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danyu/Documents/Writing/IS30 Paper - Ecotype Paper/supplementary_files/"/>
    </mc:Choice>
  </mc:AlternateContent>
  <xr:revisionPtr revIDLastSave="0" documentId="13_ncr:1_{E18EC534-0553-1049-9FCB-047415583BBC}" xr6:coauthVersionLast="47" xr6:coauthVersionMax="47" xr10:uidLastSave="{00000000-0000-0000-0000-000000000000}"/>
  <bookViews>
    <workbookView xWindow="0" yWindow="500" windowWidth="28800" windowHeight="16020" firstSheet="1" activeTab="6" xr2:uid="{2C3BCAFB-CF89-6742-AF3E-02C0884FAF75}"/>
  </bookViews>
  <sheets>
    <sheet name="Supp. Table S1 (Strains)" sheetId="1" r:id="rId1"/>
    <sheet name="Supp. Table S2 (ANI Matrix)" sheetId="10" r:id="rId2"/>
    <sheet name="Supp. Figure S1 (Pan-Genome)" sheetId="5" r:id="rId3"/>
    <sheet name="Supp. Figure S2 (PGSF)" sheetId="6" r:id="rId4"/>
    <sheet name="Supp. Figure S3 (panGWAS Stats)" sheetId="7" r:id="rId5"/>
    <sheet name="Supp. Table S3 (Function Refs)" sheetId="8" r:id="rId6"/>
    <sheet name="Supp. Figure S4 (Coinfinder)" sheetId="9"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 i="8" l="1"/>
  <c r="E37" i="8"/>
  <c r="E46" i="8"/>
  <c r="F46" i="8"/>
  <c r="G46" i="8"/>
  <c r="E78" i="8"/>
  <c r="E93" i="8"/>
  <c r="E248" i="8"/>
  <c r="E272" i="8"/>
  <c r="F272" i="8"/>
  <c r="G272" i="8"/>
  <c r="E282" i="8"/>
  <c r="E357" i="8"/>
  <c r="E389" i="8"/>
  <c r="G452" i="8"/>
  <c r="E499" i="8"/>
  <c r="E511" i="8"/>
  <c r="E516" i="8"/>
  <c r="E548" i="8"/>
  <c r="E582" i="8"/>
  <c r="F582" i="8"/>
  <c r="G582" i="8"/>
  <c r="E583" i="8"/>
  <c r="F583" i="8"/>
  <c r="G583" i="8"/>
  <c r="E585" i="8"/>
  <c r="F585" i="8"/>
  <c r="G585" i="8"/>
  <c r="E598" i="8"/>
  <c r="E599" i="8"/>
  <c r="E603" i="8"/>
  <c r="E604" i="8"/>
  <c r="E605" i="8"/>
  <c r="E606" i="8"/>
  <c r="E607" i="8"/>
  <c r="E609" i="8"/>
  <c r="E610" i="8"/>
  <c r="E612" i="8"/>
  <c r="E619" i="8"/>
  <c r="E630" i="8"/>
  <c r="E656" i="8"/>
  <c r="E679" i="8"/>
  <c r="E686" i="8"/>
  <c r="E693" i="8"/>
  <c r="E803" i="8"/>
  <c r="E856" i="8"/>
  <c r="E857" i="8"/>
  <c r="E858" i="8"/>
  <c r="E886" i="8"/>
  <c r="F7" i="5"/>
  <c r="G6" i="5"/>
  <c r="G5" i="5"/>
  <c r="G4" i="5"/>
  <c r="G3" i="5"/>
</calcChain>
</file>

<file path=xl/sharedStrings.xml><?xml version="1.0" encoding="utf-8"?>
<sst xmlns="http://schemas.openxmlformats.org/spreadsheetml/2006/main" count="10747" uniqueCount="4300">
  <si>
    <t>Organism Name</t>
  </si>
  <si>
    <t>Ecotype</t>
  </si>
  <si>
    <t>Isolation
Date | Location</t>
  </si>
  <si>
    <t>Phylogroup</t>
  </si>
  <si>
    <t>Serotype</t>
  </si>
  <si>
    <t>Genome
Size (MB)</t>
  </si>
  <si>
    <t>Sequencing
Completeness</t>
  </si>
  <si>
    <t>Naturalized 
Wastewater (IS30)</t>
  </si>
  <si>
    <t>Jun-2011 | Canada, AB
(Drayton Valley)</t>
  </si>
  <si>
    <t>A</t>
  </si>
  <si>
    <t>ST635</t>
  </si>
  <si>
    <t>O11:H25</t>
  </si>
  <si>
    <t>Contig</t>
  </si>
  <si>
    <t>NMUP01</t>
  </si>
  <si>
    <t>GCF_002844495.1</t>
  </si>
  <si>
    <t>Apr-2011 | Canada, AB
(Edmonton)</t>
  </si>
  <si>
    <t>NNAO01</t>
  </si>
  <si>
    <t>GCF_002264045.1</t>
  </si>
  <si>
    <t>Jul-2011 | Canada, AB
(Cardinal Creek)</t>
  </si>
  <si>
    <t>NNAN01</t>
  </si>
  <si>
    <t>GCF_002263965.1</t>
  </si>
  <si>
    <t>NNAM01</t>
  </si>
  <si>
    <t>GCF_002263975.1</t>
  </si>
  <si>
    <t>NNAK01</t>
  </si>
  <si>
    <t>GCF_002263955.1</t>
  </si>
  <si>
    <t>Jun-2011 | Canada, AB
(Cold Lake)</t>
  </si>
  <si>
    <t>NNAI01</t>
  </si>
  <si>
    <t>GCF_002263945.1</t>
  </si>
  <si>
    <t>NNAH01</t>
  </si>
  <si>
    <t>GCF_002263895.1</t>
  </si>
  <si>
    <t>NNAG01</t>
  </si>
  <si>
    <t>GCF_002263885.1</t>
  </si>
  <si>
    <t>May-2011 | Canada, AB
(Calgary)</t>
  </si>
  <si>
    <t>NNAF01</t>
  </si>
  <si>
    <t>GCF_002263865.1</t>
  </si>
  <si>
    <t>NNAE01</t>
  </si>
  <si>
    <t>GCF_002263835.1</t>
  </si>
  <si>
    <t>NNAD01</t>
  </si>
  <si>
    <t>GCF_002263705.1</t>
  </si>
  <si>
    <t>NNAC01</t>
  </si>
  <si>
    <t>GCF_002263755.1</t>
  </si>
  <si>
    <t>NNAB01</t>
  </si>
  <si>
    <t>GCF_002263745.1</t>
  </si>
  <si>
    <t>Jan-2016 | Switzerland, Basel</t>
  </si>
  <si>
    <t>O9/27:H7</t>
  </si>
  <si>
    <t>Complete Genome</t>
  </si>
  <si>
    <t>CP022154.1</t>
  </si>
  <si>
    <t>GCF_002211725.1</t>
  </si>
  <si>
    <t>2017 | UK</t>
  </si>
  <si>
    <t>O166:H25</t>
  </si>
  <si>
    <t>-</t>
  </si>
  <si>
    <t>CP056412.1</t>
  </si>
  <si>
    <t>GCA_013735655.1</t>
  </si>
  <si>
    <t>JABXRE01</t>
  </si>
  <si>
    <t>GCA_014103995.1</t>
  </si>
  <si>
    <t>Naturalized 
Wastewater (non-IS30)</t>
  </si>
  <si>
    <t>- | China</t>
  </si>
  <si>
    <t>O64:H20</t>
  </si>
  <si>
    <t>ST216</t>
  </si>
  <si>
    <t>O11:H4</t>
  </si>
  <si>
    <t>NNAL01</t>
  </si>
  <si>
    <t>GCF_002263825.1</t>
  </si>
  <si>
    <t>2015 | USA</t>
  </si>
  <si>
    <t>ST399</t>
  </si>
  <si>
    <t>O8/129_13_gp10:H30</t>
  </si>
  <si>
    <t>CP026399.1</t>
  </si>
  <si>
    <t>GCF_002934895.1</t>
  </si>
  <si>
    <t>O166:H30</t>
  </si>
  <si>
    <t>CP026202.1</t>
  </si>
  <si>
    <t>GCF_002903105.1</t>
  </si>
  <si>
    <t>Escherichia coli CX04</t>
  </si>
  <si>
    <t>Naturalized
Meat Plant (IS30)</t>
  </si>
  <si>
    <t>2014/2015 | Canada, AB</t>
  </si>
  <si>
    <t>O10:H25</t>
  </si>
  <si>
    <t>CP081713.1</t>
  </si>
  <si>
    <t>GCF_019971015.1</t>
  </si>
  <si>
    <t>CP081719.1</t>
  </si>
  <si>
    <t>GCF_019971035.1</t>
  </si>
  <si>
    <t>CP081796.1</t>
  </si>
  <si>
    <t>GCF_020105415.1</t>
  </si>
  <si>
    <t>CP081724.1</t>
  </si>
  <si>
    <t>GCF_019971055.1</t>
  </si>
  <si>
    <t>CP081729.1</t>
  </si>
  <si>
    <t>GCF_020105395.1</t>
  </si>
  <si>
    <t>CP081736.1</t>
  </si>
  <si>
    <t>GCF_020105375.1</t>
  </si>
  <si>
    <t>CP081742.1</t>
  </si>
  <si>
    <t>GCF_019971075.1</t>
  </si>
  <si>
    <t>CP081748.1</t>
  </si>
  <si>
    <t>GCF_020105355.1</t>
  </si>
  <si>
    <t>CP081755.1</t>
  </si>
  <si>
    <t>GCF_020105335.1</t>
  </si>
  <si>
    <t>CP081805.1</t>
  </si>
  <si>
    <t>GCF_020105315.1</t>
  </si>
  <si>
    <t>CP081762.1</t>
  </si>
  <si>
    <t>GCF_019971115.1</t>
  </si>
  <si>
    <t>Naturalized
Meat Plant (non-IS30)</t>
  </si>
  <si>
    <t>2014 | Canada, AB</t>
  </si>
  <si>
    <t>O154:H12</t>
  </si>
  <si>
    <t>CP081677.1</t>
  </si>
  <si>
    <t>GCF_019969485.1</t>
  </si>
  <si>
    <t>CP081767.1</t>
  </si>
  <si>
    <t>GCF_019969505.1</t>
  </si>
  <si>
    <t>CP081684.1</t>
  </si>
  <si>
    <t>GCF_019969525.1</t>
  </si>
  <si>
    <t>CP081774.1</t>
  </si>
  <si>
    <t>GCF_019969545.1</t>
  </si>
  <si>
    <t>CP081690.1</t>
  </si>
  <si>
    <t>GCF_019969565.1</t>
  </si>
  <si>
    <t>CP081782.1</t>
  </si>
  <si>
    <t>GCF_019969585.1</t>
  </si>
  <si>
    <t>Enteric
(Commensal, Human)</t>
  </si>
  <si>
    <t>- | Japan</t>
  </si>
  <si>
    <t>B2</t>
  </si>
  <si>
    <t>ST131</t>
  </si>
  <si>
    <t>O16:H5</t>
  </si>
  <si>
    <t>AP009378.1</t>
  </si>
  <si>
    <t>GCF_000010485.1</t>
  </si>
  <si>
    <t>B1</t>
  </si>
  <si>
    <t>ST156</t>
  </si>
  <si>
    <t>O173:H28</t>
  </si>
  <si>
    <t>AP009240.1</t>
  </si>
  <si>
    <t>GCF_000010385.1</t>
  </si>
  <si>
    <t>1978 | USA</t>
  </si>
  <si>
    <t>ST46</t>
  </si>
  <si>
    <t>O9:H4</t>
  </si>
  <si>
    <t>CP000802.1</t>
  </si>
  <si>
    <t>GCF_000017765.1</t>
  </si>
  <si>
    <t>ST1128</t>
  </si>
  <si>
    <t>O8:H19</t>
  </si>
  <si>
    <t>CU928160.2</t>
  </si>
  <si>
    <t>GCF_000026265.1</t>
  </si>
  <si>
    <t>ST452</t>
  </si>
  <si>
    <t>O81:H27</t>
  </si>
  <si>
    <t>CU928162.2</t>
  </si>
  <si>
    <t>GCF_000026305.1</t>
  </si>
  <si>
    <t>1999 | Germany</t>
  </si>
  <si>
    <t>O125:H30</t>
  </si>
  <si>
    <t>Scaffold</t>
  </si>
  <si>
    <t>WIPD02</t>
  </si>
  <si>
    <t>GCF_009497145.2</t>
  </si>
  <si>
    <t>Enteric
(Commensal, Bovine)</t>
  </si>
  <si>
    <t>Jan-2009 | France</t>
  </si>
  <si>
    <t>ST58</t>
  </si>
  <si>
    <t>O159:H28</t>
  </si>
  <si>
    <t>MOAH01</t>
  </si>
  <si>
    <t>GCF_002006865.1</t>
  </si>
  <si>
    <t>2017 | Switzerland</t>
  </si>
  <si>
    <t>ST10</t>
  </si>
  <si>
    <t>O117_gp8:H4</t>
  </si>
  <si>
    <t>CP038791.1</t>
  </si>
  <si>
    <t>GCF_004771235.1</t>
  </si>
  <si>
    <t>Enteric
(Commensal, Pig)</t>
  </si>
  <si>
    <t>Jul-2016 | Cuba, Matanzas</t>
  </si>
  <si>
    <t>ST1695</t>
  </si>
  <si>
    <t>Onovel32:H10</t>
  </si>
  <si>
    <t>CP042588.1</t>
  </si>
  <si>
    <t>GCF_008823185.1</t>
  </si>
  <si>
    <t>Enteric
(Commensal, Gorilla)</t>
  </si>
  <si>
    <t>- | USA, WA</t>
  </si>
  <si>
    <t>C</t>
  </si>
  <si>
    <t>ST88</t>
  </si>
  <si>
    <t>O78:H19</t>
  </si>
  <si>
    <t>LYDH01</t>
  </si>
  <si>
    <t>GCF_002190075.1</t>
  </si>
  <si>
    <t>Enteric
(Pathogenic, O157-EHEC)</t>
  </si>
  <si>
    <t>E</t>
  </si>
  <si>
    <t>ST11</t>
  </si>
  <si>
    <t>O157:H7</t>
  </si>
  <si>
    <t>CP008957.1</t>
  </si>
  <si>
    <t>GCF_000732965.1</t>
  </si>
  <si>
    <t>1996 | Japan</t>
  </si>
  <si>
    <t>BA000007.3</t>
  </si>
  <si>
    <t>GCF_000008865.2</t>
  </si>
  <si>
    <t>Enteric
(Pathogenic, non-O157-EHEC)</t>
  </si>
  <si>
    <t>- | Belgium</t>
  </si>
  <si>
    <t>ST6130</t>
  </si>
  <si>
    <t>O145:-</t>
  </si>
  <si>
    <t>CP006262.1</t>
  </si>
  <si>
    <t>GCF_000520055.1</t>
  </si>
  <si>
    <t>Enteric
(Pathogenic, STEC)</t>
  </si>
  <si>
    <t>2011 | Germany</t>
  </si>
  <si>
    <t>ST678</t>
  </si>
  <si>
    <t>O104:H4</t>
  </si>
  <si>
    <t>CP031902.1</t>
  </si>
  <si>
    <t>GCF_005014075.1</t>
  </si>
  <si>
    <t>Enteric
(Pathogenic, STEC, Farm)</t>
  </si>
  <si>
    <t>2004 | Canada, ON</t>
  </si>
  <si>
    <t>ST56</t>
  </si>
  <si>
    <t>O113:H21</t>
  </si>
  <si>
    <t>Chromosome</t>
  </si>
  <si>
    <t>CP031892.1</t>
  </si>
  <si>
    <t>GCF_005171095.1</t>
  </si>
  <si>
    <t>Enteric
(Pathogenic, EPEC)</t>
  </si>
  <si>
    <t>1969 | -</t>
  </si>
  <si>
    <t>ST15</t>
  </si>
  <si>
    <t>O127_Gp4:H6</t>
  </si>
  <si>
    <t>FM180568.1</t>
  </si>
  <si>
    <t>GCF_000026545.1</t>
  </si>
  <si>
    <t>Enteric
(Pathogenic, aEPEC)</t>
  </si>
  <si>
    <t>1987 | Finland</t>
  </si>
  <si>
    <t>ST381</t>
  </si>
  <si>
    <t>O111:H9</t>
  </si>
  <si>
    <t>CP035751.1</t>
  </si>
  <si>
    <t>GCF_000167875.2</t>
  </si>
  <si>
    <t>Enteric
(Pathogenic, ETEC)</t>
  </si>
  <si>
    <t>- | Bangladesh, Dacca</t>
  </si>
  <si>
    <t>ST48</t>
  </si>
  <si>
    <t>O78:H11</t>
  </si>
  <si>
    <t>FN649414.1</t>
  </si>
  <si>
    <t>GCF_000210475.1</t>
  </si>
  <si>
    <t>ST1132</t>
  </si>
  <si>
    <t>Onovel13:H28</t>
  </si>
  <si>
    <t>CP000800.1</t>
  </si>
  <si>
    <t>GCF_000017745.1</t>
  </si>
  <si>
    <t>Enteric
(Pathogenic, EAEC)</t>
  </si>
  <si>
    <t>1983 | Peru</t>
  </si>
  <si>
    <t>D</t>
  </si>
  <si>
    <t>ST414</t>
  </si>
  <si>
    <t>O17/44/77_gp9:H18</t>
  </si>
  <si>
    <t>FN554766.1</t>
  </si>
  <si>
    <t>GCF_000027125.1</t>
  </si>
  <si>
    <t>CU928145.2</t>
  </si>
  <si>
    <t>GCF_000026245.1</t>
  </si>
  <si>
    <t>Enteric
(Pathogenic, EIEC)</t>
  </si>
  <si>
    <t>ST6</t>
  </si>
  <si>
    <t>O124/164_gp13:H30</t>
  </si>
  <si>
    <t>AAKB02</t>
  </si>
  <si>
    <t>GCF_000167915.2</t>
  </si>
  <si>
    <t>- | USA, KY</t>
  </si>
  <si>
    <t>ST280</t>
  </si>
  <si>
    <t>O143:-</t>
  </si>
  <si>
    <t>JAALAC01</t>
  </si>
  <si>
    <t>GCF_014155105.1</t>
  </si>
  <si>
    <t>Enteric
(Pathogenic, DAEC)</t>
  </si>
  <si>
    <t>Mar-2011 | Mexico</t>
  </si>
  <si>
    <t>ST636</t>
  </si>
  <si>
    <t>O21:H7</t>
  </si>
  <si>
    <t>WNUC01</t>
  </si>
  <si>
    <t>GCF_013360035.1</t>
  </si>
  <si>
    <t>May-2012 | Mexico</t>
  </si>
  <si>
    <t>ST38</t>
  </si>
  <si>
    <t>O2/50_gp7:H30</t>
  </si>
  <si>
    <t>WNTY01</t>
  </si>
  <si>
    <t>GCF_013359145.1</t>
  </si>
  <si>
    <t>Enteric
(Pathogenic, EAEC-STEC)</t>
  </si>
  <si>
    <t>May-2011 | Denmark</t>
  </si>
  <si>
    <t>CP011331.1</t>
  </si>
  <si>
    <t>GCF_000986765.1</t>
  </si>
  <si>
    <t>ExPEC
(NMEC)</t>
  </si>
  <si>
    <t>ST416</t>
  </si>
  <si>
    <t>O18_gp12:H7</t>
  </si>
  <si>
    <t>CP007275.1</t>
  </si>
  <si>
    <t>GCF_001021595.1</t>
  </si>
  <si>
    <t>- | USA</t>
  </si>
  <si>
    <t>F</t>
  </si>
  <si>
    <t>ST62</t>
  </si>
  <si>
    <t>O7:H45</t>
  </si>
  <si>
    <t>CP003034.1</t>
  </si>
  <si>
    <t>GCF_000227625.1</t>
  </si>
  <si>
    <t>1974 | USA, California</t>
  </si>
  <si>
    <t>ST95</t>
  </si>
  <si>
    <t>JWZW01</t>
  </si>
  <si>
    <t>GCF_000817345.1</t>
  </si>
  <si>
    <t>ExPEC
(BBEC)</t>
  </si>
  <si>
    <t>Sep-2015 | China</t>
  </si>
  <si>
    <t>O25:H4</t>
  </si>
  <si>
    <t>CP021207.1</t>
  </si>
  <si>
    <t>GCF_002142715.1</t>
  </si>
  <si>
    <t>2016 | USA, MA</t>
  </si>
  <si>
    <t>ST167</t>
  </si>
  <si>
    <t>Onovel32:H9</t>
  </si>
  <si>
    <t>CP020514.1</t>
  </si>
  <si>
    <t>GCF_003031775.1</t>
  </si>
  <si>
    <t>2015 | USA, MA</t>
  </si>
  <si>
    <t>O9/novel32:H9</t>
  </si>
  <si>
    <t>AATFVV01</t>
  </si>
  <si>
    <t>GCA_012773855.1</t>
  </si>
  <si>
    <t>ExPEC
(UPEC)</t>
  </si>
  <si>
    <t>CP000243.1</t>
  </si>
  <si>
    <t>GCF_000013265.1</t>
  </si>
  <si>
    <t>1999 | USA</t>
  </si>
  <si>
    <t>ST597</t>
  </si>
  <si>
    <t>NC_011751.1</t>
  </si>
  <si>
    <t>GCF_000026325.1</t>
  </si>
  <si>
    <t>ST127</t>
  </si>
  <si>
    <t>O6:H31</t>
  </si>
  <si>
    <t>CP000247.1</t>
  </si>
  <si>
    <t>GCF_000013305.1</t>
  </si>
  <si>
    <t>ST73</t>
  </si>
  <si>
    <t>O6:H1</t>
  </si>
  <si>
    <t>AE014075.1</t>
  </si>
  <si>
    <t>GCF_000007445.1</t>
  </si>
  <si>
    <t xml:space="preserve">	CU928164.2</t>
  </si>
  <si>
    <t>GCF_000026345.1</t>
  </si>
  <si>
    <t>ExPEC
(APEC)</t>
  </si>
  <si>
    <t>O1:H7</t>
  </si>
  <si>
    <t>CP000468.1</t>
  </si>
  <si>
    <t>GCF_000014845.1</t>
  </si>
  <si>
    <t>O16:H48</t>
  </si>
  <si>
    <t>U00096.3</t>
  </si>
  <si>
    <t>GCF_000005845.2</t>
  </si>
  <si>
    <t>CP009072.1</t>
  </si>
  <si>
    <t>GCF_000743255.1</t>
  </si>
  <si>
    <t>Environmental
(Soil)</t>
  </si>
  <si>
    <t>Apr-2016 | Bangladesh</t>
  </si>
  <si>
    <t>ST3580</t>
  </si>
  <si>
    <t>O83:H7</t>
  </si>
  <si>
    <t>VNXB00000000.1</t>
  </si>
  <si>
    <t>GCF_009820015.1</t>
  </si>
  <si>
    <t>Environmental
(Marine Sediment)</t>
  </si>
  <si>
    <t>2009 | China</t>
  </si>
  <si>
    <t>ST641</t>
  </si>
  <si>
    <t>O115:H10</t>
  </si>
  <si>
    <t>JDFV00000000.1</t>
  </si>
  <si>
    <t>GCF_000622265.1</t>
  </si>
  <si>
    <t>Environmental
(Park Pond Water)</t>
  </si>
  <si>
    <t>ST155</t>
  </si>
  <si>
    <t>O102:H21</t>
  </si>
  <si>
    <t>CP012380.1</t>
  </si>
  <si>
    <t>GCF_002237325.1</t>
  </si>
  <si>
    <t>Environmental
(Sediment)</t>
  </si>
  <si>
    <t>Mar-2005 | USA, SC</t>
  </si>
  <si>
    <t>ST354</t>
  </si>
  <si>
    <t>O153var1:H34</t>
  </si>
  <si>
    <t>CP000970.1</t>
  </si>
  <si>
    <t>GCF_000019645.1</t>
  </si>
  <si>
    <t>Environmental
(Surface Water)</t>
  </si>
  <si>
    <t>O39:H21</t>
  </si>
  <si>
    <t>LR778141.1</t>
  </si>
  <si>
    <t>GCF_902810295.1</t>
  </si>
  <si>
    <t>Cryptic
(Freshwater Sediment)</t>
  </si>
  <si>
    <t>Oct-2002 | Australia</t>
  </si>
  <si>
    <t>C-I</t>
  </si>
  <si>
    <t>O2/50_gp7:H45</t>
  </si>
  <si>
    <t>AEJX01</t>
  </si>
  <si>
    <t>GCF_000208485.1</t>
  </si>
  <si>
    <t>Cryptic
(Intertidal Mudflat)</t>
  </si>
  <si>
    <t>Sep-2009 | China</t>
  </si>
  <si>
    <t>C-II</t>
  </si>
  <si>
    <t>PDIL01</t>
  </si>
  <si>
    <t>GCF_004745435.1</t>
  </si>
  <si>
    <t>Cryptic
(Freshwater, Beach)</t>
  </si>
  <si>
    <t>Aug-2002 | USA, MI</t>
  </si>
  <si>
    <t>C-III</t>
  </si>
  <si>
    <t>AEJW01</t>
  </si>
  <si>
    <t>GCF_000208465.1</t>
  </si>
  <si>
    <t>Cryptic
(Soil)</t>
  </si>
  <si>
    <t>Feb-2003 | Puerto Rico</t>
  </si>
  <si>
    <t>C-IV</t>
  </si>
  <si>
    <t>AEMF01</t>
  </si>
  <si>
    <t>GCF_000208585.1</t>
  </si>
  <si>
    <t>Cryptic
(Sand, Beach)</t>
  </si>
  <si>
    <t>July-2002 | USA, MI</t>
  </si>
  <si>
    <t>C-V</t>
  </si>
  <si>
    <t>-:H56</t>
  </si>
  <si>
    <t>AEME01</t>
  </si>
  <si>
    <t>GCF_000208565.1</t>
  </si>
  <si>
    <t>Escherichia albertii</t>
  </si>
  <si>
    <t>1989 | Brazil</t>
  </si>
  <si>
    <t>CP025317.1</t>
  </si>
  <si>
    <t>GCF_002895205.1</t>
  </si>
  <si>
    <t>Analyses Used In</t>
  </si>
  <si>
    <t>Pan-Genomics</t>
  </si>
  <si>
    <t>Y</t>
  </si>
  <si>
    <t>2015 | USA, California</t>
  </si>
  <si>
    <t>ST1262</t>
  </si>
  <si>
    <t>CP048920.1</t>
  </si>
  <si>
    <t>GCF_012974565.1</t>
  </si>
  <si>
    <t>Jan-2019 | Singapore</t>
  </si>
  <si>
    <t>ST4977</t>
  </si>
  <si>
    <t>CP047571.1</t>
  </si>
  <si>
    <t>GCF_009905115.1</t>
  </si>
  <si>
    <t>2000 | Germany</t>
  </si>
  <si>
    <t>MDLJ02</t>
  </si>
  <si>
    <t>GCF_009497625.2</t>
  </si>
  <si>
    <t>Enteric
(Commensal, Chicken)</t>
  </si>
  <si>
    <t>Jun-2015 | China, Fuzhou</t>
  </si>
  <si>
    <t>NGBR01</t>
  </si>
  <si>
    <t>GCF_002196825.1</t>
  </si>
  <si>
    <t>CP001164.1</t>
  </si>
  <si>
    <t>GCF_000021125.1</t>
  </si>
  <si>
    <t>2001 | Japan</t>
  </si>
  <si>
    <t>ST21</t>
  </si>
  <si>
    <t>AP010953.1</t>
  </si>
  <si>
    <t>GCF_000091005.1</t>
  </si>
  <si>
    <t>ST16</t>
  </si>
  <si>
    <t>AP010960.1</t>
  </si>
  <si>
    <t>GCF_000010765.1</t>
  </si>
  <si>
    <t>2002 | Canada, BC</t>
  </si>
  <si>
    <t>CP031922.1</t>
  </si>
  <si>
    <t>GCF_005037725.1</t>
  </si>
  <si>
    <t>ST3</t>
  </si>
  <si>
    <t>AAJX02</t>
  </si>
  <si>
    <t>GCF_000167895.3</t>
  </si>
  <si>
    <t>ST94</t>
  </si>
  <si>
    <t>AAJT02</t>
  </si>
  <si>
    <t>GCF_000167815.1</t>
  </si>
  <si>
    <t>Enteric
(Pathogenic, ETEC, Pig)</t>
  </si>
  <si>
    <t>Jul-2014 | China</t>
  </si>
  <si>
    <t>ST100</t>
  </si>
  <si>
    <t>CP091038.1</t>
  </si>
  <si>
    <t>GCF_021534865.1</t>
  </si>
  <si>
    <t>1993 | Japan</t>
  </si>
  <si>
    <t>ST5655</t>
  </si>
  <si>
    <t>AAMK02</t>
  </si>
  <si>
    <t>GCF_000168095.1</t>
  </si>
  <si>
    <t>1976 | Finland</t>
  </si>
  <si>
    <t>CP001969.1</t>
  </si>
  <si>
    <t>GCF_000025745.1</t>
  </si>
  <si>
    <t>1989 | France</t>
  </si>
  <si>
    <t>CU928161.2</t>
  </si>
  <si>
    <t>GCF_000026285.1</t>
  </si>
  <si>
    <t>Escherichia coli MCJCHV-1</t>
  </si>
  <si>
    <t>2015 | USA, TN</t>
  </si>
  <si>
    <t>ST1193</t>
  </si>
  <si>
    <t>CP030111.1</t>
  </si>
  <si>
    <t>GCF_003344465.1</t>
  </si>
  <si>
    <t>2006 | France</t>
  </si>
  <si>
    <t>QWOE01</t>
  </si>
  <si>
    <t>GCF_003569965.1</t>
  </si>
  <si>
    <t>2009 | France</t>
  </si>
  <si>
    <t>ST2619</t>
  </si>
  <si>
    <t>QWNO01</t>
  </si>
  <si>
    <t>GCF_003570055.1</t>
  </si>
  <si>
    <t>Sep-2009 | USA, CA</t>
  </si>
  <si>
    <t>CP012635.1</t>
  </si>
  <si>
    <t>GCF_001280325.1</t>
  </si>
  <si>
    <t>Dec-2008 | Sweden</t>
  </si>
  <si>
    <t>CP041337.1</t>
  </si>
  <si>
    <t>GCF_009577985.1</t>
  </si>
  <si>
    <t>Jun-2018 | Japan</t>
  </si>
  <si>
    <t>AP022533.1</t>
  </si>
  <si>
    <t>GCF_015138955.1</t>
  </si>
  <si>
    <t>1986 | USA</t>
  </si>
  <si>
    <t>CP019777.1</t>
  </si>
  <si>
    <t>GCF_002024865.1</t>
  </si>
  <si>
    <t>2011 | USA, WA</t>
  </si>
  <si>
    <t>ST538</t>
  </si>
  <si>
    <t>DABMZW01</t>
  </si>
  <si>
    <t>GCA_014080045.1</t>
  </si>
  <si>
    <t>AP009048.1</t>
  </si>
  <si>
    <t>GCF_000010245.2</t>
  </si>
  <si>
    <t>CP001396.1</t>
  </si>
  <si>
    <t>GCF_000022345.1</t>
  </si>
  <si>
    <t>ST5891</t>
  </si>
  <si>
    <t>LR778150.1</t>
  </si>
  <si>
    <t>GCF_902810375.1</t>
  </si>
  <si>
    <t>ST2005</t>
  </si>
  <si>
    <t>LR778145.1</t>
  </si>
  <si>
    <t>GCF_902810325.1</t>
  </si>
  <si>
    <t>O2/O50_Gp7:H1</t>
  </si>
  <si>
    <t>Onovel11:H26</t>
  </si>
  <si>
    <t>O126:H27</t>
  </si>
  <si>
    <t>O53/O16:H48</t>
  </si>
  <si>
    <t>O26:H11</t>
  </si>
  <si>
    <t>O111:H8</t>
  </si>
  <si>
    <t>O111:H2</t>
  </si>
  <si>
    <t>O148:H28</t>
  </si>
  <si>
    <t>O149:H10</t>
  </si>
  <si>
    <t>O5:H10</t>
  </si>
  <si>
    <t>O18:H7</t>
  </si>
  <si>
    <t>O45:H7</t>
  </si>
  <si>
    <t>O75:H5</t>
  </si>
  <si>
    <t>ND</t>
  </si>
  <si>
    <t>Genome Mapping</t>
  </si>
  <si>
    <t>O112:H19</t>
  </si>
  <si>
    <t>Onovel10:H7</t>
  </si>
  <si>
    <t>Laboratory
Reference</t>
  </si>
  <si>
    <t>Sequence Type
(ST)</t>
  </si>
  <si>
    <t>Gene Count</t>
  </si>
  <si>
    <t>Genome Sequence Accession</t>
  </si>
  <si>
    <t>Assembly Accession</t>
  </si>
  <si>
    <t>Phylogenomics/
Ecotype Prediction</t>
  </si>
  <si>
    <t>WW10</t>
  </si>
  <si>
    <t>WW223</t>
  </si>
  <si>
    <t>WW3</t>
  </si>
  <si>
    <t>WW30</t>
  </si>
  <si>
    <t>WW41</t>
  </si>
  <si>
    <t>WW48</t>
  </si>
  <si>
    <t>WW50</t>
  </si>
  <si>
    <t>WW546</t>
  </si>
  <si>
    <t>WW601</t>
  </si>
  <si>
    <t>WW63</t>
  </si>
  <si>
    <t>WW669</t>
  </si>
  <si>
    <t>WW679</t>
  </si>
  <si>
    <t>WW69</t>
  </si>
  <si>
    <t>ABWA45</t>
  </si>
  <si>
    <t>RHBSTW-00531</t>
  </si>
  <si>
    <t>RHBSTW-00141</t>
  </si>
  <si>
    <t>SZ4</t>
  </si>
  <si>
    <t>WW38</t>
  </si>
  <si>
    <t>ECONIH4</t>
  </si>
  <si>
    <t>ECONIH5</t>
  </si>
  <si>
    <t>CX04</t>
  </si>
  <si>
    <t>CX05</t>
  </si>
  <si>
    <t>CX06</t>
  </si>
  <si>
    <t>CX07</t>
  </si>
  <si>
    <t>CX11</t>
  </si>
  <si>
    <t>CX14</t>
  </si>
  <si>
    <t>CX15</t>
  </si>
  <si>
    <t>CX16</t>
  </si>
  <si>
    <t>CX19</t>
  </si>
  <si>
    <t>CX20</t>
  </si>
  <si>
    <t>CX21</t>
  </si>
  <si>
    <t>0H15</t>
  </si>
  <si>
    <t>0H18</t>
  </si>
  <si>
    <t>0H23</t>
  </si>
  <si>
    <t>0H24</t>
  </si>
  <si>
    <t>0H25</t>
  </si>
  <si>
    <t>0H26</t>
  </si>
  <si>
    <t>SE15</t>
  </si>
  <si>
    <t>SE11</t>
  </si>
  <si>
    <t>HS</t>
  </si>
  <si>
    <t>SCU-101</t>
  </si>
  <si>
    <t>2EC1</t>
  </si>
  <si>
    <t>IAI1</t>
  </si>
  <si>
    <t>ED1a</t>
  </si>
  <si>
    <t>Fec10</t>
  </si>
  <si>
    <t>Fec6</t>
  </si>
  <si>
    <t>BG1</t>
  </si>
  <si>
    <t>PF9285</t>
  </si>
  <si>
    <t>PK6</t>
  </si>
  <si>
    <t>c20</t>
  </si>
  <si>
    <t>ECOR70</t>
  </si>
  <si>
    <t>EDL933</t>
  </si>
  <si>
    <t>Sakai</t>
  </si>
  <si>
    <t>EC4115</t>
  </si>
  <si>
    <t>RM13516</t>
  </si>
  <si>
    <t>FWSEC001</t>
  </si>
  <si>
    <t>FWSEC009</t>
  </si>
  <si>
    <t>FWSEC011</t>
  </si>
  <si>
    <t>E2348/69</t>
  </si>
  <si>
    <t>B171</t>
  </si>
  <si>
    <t>E110019</t>
  </si>
  <si>
    <t>ETEC H10407</t>
  </si>
  <si>
    <t>E24377A</t>
  </si>
  <si>
    <t>B7A</t>
  </si>
  <si>
    <t>W25K</t>
  </si>
  <si>
    <t>101-1</t>
  </si>
  <si>
    <t>042</t>
  </si>
  <si>
    <t>ATM460</t>
  </si>
  <si>
    <t>MEX-5</t>
  </si>
  <si>
    <t>MEX-9</t>
  </si>
  <si>
    <t>C227-11</t>
  </si>
  <si>
    <t>NMEC O18</t>
  </si>
  <si>
    <t>CE10</t>
  </si>
  <si>
    <t>RS218</t>
  </si>
  <si>
    <t>IHE3034</t>
  </si>
  <si>
    <t>S88</t>
  </si>
  <si>
    <t>MCJCHV-1</t>
  </si>
  <si>
    <t>S386</t>
  </si>
  <si>
    <t>S273</t>
  </si>
  <si>
    <t>SF-088</t>
  </si>
  <si>
    <t>Z247</t>
  </si>
  <si>
    <t>CCUG 73778</t>
  </si>
  <si>
    <t>THO-006</t>
  </si>
  <si>
    <t>M16</t>
  </si>
  <si>
    <t>MOD1-EC6692</t>
  </si>
  <si>
    <t>UTI89</t>
  </si>
  <si>
    <t>UMN026</t>
  </si>
  <si>
    <t>NU14</t>
  </si>
  <si>
    <t>CFT073</t>
  </si>
  <si>
    <t>IAI39</t>
  </si>
  <si>
    <t>G445</t>
  </si>
  <si>
    <t>APEC_O1</t>
  </si>
  <si>
    <t>K12_MG1655</t>
  </si>
  <si>
    <t>K12_W3110</t>
  </si>
  <si>
    <t>K12_BW2952</t>
  </si>
  <si>
    <t>ATCC_25922</t>
  </si>
  <si>
    <t>HH49S</t>
  </si>
  <si>
    <t>E1728</t>
  </si>
  <si>
    <t>WAT</t>
  </si>
  <si>
    <t>SMS-3-5</t>
  </si>
  <si>
    <t>SC407</t>
  </si>
  <si>
    <t>SC492</t>
  </si>
  <si>
    <t>SC423</t>
  </si>
  <si>
    <t>TW15838</t>
  </si>
  <si>
    <t>E1130</t>
  </si>
  <si>
    <t>TW09231</t>
  </si>
  <si>
    <t>TW11588</t>
  </si>
  <si>
    <t>TW09308</t>
  </si>
  <si>
    <t>Type</t>
  </si>
  <si>
    <t>No. Genes</t>
  </si>
  <si>
    <t>%</t>
  </si>
  <si>
    <t>Cloud (&lt; 15% Strains)</t>
  </si>
  <si>
    <t>Shell (15–95% Strains)</t>
  </si>
  <si>
    <t>Soft-Core (95–98% Strains)</t>
  </si>
  <si>
    <t>Core (≥98% Strains)</t>
  </si>
  <si>
    <t>TOTAL</t>
  </si>
  <si>
    <r>
      <t>Escherichia coli</t>
    </r>
    <r>
      <rPr>
        <sz val="11"/>
        <color theme="1"/>
        <rFont val="Arial"/>
        <family val="2"/>
      </rPr>
      <t xml:space="preserve"> WW10</t>
    </r>
  </si>
  <si>
    <r>
      <t xml:space="preserve">Escherichia coli </t>
    </r>
    <r>
      <rPr>
        <sz val="11"/>
        <color rgb="FF000000"/>
        <rFont val="Arial"/>
        <family val="2"/>
      </rPr>
      <t>WW223</t>
    </r>
  </si>
  <si>
    <r>
      <t xml:space="preserve">Escherichia coli </t>
    </r>
    <r>
      <rPr>
        <sz val="11"/>
        <color theme="1"/>
        <rFont val="Arial"/>
        <family val="2"/>
      </rPr>
      <t>WW3</t>
    </r>
  </si>
  <si>
    <r>
      <t xml:space="preserve">Escherichia coli </t>
    </r>
    <r>
      <rPr>
        <sz val="11"/>
        <color rgb="FF000000"/>
        <rFont val="Arial"/>
        <family val="2"/>
      </rPr>
      <t>WW30</t>
    </r>
  </si>
  <si>
    <r>
      <t xml:space="preserve">Escherichia coli </t>
    </r>
    <r>
      <rPr>
        <sz val="11"/>
        <color theme="1"/>
        <rFont val="Arial"/>
        <family val="2"/>
      </rPr>
      <t>WW41</t>
    </r>
  </si>
  <si>
    <r>
      <t xml:space="preserve">Escherichia coli </t>
    </r>
    <r>
      <rPr>
        <sz val="11"/>
        <color rgb="FF000000"/>
        <rFont val="Arial"/>
        <family val="2"/>
      </rPr>
      <t>WW48</t>
    </r>
  </si>
  <si>
    <r>
      <t>Escherichia coli</t>
    </r>
    <r>
      <rPr>
        <sz val="11"/>
        <color theme="1"/>
        <rFont val="Arial"/>
        <family val="2"/>
      </rPr>
      <t xml:space="preserve"> WW50</t>
    </r>
  </si>
  <si>
    <r>
      <t xml:space="preserve">Escherichia coli </t>
    </r>
    <r>
      <rPr>
        <sz val="11"/>
        <color theme="1"/>
        <rFont val="Arial"/>
        <family val="2"/>
      </rPr>
      <t>WW546</t>
    </r>
  </si>
  <si>
    <r>
      <t xml:space="preserve">Escherichia coli </t>
    </r>
    <r>
      <rPr>
        <sz val="11"/>
        <color theme="1"/>
        <rFont val="Arial"/>
        <family val="2"/>
      </rPr>
      <t>WW601</t>
    </r>
  </si>
  <si>
    <r>
      <t xml:space="preserve">Escherichia coli </t>
    </r>
    <r>
      <rPr>
        <sz val="11"/>
        <color theme="1"/>
        <rFont val="Arial"/>
        <family val="2"/>
      </rPr>
      <t>WW63</t>
    </r>
  </si>
  <si>
    <r>
      <t>Escherichia coli</t>
    </r>
    <r>
      <rPr>
        <sz val="11"/>
        <color theme="1"/>
        <rFont val="Arial"/>
        <family val="2"/>
      </rPr>
      <t xml:space="preserve"> WW669</t>
    </r>
  </si>
  <si>
    <r>
      <t>Escherichia coli</t>
    </r>
    <r>
      <rPr>
        <sz val="11"/>
        <color theme="1"/>
        <rFont val="Arial"/>
        <family val="2"/>
      </rPr>
      <t xml:space="preserve"> WW679</t>
    </r>
  </si>
  <si>
    <r>
      <t xml:space="preserve">Escherichia coli </t>
    </r>
    <r>
      <rPr>
        <sz val="11"/>
        <color theme="1"/>
        <rFont val="Arial"/>
        <family val="2"/>
      </rPr>
      <t>WW69</t>
    </r>
  </si>
  <si>
    <r>
      <t xml:space="preserve">Escherichia coli </t>
    </r>
    <r>
      <rPr>
        <sz val="11"/>
        <color theme="1"/>
        <rFont val="Arial"/>
        <family val="2"/>
      </rPr>
      <t>ABWA45</t>
    </r>
  </si>
  <si>
    <r>
      <t xml:space="preserve">Escherichia coli </t>
    </r>
    <r>
      <rPr>
        <sz val="11"/>
        <color theme="1"/>
        <rFont val="Arial"/>
        <family val="2"/>
      </rPr>
      <t>RHBSTW-00531</t>
    </r>
  </si>
  <si>
    <r>
      <t xml:space="preserve">Escherichia coli </t>
    </r>
    <r>
      <rPr>
        <sz val="11"/>
        <color theme="1"/>
        <rFont val="Arial"/>
        <family val="2"/>
      </rPr>
      <t>RHBSTW-00141</t>
    </r>
  </si>
  <si>
    <r>
      <t xml:space="preserve">Escherichia coli </t>
    </r>
    <r>
      <rPr>
        <sz val="11"/>
        <color theme="1"/>
        <rFont val="Arial"/>
        <family val="2"/>
      </rPr>
      <t>SZ4</t>
    </r>
  </si>
  <si>
    <r>
      <t xml:space="preserve">Escherichia coli </t>
    </r>
    <r>
      <rPr>
        <sz val="11"/>
        <color theme="1"/>
        <rFont val="Arial"/>
        <family val="2"/>
      </rPr>
      <t>WW38</t>
    </r>
  </si>
  <si>
    <r>
      <t xml:space="preserve">Escherichia coli </t>
    </r>
    <r>
      <rPr>
        <sz val="11"/>
        <color theme="1"/>
        <rFont val="Arial"/>
        <family val="2"/>
      </rPr>
      <t>ECONIH4</t>
    </r>
  </si>
  <si>
    <r>
      <t xml:space="preserve">Escherichia coli </t>
    </r>
    <r>
      <rPr>
        <sz val="11"/>
        <color theme="1"/>
        <rFont val="Arial"/>
        <family val="2"/>
      </rPr>
      <t>ECONIH5</t>
    </r>
  </si>
  <si>
    <r>
      <t xml:space="preserve">Escherichia coli </t>
    </r>
    <r>
      <rPr>
        <sz val="11"/>
        <color theme="1"/>
        <rFont val="Arial"/>
        <family val="2"/>
      </rPr>
      <t>CX05</t>
    </r>
  </si>
  <si>
    <r>
      <t xml:space="preserve">Escherichia coli </t>
    </r>
    <r>
      <rPr>
        <sz val="11"/>
        <color theme="1"/>
        <rFont val="Arial"/>
        <family val="2"/>
      </rPr>
      <t>CX06</t>
    </r>
  </si>
  <si>
    <r>
      <t xml:space="preserve">Escherichia coli </t>
    </r>
    <r>
      <rPr>
        <sz val="11"/>
        <color theme="1"/>
        <rFont val="Arial"/>
        <family val="2"/>
      </rPr>
      <t>CX07</t>
    </r>
  </si>
  <si>
    <r>
      <t xml:space="preserve">Escherichia coli </t>
    </r>
    <r>
      <rPr>
        <sz val="11"/>
        <color theme="1"/>
        <rFont val="Arial"/>
        <family val="2"/>
      </rPr>
      <t>CX11</t>
    </r>
  </si>
  <si>
    <r>
      <t xml:space="preserve">Escherichia coli </t>
    </r>
    <r>
      <rPr>
        <sz val="11"/>
        <color theme="1"/>
        <rFont val="Arial"/>
        <family val="2"/>
      </rPr>
      <t>CX14</t>
    </r>
  </si>
  <si>
    <r>
      <t xml:space="preserve">Escherichia coli </t>
    </r>
    <r>
      <rPr>
        <sz val="11"/>
        <color theme="1"/>
        <rFont val="Arial"/>
        <family val="2"/>
      </rPr>
      <t>CX15</t>
    </r>
  </si>
  <si>
    <r>
      <t xml:space="preserve">Escherichia coli </t>
    </r>
    <r>
      <rPr>
        <sz val="11"/>
        <color theme="1"/>
        <rFont val="Arial"/>
        <family val="2"/>
      </rPr>
      <t>CX16</t>
    </r>
  </si>
  <si>
    <r>
      <t xml:space="preserve">Escherichia coli </t>
    </r>
    <r>
      <rPr>
        <sz val="11"/>
        <color theme="1"/>
        <rFont val="Arial"/>
        <family val="2"/>
      </rPr>
      <t>CX19</t>
    </r>
  </si>
  <si>
    <r>
      <rPr>
        <i/>
        <sz val="11"/>
        <color theme="1"/>
        <rFont val="Arial"/>
        <family val="2"/>
      </rPr>
      <t>Escherichia coli</t>
    </r>
    <r>
      <rPr>
        <sz val="11"/>
        <color theme="1"/>
        <rFont val="Arial"/>
        <family val="2"/>
      </rPr>
      <t xml:space="preserve"> CX20</t>
    </r>
  </si>
  <si>
    <r>
      <t xml:space="preserve">Escherichia coli </t>
    </r>
    <r>
      <rPr>
        <sz val="11"/>
        <color theme="1"/>
        <rFont val="Arial"/>
        <family val="2"/>
      </rPr>
      <t>CX21</t>
    </r>
  </si>
  <si>
    <r>
      <t xml:space="preserve">Escherichia coli </t>
    </r>
    <r>
      <rPr>
        <sz val="11"/>
        <color theme="1"/>
        <rFont val="Arial"/>
        <family val="2"/>
      </rPr>
      <t>0H15</t>
    </r>
  </si>
  <si>
    <r>
      <rPr>
        <i/>
        <sz val="11"/>
        <color theme="1"/>
        <rFont val="Arial"/>
        <family val="2"/>
      </rPr>
      <t xml:space="preserve">Escherichia coli </t>
    </r>
    <r>
      <rPr>
        <sz val="11"/>
        <color theme="1"/>
        <rFont val="Arial"/>
        <family val="2"/>
      </rPr>
      <t>0H18</t>
    </r>
  </si>
  <si>
    <r>
      <t xml:space="preserve">Escherichia coli </t>
    </r>
    <r>
      <rPr>
        <sz val="11"/>
        <color theme="1"/>
        <rFont val="Arial"/>
        <family val="2"/>
      </rPr>
      <t>0H23</t>
    </r>
  </si>
  <si>
    <r>
      <t xml:space="preserve">Escherichia coli </t>
    </r>
    <r>
      <rPr>
        <sz val="11"/>
        <color theme="1"/>
        <rFont val="Arial"/>
        <family val="2"/>
      </rPr>
      <t>0H24</t>
    </r>
  </si>
  <si>
    <r>
      <t xml:space="preserve">Escherichia coli </t>
    </r>
    <r>
      <rPr>
        <sz val="11"/>
        <color theme="1"/>
        <rFont val="Arial"/>
        <family val="2"/>
      </rPr>
      <t>0H25</t>
    </r>
  </si>
  <si>
    <r>
      <t xml:space="preserve">Escherichia coli </t>
    </r>
    <r>
      <rPr>
        <sz val="11"/>
        <color theme="1"/>
        <rFont val="Arial"/>
        <family val="2"/>
      </rPr>
      <t>0H26</t>
    </r>
  </si>
  <si>
    <r>
      <t xml:space="preserve">Escherichia coli </t>
    </r>
    <r>
      <rPr>
        <sz val="11"/>
        <color theme="1"/>
        <rFont val="Arial"/>
        <family val="2"/>
      </rPr>
      <t>SE15</t>
    </r>
  </si>
  <si>
    <r>
      <t xml:space="preserve">Escherichia coli </t>
    </r>
    <r>
      <rPr>
        <sz val="11"/>
        <color theme="1"/>
        <rFont val="Arial"/>
        <family val="2"/>
      </rPr>
      <t>SE11</t>
    </r>
  </si>
  <si>
    <r>
      <rPr>
        <i/>
        <sz val="11"/>
        <color theme="1"/>
        <rFont val="Arial"/>
        <family val="2"/>
      </rPr>
      <t xml:space="preserve">Escherichia coli </t>
    </r>
    <r>
      <rPr>
        <sz val="11"/>
        <color theme="1"/>
        <rFont val="Arial"/>
        <family val="2"/>
      </rPr>
      <t>HS</t>
    </r>
  </si>
  <si>
    <r>
      <rPr>
        <i/>
        <sz val="11"/>
        <color theme="1"/>
        <rFont val="Arial"/>
        <family val="2"/>
      </rPr>
      <t xml:space="preserve">Escherichia coli </t>
    </r>
    <r>
      <rPr>
        <sz val="11"/>
        <color theme="1"/>
        <rFont val="Arial"/>
        <family val="2"/>
      </rPr>
      <t>SCU-101</t>
    </r>
  </si>
  <si>
    <r>
      <t xml:space="preserve">Escherichia coli </t>
    </r>
    <r>
      <rPr>
        <sz val="11"/>
        <color theme="1"/>
        <rFont val="Arial"/>
        <family val="2"/>
      </rPr>
      <t>2EC1</t>
    </r>
  </si>
  <si>
    <r>
      <t xml:space="preserve">Escherichia coli </t>
    </r>
    <r>
      <rPr>
        <sz val="11"/>
        <color theme="1"/>
        <rFont val="Arial"/>
        <family val="2"/>
      </rPr>
      <t>Fec10</t>
    </r>
  </si>
  <si>
    <r>
      <t xml:space="preserve">Escherichia coli </t>
    </r>
    <r>
      <rPr>
        <sz val="11"/>
        <color theme="1"/>
        <rFont val="Arial"/>
        <family val="2"/>
      </rPr>
      <t>IAI1</t>
    </r>
  </si>
  <si>
    <r>
      <t xml:space="preserve">Escherichia coli </t>
    </r>
    <r>
      <rPr>
        <sz val="11"/>
        <color theme="1"/>
        <rFont val="Arial"/>
        <family val="2"/>
      </rPr>
      <t>ED1a</t>
    </r>
  </si>
  <si>
    <r>
      <t xml:space="preserve">Escherichia coli </t>
    </r>
    <r>
      <rPr>
        <sz val="11"/>
        <color theme="1"/>
        <rFont val="Arial"/>
        <family val="2"/>
      </rPr>
      <t>Fec6</t>
    </r>
  </si>
  <si>
    <r>
      <t xml:space="preserve">Escherichia coli </t>
    </r>
    <r>
      <rPr>
        <sz val="11"/>
        <color theme="1"/>
        <rFont val="Arial"/>
        <family val="2"/>
      </rPr>
      <t>BG1</t>
    </r>
  </si>
  <si>
    <r>
      <rPr>
        <i/>
        <sz val="11"/>
        <color theme="1"/>
        <rFont val="Arial"/>
        <family val="2"/>
      </rPr>
      <t xml:space="preserve">Escherichia coli </t>
    </r>
    <r>
      <rPr>
        <sz val="11"/>
        <color theme="1"/>
        <rFont val="Arial"/>
        <family val="2"/>
      </rPr>
      <t>PF9285</t>
    </r>
  </si>
  <si>
    <r>
      <rPr>
        <i/>
        <sz val="11"/>
        <color theme="1"/>
        <rFont val="Arial"/>
        <family val="2"/>
      </rPr>
      <t xml:space="preserve">Escherichia coli </t>
    </r>
    <r>
      <rPr>
        <sz val="11"/>
        <color theme="1"/>
        <rFont val="Arial"/>
        <family val="2"/>
      </rPr>
      <t>PK6</t>
    </r>
  </si>
  <si>
    <r>
      <t xml:space="preserve">Escherichia coli </t>
    </r>
    <r>
      <rPr>
        <sz val="11"/>
        <color theme="1"/>
        <rFont val="Arial"/>
        <family val="2"/>
      </rPr>
      <t>ECOR70</t>
    </r>
  </si>
  <si>
    <r>
      <t xml:space="preserve">Escherichia coli </t>
    </r>
    <r>
      <rPr>
        <sz val="11"/>
        <color theme="1"/>
        <rFont val="Arial"/>
        <family val="2"/>
      </rPr>
      <t>c20</t>
    </r>
  </si>
  <si>
    <r>
      <t xml:space="preserve">Escherichia coli </t>
    </r>
    <r>
      <rPr>
        <sz val="11"/>
        <color theme="1"/>
        <rFont val="Arial"/>
        <family val="2"/>
      </rPr>
      <t>EDL933</t>
    </r>
  </si>
  <si>
    <r>
      <t xml:space="preserve">Escherichia coli </t>
    </r>
    <r>
      <rPr>
        <sz val="11"/>
        <color theme="1"/>
        <rFont val="Arial"/>
        <family val="2"/>
      </rPr>
      <t>Sakai</t>
    </r>
  </si>
  <si>
    <r>
      <t xml:space="preserve">Escherichia coli </t>
    </r>
    <r>
      <rPr>
        <sz val="11"/>
        <color theme="1"/>
        <rFont val="Arial"/>
        <family val="2"/>
      </rPr>
      <t>EC4115</t>
    </r>
  </si>
  <si>
    <r>
      <t xml:space="preserve">Escherichia coli </t>
    </r>
    <r>
      <rPr>
        <sz val="11"/>
        <color theme="1"/>
        <rFont val="Arial"/>
        <family val="2"/>
      </rPr>
      <t>RM13516</t>
    </r>
  </si>
  <si>
    <r>
      <rPr>
        <i/>
        <sz val="11"/>
        <color theme="1"/>
        <rFont val="Arial"/>
        <family val="2"/>
      </rPr>
      <t xml:space="preserve">Escherichia coli </t>
    </r>
    <r>
      <rPr>
        <sz val="11"/>
        <color theme="1"/>
        <rFont val="Arial"/>
        <family val="2"/>
      </rPr>
      <t>11368</t>
    </r>
  </si>
  <si>
    <r>
      <rPr>
        <i/>
        <sz val="11"/>
        <color theme="1"/>
        <rFont val="Arial"/>
        <family val="2"/>
      </rPr>
      <t xml:space="preserve">Escherichia coli </t>
    </r>
    <r>
      <rPr>
        <sz val="11"/>
        <color theme="1"/>
        <rFont val="Arial"/>
        <family val="2"/>
      </rPr>
      <t>11128</t>
    </r>
  </si>
  <si>
    <r>
      <rPr>
        <i/>
        <sz val="11"/>
        <color theme="1"/>
        <rFont val="Arial"/>
        <family val="2"/>
      </rPr>
      <t xml:space="preserve">Escherichia coli </t>
    </r>
    <r>
      <rPr>
        <sz val="11"/>
        <color theme="1"/>
        <rFont val="Arial"/>
        <family val="2"/>
      </rPr>
      <t>FWSEC0001</t>
    </r>
  </si>
  <si>
    <r>
      <rPr>
        <i/>
        <sz val="11"/>
        <color theme="1"/>
        <rFont val="Arial"/>
        <family val="2"/>
      </rPr>
      <t xml:space="preserve">Escherichia coli </t>
    </r>
    <r>
      <rPr>
        <sz val="11"/>
        <color theme="1"/>
        <rFont val="Arial"/>
        <family val="2"/>
      </rPr>
      <t>FWSEC0009</t>
    </r>
  </si>
  <si>
    <r>
      <rPr>
        <i/>
        <sz val="11"/>
        <color theme="1"/>
        <rFont val="Arial"/>
        <family val="2"/>
      </rPr>
      <t xml:space="preserve">Escherichia coli </t>
    </r>
    <r>
      <rPr>
        <sz val="11"/>
        <color theme="1"/>
        <rFont val="Arial"/>
        <family val="2"/>
      </rPr>
      <t>FWSEC0011</t>
    </r>
  </si>
  <si>
    <r>
      <t xml:space="preserve">Escherichia coli </t>
    </r>
    <r>
      <rPr>
        <sz val="11"/>
        <color theme="1"/>
        <rFont val="Arial"/>
        <family val="2"/>
      </rPr>
      <t>E2348/69</t>
    </r>
  </si>
  <si>
    <r>
      <t xml:space="preserve">Escherichia coli </t>
    </r>
    <r>
      <rPr>
        <sz val="11"/>
        <color theme="1"/>
        <rFont val="Arial"/>
        <family val="2"/>
      </rPr>
      <t>B171</t>
    </r>
  </si>
  <si>
    <r>
      <rPr>
        <i/>
        <sz val="11"/>
        <color theme="1"/>
        <rFont val="Arial"/>
        <family val="2"/>
      </rPr>
      <t xml:space="preserve">Escherichia coli </t>
    </r>
    <r>
      <rPr>
        <sz val="11"/>
        <color theme="1"/>
        <rFont val="Arial"/>
        <family val="2"/>
      </rPr>
      <t>E110019</t>
    </r>
  </si>
  <si>
    <r>
      <t xml:space="preserve">Escherichia coli </t>
    </r>
    <r>
      <rPr>
        <sz val="11"/>
        <color theme="1"/>
        <rFont val="Arial"/>
        <family val="2"/>
      </rPr>
      <t>ETEC H10407</t>
    </r>
  </si>
  <si>
    <r>
      <t xml:space="preserve">Escherichia coli </t>
    </r>
    <r>
      <rPr>
        <sz val="11"/>
        <color theme="1"/>
        <rFont val="Arial"/>
        <family val="2"/>
      </rPr>
      <t>E24377A</t>
    </r>
  </si>
  <si>
    <r>
      <t xml:space="preserve">Escherichia coli </t>
    </r>
    <r>
      <rPr>
        <sz val="11"/>
        <color theme="1"/>
        <rFont val="Arial"/>
        <family val="2"/>
      </rPr>
      <t>B7A</t>
    </r>
  </si>
  <si>
    <r>
      <t xml:space="preserve">Escherichia coli </t>
    </r>
    <r>
      <rPr>
        <sz val="11"/>
        <color theme="1"/>
        <rFont val="Arial"/>
        <family val="2"/>
      </rPr>
      <t>W25K</t>
    </r>
  </si>
  <si>
    <r>
      <t xml:space="preserve">Escherichia coli </t>
    </r>
    <r>
      <rPr>
        <sz val="11"/>
        <color theme="1"/>
        <rFont val="Arial"/>
        <family val="2"/>
      </rPr>
      <t>101-1</t>
    </r>
  </si>
  <si>
    <r>
      <t xml:space="preserve">Escherichia coli </t>
    </r>
    <r>
      <rPr>
        <sz val="11"/>
        <color theme="1"/>
        <rFont val="Arial"/>
        <family val="2"/>
      </rPr>
      <t>042</t>
    </r>
  </si>
  <si>
    <r>
      <t xml:space="preserve">Escherichia coli </t>
    </r>
    <r>
      <rPr>
        <sz val="11"/>
        <color theme="1"/>
        <rFont val="Arial"/>
        <family val="2"/>
      </rPr>
      <t>55989</t>
    </r>
  </si>
  <si>
    <r>
      <t xml:space="preserve">Escherichia coli </t>
    </r>
    <r>
      <rPr>
        <sz val="11"/>
        <color theme="1"/>
        <rFont val="Arial"/>
        <family val="2"/>
      </rPr>
      <t>53638</t>
    </r>
  </si>
  <si>
    <r>
      <t xml:space="preserve">Escherichia coli </t>
    </r>
    <r>
      <rPr>
        <sz val="11"/>
        <color theme="1"/>
        <rFont val="Arial"/>
        <family val="2"/>
      </rPr>
      <t>ATM460</t>
    </r>
  </si>
  <si>
    <r>
      <t xml:space="preserve">Escherichia coli </t>
    </r>
    <r>
      <rPr>
        <sz val="11"/>
        <color theme="1"/>
        <rFont val="Arial"/>
        <family val="2"/>
      </rPr>
      <t>MEX-5</t>
    </r>
  </si>
  <si>
    <r>
      <rPr>
        <i/>
        <sz val="11"/>
        <color theme="1"/>
        <rFont val="Arial"/>
        <family val="2"/>
      </rPr>
      <t>Escherichia coli</t>
    </r>
    <r>
      <rPr>
        <sz val="11"/>
        <color theme="1"/>
        <rFont val="Arial"/>
        <family val="2"/>
      </rPr>
      <t xml:space="preserve"> MEX-9</t>
    </r>
  </si>
  <si>
    <r>
      <t xml:space="preserve">Escherichia coli </t>
    </r>
    <r>
      <rPr>
        <sz val="11"/>
        <color theme="1"/>
        <rFont val="Arial"/>
        <family val="2"/>
      </rPr>
      <t>C227-11</t>
    </r>
  </si>
  <si>
    <r>
      <rPr>
        <i/>
        <sz val="11"/>
        <color theme="1"/>
        <rFont val="Arial"/>
        <family val="2"/>
      </rPr>
      <t xml:space="preserve">Escherichia coli </t>
    </r>
    <r>
      <rPr>
        <sz val="11"/>
        <color theme="1"/>
        <rFont val="Arial"/>
        <family val="2"/>
      </rPr>
      <t>NMEC O18</t>
    </r>
  </si>
  <si>
    <r>
      <t xml:space="preserve">Escherichia coli </t>
    </r>
    <r>
      <rPr>
        <sz val="11"/>
        <color theme="1"/>
        <rFont val="Arial"/>
        <family val="2"/>
      </rPr>
      <t>CE10</t>
    </r>
  </si>
  <si>
    <r>
      <t xml:space="preserve">Escherichia coli </t>
    </r>
    <r>
      <rPr>
        <sz val="11"/>
        <color theme="1"/>
        <rFont val="Arial"/>
        <family val="2"/>
      </rPr>
      <t>RS218</t>
    </r>
  </si>
  <si>
    <r>
      <rPr>
        <i/>
        <sz val="11"/>
        <color theme="1"/>
        <rFont val="Arial"/>
        <family val="2"/>
      </rPr>
      <t xml:space="preserve">Escherichia coli </t>
    </r>
    <r>
      <rPr>
        <sz val="11"/>
        <color theme="1"/>
        <rFont val="Arial"/>
        <family val="2"/>
      </rPr>
      <t>IHE3034</t>
    </r>
  </si>
  <si>
    <r>
      <rPr>
        <i/>
        <sz val="11"/>
        <color theme="1"/>
        <rFont val="Arial"/>
        <family val="2"/>
      </rPr>
      <t xml:space="preserve">Escherichia coli </t>
    </r>
    <r>
      <rPr>
        <sz val="11"/>
        <color theme="1"/>
        <rFont val="Arial"/>
        <family val="2"/>
      </rPr>
      <t>S88</t>
    </r>
  </si>
  <si>
    <r>
      <rPr>
        <i/>
        <sz val="11"/>
        <color theme="1"/>
        <rFont val="Arial"/>
        <family val="2"/>
      </rPr>
      <t xml:space="preserve">Escherichia coli </t>
    </r>
    <r>
      <rPr>
        <sz val="11"/>
        <color theme="1"/>
        <rFont val="Arial"/>
        <family val="2"/>
      </rPr>
      <t>S386</t>
    </r>
  </si>
  <si>
    <r>
      <rPr>
        <i/>
        <sz val="11"/>
        <color theme="1"/>
        <rFont val="Arial"/>
        <family val="2"/>
      </rPr>
      <t xml:space="preserve">Escherichia coli </t>
    </r>
    <r>
      <rPr>
        <sz val="11"/>
        <color theme="1"/>
        <rFont val="Arial"/>
        <family val="2"/>
      </rPr>
      <t>S273</t>
    </r>
  </si>
  <si>
    <r>
      <rPr>
        <i/>
        <sz val="11"/>
        <color theme="1"/>
        <rFont val="Arial"/>
        <family val="2"/>
      </rPr>
      <t xml:space="preserve">Escherichia coli </t>
    </r>
    <r>
      <rPr>
        <sz val="11"/>
        <color theme="1"/>
        <rFont val="Arial"/>
        <family val="2"/>
      </rPr>
      <t>SF-088</t>
    </r>
  </si>
  <si>
    <r>
      <rPr>
        <i/>
        <sz val="11"/>
        <color theme="1"/>
        <rFont val="Arial"/>
        <family val="2"/>
      </rPr>
      <t xml:space="preserve">Escherichia coli </t>
    </r>
    <r>
      <rPr>
        <sz val="11"/>
        <color theme="1"/>
        <rFont val="Arial"/>
        <family val="2"/>
      </rPr>
      <t>Z247</t>
    </r>
  </si>
  <si>
    <r>
      <t>Escherichia coli</t>
    </r>
    <r>
      <rPr>
        <sz val="11"/>
        <color theme="1"/>
        <rFont val="Arial"/>
        <family val="2"/>
      </rPr>
      <t xml:space="preserve"> 219</t>
    </r>
  </si>
  <si>
    <r>
      <t xml:space="preserve">Escherichia coli </t>
    </r>
    <r>
      <rPr>
        <sz val="11"/>
        <color theme="1"/>
        <rFont val="Arial"/>
        <family val="2"/>
      </rPr>
      <t>CCUG 73778</t>
    </r>
  </si>
  <si>
    <r>
      <t xml:space="preserve">Escherichia coli </t>
    </r>
    <r>
      <rPr>
        <sz val="11"/>
        <color theme="1"/>
        <rFont val="Arial"/>
        <family val="2"/>
      </rPr>
      <t>THO-006</t>
    </r>
  </si>
  <si>
    <r>
      <t xml:space="preserve">Escherichia coli </t>
    </r>
    <r>
      <rPr>
        <sz val="11"/>
        <color theme="1"/>
        <rFont val="Arial"/>
        <family val="2"/>
      </rPr>
      <t>M16</t>
    </r>
  </si>
  <si>
    <r>
      <t xml:space="preserve">Escherichia coli </t>
    </r>
    <r>
      <rPr>
        <sz val="11"/>
        <color theme="1"/>
        <rFont val="Arial"/>
        <family val="2"/>
      </rPr>
      <t>UTI89</t>
    </r>
  </si>
  <si>
    <r>
      <t xml:space="preserve">Escherichia coli </t>
    </r>
    <r>
      <rPr>
        <sz val="11"/>
        <color theme="1"/>
        <rFont val="Arial"/>
        <family val="2"/>
      </rPr>
      <t>UMN026</t>
    </r>
  </si>
  <si>
    <r>
      <rPr>
        <i/>
        <sz val="11"/>
        <color theme="1"/>
        <rFont val="Arial"/>
        <family val="2"/>
      </rPr>
      <t xml:space="preserve">Escherichia coli </t>
    </r>
    <r>
      <rPr>
        <sz val="11"/>
        <color theme="1"/>
        <rFont val="Arial"/>
        <family val="2"/>
      </rPr>
      <t>536</t>
    </r>
  </si>
  <si>
    <r>
      <rPr>
        <i/>
        <sz val="11"/>
        <color theme="1"/>
        <rFont val="Arial"/>
        <family val="2"/>
      </rPr>
      <t xml:space="preserve">Escherichia coli </t>
    </r>
    <r>
      <rPr>
        <sz val="11"/>
        <color theme="1"/>
        <rFont val="Arial"/>
        <family val="2"/>
      </rPr>
      <t>CFT073</t>
    </r>
  </si>
  <si>
    <r>
      <t xml:space="preserve">Escherichia coli </t>
    </r>
    <r>
      <rPr>
        <sz val="11"/>
        <color theme="1"/>
        <rFont val="Arial"/>
        <family val="2"/>
      </rPr>
      <t>NU14</t>
    </r>
  </si>
  <si>
    <r>
      <t xml:space="preserve">Escherichia coli </t>
    </r>
    <r>
      <rPr>
        <sz val="11"/>
        <color theme="1"/>
        <rFont val="Arial"/>
        <family val="2"/>
      </rPr>
      <t>IAI39</t>
    </r>
  </si>
  <si>
    <r>
      <t xml:space="preserve">Escherichia coli </t>
    </r>
    <r>
      <rPr>
        <sz val="11"/>
        <color theme="1"/>
        <rFont val="Arial"/>
        <family val="2"/>
      </rPr>
      <t>G445</t>
    </r>
  </si>
  <si>
    <r>
      <t xml:space="preserve">Escherichia coli </t>
    </r>
    <r>
      <rPr>
        <sz val="11"/>
        <color theme="1"/>
        <rFont val="Arial"/>
        <family val="2"/>
      </rPr>
      <t>APEC_O1</t>
    </r>
  </si>
  <si>
    <r>
      <rPr>
        <i/>
        <sz val="11"/>
        <color theme="1"/>
        <rFont val="Arial"/>
        <family val="2"/>
      </rPr>
      <t xml:space="preserve">Escherichia coli </t>
    </r>
    <r>
      <rPr>
        <sz val="11"/>
        <color theme="1"/>
        <rFont val="Arial"/>
        <family val="2"/>
      </rPr>
      <t>K12_MG1655</t>
    </r>
  </si>
  <si>
    <r>
      <t xml:space="preserve">Escherichia coli </t>
    </r>
    <r>
      <rPr>
        <sz val="11"/>
        <color rgb="FF000000"/>
        <rFont val="Arial"/>
        <family val="2"/>
      </rPr>
      <t>K12_W3110</t>
    </r>
  </si>
  <si>
    <r>
      <t xml:space="preserve">Escherichia coli </t>
    </r>
    <r>
      <rPr>
        <sz val="11"/>
        <color rgb="FF000000"/>
        <rFont val="Arial"/>
        <family val="2"/>
      </rPr>
      <t>K12_BW2952</t>
    </r>
  </si>
  <si>
    <r>
      <rPr>
        <i/>
        <sz val="11"/>
        <color theme="1"/>
        <rFont val="Arial"/>
        <family val="2"/>
      </rPr>
      <t xml:space="preserve">Escherichia coli </t>
    </r>
    <r>
      <rPr>
        <sz val="11"/>
        <color theme="1"/>
        <rFont val="Arial"/>
        <family val="2"/>
      </rPr>
      <t>ATCC_25922</t>
    </r>
  </si>
  <si>
    <r>
      <rPr>
        <i/>
        <sz val="11"/>
        <color theme="1"/>
        <rFont val="Arial"/>
        <family val="2"/>
      </rPr>
      <t xml:space="preserve">Escherichia coli </t>
    </r>
    <r>
      <rPr>
        <sz val="11"/>
        <color theme="1"/>
        <rFont val="Arial"/>
        <family val="2"/>
      </rPr>
      <t>HH49S</t>
    </r>
  </si>
  <si>
    <r>
      <rPr>
        <i/>
        <sz val="11"/>
        <color theme="1"/>
        <rFont val="Arial"/>
        <family val="2"/>
      </rPr>
      <t xml:space="preserve">Escherichia coli </t>
    </r>
    <r>
      <rPr>
        <sz val="11"/>
        <color theme="1"/>
        <rFont val="Arial"/>
        <family val="2"/>
      </rPr>
      <t>E1728</t>
    </r>
  </si>
  <si>
    <r>
      <rPr>
        <i/>
        <sz val="11"/>
        <color theme="1"/>
        <rFont val="Arial"/>
        <family val="2"/>
      </rPr>
      <t>Escherichia coli</t>
    </r>
    <r>
      <rPr>
        <sz val="11"/>
        <color theme="1"/>
        <rFont val="Arial"/>
        <family val="2"/>
      </rPr>
      <t xml:space="preserve"> WAT</t>
    </r>
  </si>
  <si>
    <r>
      <t xml:space="preserve">Escherichia coli </t>
    </r>
    <r>
      <rPr>
        <sz val="11"/>
        <color theme="1"/>
        <rFont val="Arial"/>
        <family val="2"/>
      </rPr>
      <t>SMS-3-5</t>
    </r>
  </si>
  <si>
    <r>
      <rPr>
        <i/>
        <sz val="11"/>
        <color theme="1"/>
        <rFont val="Arial"/>
        <family val="2"/>
      </rPr>
      <t xml:space="preserve">Escherichia coli </t>
    </r>
    <r>
      <rPr>
        <sz val="11"/>
        <color theme="1"/>
        <rFont val="Arial"/>
        <family val="2"/>
      </rPr>
      <t>SC407</t>
    </r>
  </si>
  <si>
    <r>
      <t xml:space="preserve">Escherichia coli </t>
    </r>
    <r>
      <rPr>
        <sz val="11"/>
        <color theme="1"/>
        <rFont val="Arial"/>
        <family val="2"/>
      </rPr>
      <t>SC492</t>
    </r>
  </si>
  <si>
    <r>
      <rPr>
        <i/>
        <sz val="11"/>
        <color theme="1"/>
        <rFont val="Arial"/>
        <family val="2"/>
      </rPr>
      <t>Escherichia coli</t>
    </r>
    <r>
      <rPr>
        <sz val="11"/>
        <color theme="1"/>
        <rFont val="Arial"/>
        <family val="2"/>
      </rPr>
      <t xml:space="preserve"> SC423</t>
    </r>
  </si>
  <si>
    <r>
      <rPr>
        <i/>
        <sz val="11"/>
        <color theme="1"/>
        <rFont val="Arial"/>
        <family val="2"/>
      </rPr>
      <t>Escherichia</t>
    </r>
    <r>
      <rPr>
        <sz val="11"/>
        <color theme="1"/>
        <rFont val="Arial"/>
        <family val="2"/>
      </rPr>
      <t xml:space="preserve"> sp. TW15838</t>
    </r>
  </si>
  <si>
    <r>
      <rPr>
        <i/>
        <sz val="11"/>
        <color theme="1"/>
        <rFont val="Arial"/>
        <family val="2"/>
      </rPr>
      <t>Escherichia</t>
    </r>
    <r>
      <rPr>
        <sz val="11"/>
        <color theme="1"/>
        <rFont val="Arial"/>
        <family val="2"/>
      </rPr>
      <t xml:space="preserve"> sp. E1130</t>
    </r>
  </si>
  <si>
    <r>
      <rPr>
        <i/>
        <sz val="11"/>
        <color theme="1"/>
        <rFont val="Arial"/>
        <family val="2"/>
      </rPr>
      <t>Escherichia</t>
    </r>
    <r>
      <rPr>
        <sz val="11"/>
        <color theme="1"/>
        <rFont val="Arial"/>
        <family val="2"/>
      </rPr>
      <t xml:space="preserve"> sp. TW09231</t>
    </r>
  </si>
  <si>
    <r>
      <rPr>
        <i/>
        <sz val="11"/>
        <color theme="1"/>
        <rFont val="Arial"/>
        <family val="2"/>
      </rPr>
      <t>Escherichia</t>
    </r>
    <r>
      <rPr>
        <sz val="11"/>
        <color theme="1"/>
        <rFont val="Arial"/>
        <family val="2"/>
      </rPr>
      <t xml:space="preserve"> sp. TW11588</t>
    </r>
  </si>
  <si>
    <r>
      <rPr>
        <i/>
        <sz val="11"/>
        <color theme="1"/>
        <rFont val="Arial"/>
        <family val="2"/>
      </rPr>
      <t>Escherichia</t>
    </r>
    <r>
      <rPr>
        <sz val="11"/>
        <color theme="1"/>
        <rFont val="Arial"/>
        <family val="2"/>
      </rPr>
      <t xml:space="preserve"> sp. TW09308</t>
    </r>
  </si>
  <si>
    <t>Variant</t>
  </si>
  <si>
    <t>Over-represented</t>
  </si>
  <si>
    <t>Putative spore protein that may act like a small heat shock protein that appears to play a role as chaperones that prevent protein aggregation and are important in proper protein refolding</t>
  </si>
  <si>
    <t>putative spore protein found across Betaproteobacteria that shares homology with IbpA (COG0071)-like Hsp20 family (pfam00011, cd06464) small heat shock proteins</t>
  </si>
  <si>
    <t>EJO57389.1</t>
  </si>
  <si>
    <t>Spore protein SP21</t>
  </si>
  <si>
    <t>"sporulation resulting
in formation of a cellular spore"</t>
  </si>
  <si>
    <t>sporulation</t>
  </si>
  <si>
    <t>chaperone
(prevention of protein aggregation, protein refolding)
resistance
(heat shock)</t>
  </si>
  <si>
    <t>22%
(WW-specific)</t>
  </si>
  <si>
    <r>
      <t>group_14438
(</t>
    </r>
    <r>
      <rPr>
        <i/>
        <sz val="11"/>
        <color theme="1"/>
        <rFont val="Arial"/>
        <family val="2"/>
      </rPr>
      <t>hspA</t>
    </r>
    <r>
      <rPr>
        <sz val="11"/>
        <color theme="1"/>
        <rFont val="Arial"/>
        <family val="2"/>
      </rPr>
      <t>)</t>
    </r>
  </si>
  <si>
    <t>Small heat shock protein that appears to play a role as chaperones that prevent protein aggregation and are important in proper protein refolding</t>
  </si>
  <si>
    <t>hspA</t>
  </si>
  <si>
    <t>Lone, Shared</t>
  </si>
  <si>
    <t>According to homology could encode for a putative protein involved in spore cortex formation</t>
  </si>
  <si>
    <t>putative protein found across Bacteria that shares homology with SpoVR (PRK11767, COG2719, pfam04293)-like sporulation proteins</t>
  </si>
  <si>
    <t>WP_208463096.1</t>
  </si>
  <si>
    <t>hypothetical protein</t>
  </si>
  <si>
    <t>unknown function</t>
  </si>
  <si>
    <t>group_6052</t>
  </si>
  <si>
    <t>Sporulation</t>
  </si>
  <si>
    <t>Under-represented</t>
  </si>
  <si>
    <t>Putative isomerase that carries out some unknown function</t>
  </si>
  <si>
    <t>putative protein found across Enterobacteria that shares homology with PzhF (PRK10281, TIGR00654, pfam02567)-like phenazine biosynthesis-like proteins and YddE (COG0384)-like epimerases</t>
  </si>
  <si>
    <t>WP_261175487.1</t>
  </si>
  <si>
    <t>putative isomerase YddE</t>
  </si>
  <si>
    <t>"unidirectional conjugation"</t>
  </si>
  <si>
    <t>conjugation</t>
  </si>
  <si>
    <t>yddE</t>
  </si>
  <si>
    <t>Lone, Unique</t>
  </si>
  <si>
    <t>Component of a type IV secretion system which could play a role in virulence or pilus outgrowth/retraction kinetics</t>
  </si>
  <si>
    <t>putative type IV secretion system protein found across Gammaproteobacteria that shares specific homology with VirB10 (NF038091, PRK13855, cd16429, COG2948), which is involved in the export of virulence factors, typically proteins; TrbI (pfam03743), which encodes for a protein that increases conjugation efficiency; and ComB10 (NF038092), which is a type IV secretion system protein that mediates the export of DNA</t>
  </si>
  <si>
    <t>WP_109863178.1</t>
  </si>
  <si>
    <t>Protein virB10</t>
  </si>
  <si>
    <t>"protein secretion by the type IV secretion system"</t>
  </si>
  <si>
    <t>virulence
(type IV secretion system)
conjugation
(pilus organization)</t>
  </si>
  <si>
    <t>43%
(WW-specific)</t>
  </si>
  <si>
    <t>group_21361</t>
  </si>
  <si>
    <t xml:space="preserve">According to homology could encode for a putative protein involved in a DNA conjugal transfer or type IV secretion system </t>
  </si>
  <si>
    <t>putative protein found across Gammaproteobacteria that shares homology with TrbF (PRK13872, COG3701, cd16425)-like type IV secretion system and conjugal transfer proteins, as well as VirB8 (pfam04335)-like virulence proteins involved in DNA transfer</t>
  </si>
  <si>
    <t>WP_018716215.1</t>
  </si>
  <si>
    <t>conjugation
(type IV secretion system)</t>
  </si>
  <si>
    <t>38%
(WW-specific)</t>
  </si>
  <si>
    <t>group_35391</t>
  </si>
  <si>
    <t>According to homology could encode for a type IV secretion system protein that may be involved in conjugative plasmid transfer</t>
  </si>
  <si>
    <t xml:space="preserve">putative protein found across Proteobacteria that shares homology with TrbG (TIGR02775, PRK13885), CagX (pfam03524), and VirB9 (COG3504)-like type IV secretion system conjugal transfer proteins (cd06911) </t>
  </si>
  <si>
    <t>WP_172696111.1</t>
  </si>
  <si>
    <t>30%
(WW-specific)</t>
  </si>
  <si>
    <t>group_11099</t>
  </si>
  <si>
    <t>According to homology could encode for a putative mobilization protein that forms part of the relaxosome complex that is responsible for plasmid transfer during conjugation</t>
  </si>
  <si>
    <t>putative protein found across Enterobacteria that shares homology MobA (pfam03389)-like plasmid transfer proteins and TraA (TIGR02768, PRK13889)-like conjugal transfer relaxase proteins</t>
  </si>
  <si>
    <t>WP_001549353.1</t>
  </si>
  <si>
    <t>conjugation
(relaxosome)</t>
  </si>
  <si>
    <t>30%
(MP-specific)</t>
  </si>
  <si>
    <t>group_23761</t>
  </si>
  <si>
    <t>According to homology could encode for a type IV secretion system protein that may be involved in conjugative DNA transfer, particularly in mediating pilus growth and retraction; may also be involved in mediating resistance against F pilus-specific phages and CdiA-CT toxins</t>
  </si>
  <si>
    <t>putative protein found across Proteobacteria that shares homology with various T4SS proteins, including VirB10 (COG2948, cd16429, NF038091) and ComB10 (NF038092)-like DNA translocating proteins associated with bacterial T4SSs, as well as TrbI (pfam03743, PRK13831)-like bacterial conjugation proteins</t>
  </si>
  <si>
    <t>WP_233783882.1</t>
  </si>
  <si>
    <t>conjugation
(type IV secretion system)
defense
(anti-phage infection, toxins)</t>
  </si>
  <si>
    <t>group_17019</t>
  </si>
  <si>
    <t>According to homology could encode for a putative protein involved in the transfer of genetic material between donor and recipient cells through a Type IV secretion system-like conjugation mechanism</t>
  </si>
  <si>
    <t>putative conjugal transfer protein found across Enterobacteria that shares homology with VirB11 (TIGR02788, cd01130)-like Type IV secretory system/conjugation system effector proteins</t>
  </si>
  <si>
    <t>WP_032335191.1</t>
  </si>
  <si>
    <t>Type IV secretion system protein VirB11</t>
  </si>
  <si>
    <t>conjugation
(type IV secretion system)
virulence
(type IV secretion system)</t>
  </si>
  <si>
    <t>group_12159</t>
  </si>
  <si>
    <t>According to omology could encode for a putative RecA-dependent nuclease that could play a role in DNA recombination, repair, and competence</t>
  </si>
  <si>
    <t>putative protein found across Enterobacteria that shares homology with RecA-dependent nucleases (pfam16786)</t>
  </si>
  <si>
    <t>EOV61187.1</t>
  </si>
  <si>
    <t>recombination
DNA repair
competence</t>
  </si>
  <si>
    <t>group_23896</t>
  </si>
  <si>
    <t>According to homology could encode for a protein that forms part of a relaxosome complex that is responsible for plasmid transfer during conjugation; appears to be responsible for re-forming the circular plasmid DNA after transfer and the synthesis of primers that will initiate the DNA replication events necessary to form the double-stranded plasmid in the recipient cell</t>
  </si>
  <si>
    <t>putative protein found across Enterobacteria that shares homology with MobA (pfam03389) and TraA (TIGR02768, PRK13889)-like conjugative transfer proteins</t>
  </si>
  <si>
    <t>WP_139506303.1</t>
  </si>
  <si>
    <t>group_4068</t>
  </si>
  <si>
    <t>According to homology could encode for a putative helicase that may be involved in conjugation</t>
  </si>
  <si>
    <t>putative protein found across Gammaproteobacteria that shares homology with TraI (pfam07514, TIGR03760)-like helicases and integrating conjugative element relaxase</t>
  </si>
  <si>
    <t>WP_251327744.1</t>
  </si>
  <si>
    <t>group_13224</t>
  </si>
  <si>
    <t>According to homology could encode for a putative rhiol:disulfide interchange protein required for disulfide bond formation in some periplasmic proteins and pilus biogenesis</t>
  </si>
  <si>
    <t>putative protein found across Enterobacteria that shares homology with DsbA (cd03024, pfam01323) and FrnE (COG2761)-like dithiol-disulfide isomerases</t>
  </si>
  <si>
    <t>VEC04960.1</t>
  </si>
  <si>
    <t>conjugation
(pilus organization)</t>
  </si>
  <si>
    <t>group_19908</t>
  </si>
  <si>
    <t>According to homology could encode for a putative protein that is required for optimal transformation</t>
  </si>
  <si>
    <t>putative protein found across Enterobacteria that shares homology with CoiA (pfam06054, COG4469)-like competence proteins</t>
  </si>
  <si>
    <t>WP_089614576.1</t>
  </si>
  <si>
    <t>competence</t>
  </si>
  <si>
    <t>group_6763</t>
  </si>
  <si>
    <t>Duplicated Variant</t>
  </si>
  <si>
    <t>Antirestriction protein that may be involved in overcoming restriction barriers during establishment after conjugative transfer of genetic material</t>
  </si>
  <si>
    <t>putative protein found across Enterobacteria that shares homology with KlcA-like antirestriction proteins (pfam03230)</t>
  </si>
  <si>
    <t>AAB08668.1</t>
  </si>
  <si>
    <t>Antirestriction protein KlcA</t>
  </si>
  <si>
    <t>conjugation
(antirestriction protein)</t>
  </si>
  <si>
    <t>klcA_2</t>
  </si>
  <si>
    <t>WP_021553291.1</t>
  </si>
  <si>
    <r>
      <t>group_12940
(</t>
    </r>
    <r>
      <rPr>
        <i/>
        <sz val="11"/>
        <color theme="1"/>
        <rFont val="Arial"/>
        <family val="2"/>
      </rPr>
      <t>klcA_2</t>
    </r>
    <r>
      <rPr>
        <sz val="11"/>
        <color theme="1"/>
        <rFont val="Arial"/>
        <family val="2"/>
      </rPr>
      <t>)</t>
    </r>
  </si>
  <si>
    <r>
      <t>group_17780
(</t>
    </r>
    <r>
      <rPr>
        <i/>
        <sz val="11"/>
        <color theme="1"/>
        <rFont val="Arial"/>
        <family val="2"/>
      </rPr>
      <t>klcA_3</t>
    </r>
    <r>
      <rPr>
        <sz val="11"/>
        <color theme="1"/>
        <rFont val="Arial"/>
        <family val="2"/>
      </rPr>
      <t>)</t>
    </r>
  </si>
  <si>
    <t>WP_032669199.1</t>
  </si>
  <si>
    <r>
      <t>group_23687
(</t>
    </r>
    <r>
      <rPr>
        <i/>
        <sz val="11"/>
        <color theme="1"/>
        <rFont val="Arial"/>
        <family val="2"/>
      </rPr>
      <t>klcA_1</t>
    </r>
    <r>
      <rPr>
        <sz val="11"/>
        <color theme="1"/>
        <rFont val="Arial"/>
        <family val="2"/>
      </rPr>
      <t>)</t>
    </r>
  </si>
  <si>
    <t>41%
(WW-specific)</t>
  </si>
  <si>
    <r>
      <t>group_17775
(</t>
    </r>
    <r>
      <rPr>
        <i/>
        <sz val="11"/>
        <color theme="1"/>
        <rFont val="Arial"/>
        <family val="2"/>
      </rPr>
      <t>klcA_1</t>
    </r>
    <r>
      <rPr>
        <sz val="11"/>
        <color theme="1"/>
        <rFont val="Arial"/>
        <family val="2"/>
      </rPr>
      <t>)</t>
    </r>
  </si>
  <si>
    <t>Uptake of Genetic Material (incl. Conjugation, Competence, Pilus Organization, etc.)</t>
  </si>
  <si>
    <r>
      <t xml:space="preserve">(4S)-4-hydroxy-5-phosphonooxypentane-2,3-dione isomerase involved in the degradation of phospho-AI-2, thereby terminating induction of the </t>
    </r>
    <r>
      <rPr>
        <i/>
        <sz val="11"/>
        <color theme="1"/>
        <rFont val="Arial"/>
        <family val="2"/>
      </rPr>
      <t>lsr</t>
    </r>
    <r>
      <rPr>
        <sz val="11"/>
        <color theme="1"/>
        <rFont val="Arial"/>
        <family val="2"/>
      </rPr>
      <t xml:space="preserve"> operon and closing the AI-2 signaling cycle</t>
    </r>
  </si>
  <si>
    <t>putative protein founda across Gammaproteobacteria that shares homology with (4S)-4-hydroxy-5-phosphonooxypentane-2,3-dione isomerases (PRK10486), YgiN (COG1359)-like quinol monooxygenases, and antibiotic biosynthesis monooxygenases (pfam03992)</t>
  </si>
  <si>
    <t>WP_152896358.1</t>
  </si>
  <si>
    <t>(4S)-4-hydroxy-5-phosphonooxypentane-2,3-dione isomerase</t>
  </si>
  <si>
    <t>quorum sensing</t>
  </si>
  <si>
    <t>lsrG</t>
  </si>
  <si>
    <t>Transcriptional regulator that regulates the transcription of various genes involved in the transport of autoinducer 2 (AI-2), which is involved in quorum sensing</t>
  </si>
  <si>
    <t>putative transcriptional regulator found across Enterobacteria that contains a conserved sugar binding domain (pfam04198) and shares homology with LsrR (PRK15418) and DeoR (COG2390)-like trancriptional regulators</t>
  </si>
  <si>
    <t>WP_213845790.1</t>
  </si>
  <si>
    <t>Transcriptional regulator LsrR</t>
  </si>
  <si>
    <t>"DNA-templated transcription"
"positive regulation of DNA-templated transcription"
"response to heat"</t>
  </si>
  <si>
    <t>resistance
(heat shock)</t>
  </si>
  <si>
    <r>
      <t>group_8135
(</t>
    </r>
    <r>
      <rPr>
        <i/>
        <sz val="11"/>
        <color theme="1"/>
        <rFont val="Arial"/>
        <family val="2"/>
      </rPr>
      <t>lsrR</t>
    </r>
    <r>
      <rPr>
        <sz val="11"/>
        <color theme="1"/>
        <rFont val="Arial"/>
        <family val="2"/>
      </rPr>
      <t>)</t>
    </r>
  </si>
  <si>
    <t>According to homology could encode for a putative peptidase that catalyzes the digestion of cleaved signal peptides; required for the efficient processing of precursors under conditions of hyper-secretion, with a preference for leucine-rich substrate peptides</t>
  </si>
  <si>
    <t>putative protein found across Enterobacteria that shares homology with SppA (cd07022, COG0616, TIGR00706)-like signal peptide peptidases, S49 family peptidases (pfam01343) and inner membrane peptidases (PRK11778)</t>
  </si>
  <si>
    <t>HAX2052223.1</t>
  </si>
  <si>
    <t>proteolysis</t>
  </si>
  <si>
    <t>signaling</t>
  </si>
  <si>
    <t>group_2506</t>
  </si>
  <si>
    <t>Permease component of an ABC transporter complex  involved in autoinducer 2 import</t>
  </si>
  <si>
    <t>putative transporter protein found across Gammaproteobacteria that shares homology with AraH (COG1172, cd06579), RbsC (PRK09512), branched-chain amino acid (pfam02653), and UrtB (TIGR03409)-like transporter proteins</t>
  </si>
  <si>
    <t>WP_100033958.1</t>
  </si>
  <si>
    <t>Autoinducer 2 import system permease protein LsrD</t>
  </si>
  <si>
    <t>"autoinducer AI-2 transmembrane transport"
"quorum sensing"</t>
  </si>
  <si>
    <t>lsrD_1</t>
  </si>
  <si>
    <t>Binding protein component of an ABC transporter complex  involved in autoinducer 2 import</t>
  </si>
  <si>
    <t>putative protein found across Gammaproteobacteria that shares homology with LsrB (cd20002, PRK15408)-like quorum sensing ligand-binding proteins, and RhaS (TIGR02637) and RbsB (COG1879)-like periplasmic binding transporter proteins (pfam13407)</t>
  </si>
  <si>
    <t>WP_172942710.1</t>
  </si>
  <si>
    <t>Autoinducer 2-binding protein LsrB</t>
  </si>
  <si>
    <t>lsrB_1</t>
  </si>
  <si>
    <t>Duplicate</t>
  </si>
  <si>
    <t>Lipoprotein signal peptidase involved in the removal of  signal peptides from prolipoproteins</t>
  </si>
  <si>
    <t>putative signal peptidase found across Gammaproteobacteria that shares homology with LspA (COG0597, TIGR00077)-like lipoprotein signal peptidases (PRK14776, pfam01252)</t>
  </si>
  <si>
    <t>WP_264177778.1</t>
  </si>
  <si>
    <t>Lipoprotein signal peptidase</t>
  </si>
  <si>
    <t>"proteolysis"</t>
  </si>
  <si>
    <t>lspA_1</t>
  </si>
  <si>
    <t>Signaling and Quorum Sensing</t>
  </si>
  <si>
    <t>Other Functions</t>
  </si>
  <si>
    <t>Putative 9-O-acetyl-N-acetylneuraminic acid deacetylase that probably catalyzes the hydrolysis of the 9-O-acetyl group of 9-O-acetyl-N-acetylneuraminate, an alternative sialic acid commonly found in mammalian host mucosal sites and in particular in the human intestine</t>
  </si>
  <si>
    <t>putative 9-O-acetyl-N-acetylneuraminic acid deacetylase found across Enterobacteria that contains no conserved functional domains</t>
  </si>
  <si>
    <t>WP_160512580.1</t>
  </si>
  <si>
    <t>putative 9-O-acetyl-N-acetylneuraminic acid deacetylase</t>
  </si>
  <si>
    <t>"carbohydrate metabolic process"
"carboxylic acid metabolic process"
"N-acetylneuraminate metabolic process"</t>
  </si>
  <si>
    <t>colonization</t>
  </si>
  <si>
    <t>organic acid salt metabolism
(sialic acids)</t>
  </si>
  <si>
    <t>nanS</t>
  </si>
  <si>
    <r>
      <t xml:space="preserve">Glutamate decarboxylase that converts glutamate to gamma-aminobutyrate, consuming one intracellular proton in the reaction; part of the </t>
    </r>
    <r>
      <rPr>
        <i/>
        <sz val="11"/>
        <color theme="1"/>
        <rFont val="Arial"/>
        <family val="2"/>
      </rPr>
      <t>gad</t>
    </r>
    <r>
      <rPr>
        <sz val="11"/>
        <color theme="1"/>
        <rFont val="Arial"/>
        <family val="2"/>
      </rPr>
      <t xml:space="preserve"> system, which helps to maintain a near-neutral intracellular pH when cells are exposed to extremely acidic conditions, which is essential for the successful colonization of the mammalian host by commensal and pathogenic bacteria</t>
    </r>
  </si>
  <si>
    <t>putative protein found across Enterobacteria that shares homology with GadA (COG0076)-like glutamate decarboxylases (TIGR01788), DOPA decarboxylases (cd06450), pyridoxal-dependent decarboxylases (pfam00282), and histidine decarboxylases (PRK02769)</t>
  </si>
  <si>
    <t>NAD38928.1</t>
  </si>
  <si>
    <t>Glutamate decarboxylase alpha</t>
  </si>
  <si>
    <t>"glutamate catabolic process"
"intracellular pH elevation"</t>
  </si>
  <si>
    <t>substrate metabolism
(amino acids)
resistance
(acid stress)
colonization</t>
  </si>
  <si>
    <t>gadA</t>
  </si>
  <si>
    <t>Subunit of a membrane-bound tetrathionate reductase that catalyzes the reduction of tetrathionate to thiosulfate, which appears to be advantageous for competing against the gut microbiota in the lumen of the inflamed gut; appears to mediate the transfer of electrons between the different subunits</t>
  </si>
  <si>
    <t>putative protein found across Gammaproteobacteria that contains a conserved 4Fe-4S cluster di-cluster domain (pfam13247) that shares homology TtrB (PRK14993)-like tetrathionate reductase subunit proteins, PsrB (cd10551)-like polysulfide reductase subunit proteins, HybA (COG0437)-like dehydrogenases, nrfC (TIGR03149)-like cytochrome c nitrite reductases, and formaate dehydrogenase FDH3 subunit proteins (NF038355)</t>
  </si>
  <si>
    <t>WP_215424396.1</t>
  </si>
  <si>
    <t>Tetrathionate reductase subunit B</t>
  </si>
  <si>
    <t>respiration
(electron transport)</t>
  </si>
  <si>
    <t>ttrB</t>
  </si>
  <si>
    <t>UDP-glucose 4-epimerase involved in the metabolism of galactose, which may also play a role in host-colonization</t>
  </si>
  <si>
    <t>putative epimerase (pfam01370) found across Enterobacteria that shares homology with GalE (cd05247, TIGR01179, COG1087)-like UDP-glucose-4-epimerases and UDP-galactose-4-epimerases (PRK10675)</t>
  </si>
  <si>
    <t>WP_000026025.1</t>
  </si>
  <si>
    <t>UDP-glucose 4-epimerase</t>
  </si>
  <si>
    <t>"carbohydrate metabolic process"
"galactose metabolic process"</t>
  </si>
  <si>
    <t>carbohydrate metabolism
(sugars, galactose)</t>
  </si>
  <si>
    <t>lnpD</t>
  </si>
  <si>
    <t>Tetrathionate sensor histidine kinase that is required for the synthesis of tetrathionate reductase, which appears to be advantageous for competing against the gut microbiota in the lumen of the inflamed gut</t>
  </si>
  <si>
    <t>putative protein found across Enterobacteria that shares homology with AtoS (PRK11360), HrmK (NF038297), ActS (NF033792), and PEP-CTERM system (TIGR02916)-like histidine kinases (COG4191, cd16920, smart00387, pfam02518), and PnhD (cd13572, TIGR03431)-like phopshonate ABC transporters (pfam12974)</t>
  </si>
  <si>
    <t>WP_149026289.1</t>
  </si>
  <si>
    <t>Tetrathionate sensor histidine kinase TtrS</t>
  </si>
  <si>
    <t>ttrS</t>
  </si>
  <si>
    <t>Tetrathionate response regulatory protein that is required for the synthesis of tetrathionate reductase, which appears to be advantageous for competing against the gut microbiota in the lumen of the inflamed gut</t>
  </si>
  <si>
    <t>putative protein found across Enterobacteria that shares homology with FixJ (COG4566, PRK09390, cd17537), ActR (NF033791), LuxR (smart00421), ntrC (TIGR01818), YycF (NF040534), IniR (NF038181) and AdeR (NF012227)-like response regulators (pfam00072)</t>
  </si>
  <si>
    <t>WP_112923940.1</t>
  </si>
  <si>
    <t>Tetrathionate response regulatory protein TtrR</t>
  </si>
  <si>
    <t>ttrR</t>
  </si>
  <si>
    <t>Subunit of a membrane-bound tetrathionate reductase that catalyzes the reduction of tetrathionate to thiosulfate, which appears to be advantageous for competing against the gut microbiota in the lumen of the inflamed gut; appears to anchor the other subunits to the periplasmic face of the membrane</t>
  </si>
  <si>
    <t>putative protein found across Enterobacteria that shares homology with TtrC (PRK14992)-like tetrathionate reductase subunit proteins</t>
  </si>
  <si>
    <t>WP_241224479.1</t>
  </si>
  <si>
    <t>Tetrathionate reductase subunit C</t>
  </si>
  <si>
    <t>ttrC</t>
  </si>
  <si>
    <t>Absent</t>
  </si>
  <si>
    <r>
      <t xml:space="preserve">Transcriptional regulator that positively regulates the expression of the </t>
    </r>
    <r>
      <rPr>
        <i/>
        <sz val="11"/>
        <color theme="1"/>
        <rFont val="Arial"/>
        <family val="2"/>
      </rPr>
      <t>ecpRABCDE</t>
    </r>
    <r>
      <rPr>
        <sz val="11"/>
        <color theme="1"/>
        <rFont val="Arial"/>
        <family val="2"/>
      </rPr>
      <t xml:space="preserve"> operon, which encodes the </t>
    </r>
    <r>
      <rPr>
        <i/>
        <sz val="11"/>
        <color theme="1"/>
        <rFont val="Arial"/>
        <family val="2"/>
      </rPr>
      <t>E. coli</t>
    </r>
    <r>
      <rPr>
        <sz val="11"/>
        <color theme="1"/>
        <rFont val="Arial"/>
        <family val="2"/>
      </rPr>
      <t xml:space="preserve"> common pilus found in both commensal and pathogenic strains that plays a dual role in early-stage biofilm development and host cell recognition; also represses the expression of the flagellar master operon </t>
    </r>
    <r>
      <rPr>
        <i/>
        <sz val="11"/>
        <color theme="1"/>
        <rFont val="Arial"/>
        <family val="2"/>
      </rPr>
      <t>flhDC</t>
    </r>
    <r>
      <rPr>
        <sz val="11"/>
        <color theme="1"/>
        <rFont val="Arial"/>
        <family val="2"/>
      </rPr>
      <t>, and consequently prevents flagellum biosynthesis and motility</t>
    </r>
  </si>
  <si>
    <t>putative transcriptional regulator found across Bacteria that shares homology with CsgD (COG2771) and LuxR (cd06170, smart00421)-like transcriptional regulators</t>
  </si>
  <si>
    <t>WP_072648674.1</t>
  </si>
  <si>
    <t>HTH-type transcriptional regulator EcpR</t>
  </si>
  <si>
    <t>"regulation of bacterial-type flagellum-dependent cell motility"
"regulation of DNA-templated transcription"</t>
  </si>
  <si>
    <t>adhesion and biofilm formation
(ECP fimbriae)
colonization</t>
  </si>
  <si>
    <t>ecpR</t>
  </si>
  <si>
    <r>
      <t xml:space="preserve">Putative fimbrial usher protein that forms part of the </t>
    </r>
    <r>
      <rPr>
        <i/>
        <sz val="11"/>
        <color theme="1"/>
        <rFont val="Arial"/>
        <family val="2"/>
      </rPr>
      <t xml:space="preserve">ecpRABCDE </t>
    </r>
    <r>
      <rPr>
        <sz val="11"/>
        <color theme="1"/>
        <rFont val="Arial"/>
        <family val="2"/>
      </rPr>
      <t xml:space="preserve">operon encoding the </t>
    </r>
    <r>
      <rPr>
        <i/>
        <sz val="11"/>
        <color theme="1"/>
        <rFont val="Arial"/>
        <family val="2"/>
      </rPr>
      <t xml:space="preserve">E. coli </t>
    </r>
    <r>
      <rPr>
        <sz val="11"/>
        <color theme="1"/>
        <rFont val="Arial"/>
        <family val="2"/>
      </rPr>
      <t>common pilus found in both commensal and pathogenic strains that plays a dual role in early-stage biofilm development and host cell recognition</t>
    </r>
  </si>
  <si>
    <t>putative protein found across Enterobacteria that shares homology with CooC (pfam15976), TcfC (pfam16967, PRK15310), and FimD (COG3188) fimbrial proteins</t>
  </si>
  <si>
    <t>CAD6016132.1</t>
  </si>
  <si>
    <t>putative outer membrane usher protein EcpC</t>
  </si>
  <si>
    <t>"cell adhesion"</t>
  </si>
  <si>
    <t>ecpC</t>
  </si>
  <si>
    <r>
      <t xml:space="preserve">Putative fimbrial chaperone that forms part of the </t>
    </r>
    <r>
      <rPr>
        <i/>
        <sz val="11"/>
        <color theme="1"/>
        <rFont val="Arial"/>
        <family val="2"/>
      </rPr>
      <t xml:space="preserve">ecpRABCDE </t>
    </r>
    <r>
      <rPr>
        <sz val="11"/>
        <color theme="1"/>
        <rFont val="Arial"/>
        <family val="2"/>
      </rPr>
      <t xml:space="preserve">operon encoding the </t>
    </r>
    <r>
      <rPr>
        <i/>
        <sz val="11"/>
        <color theme="1"/>
        <rFont val="Arial"/>
        <family val="2"/>
      </rPr>
      <t xml:space="preserve">E. coli </t>
    </r>
    <r>
      <rPr>
        <sz val="11"/>
        <color theme="1"/>
        <rFont val="Arial"/>
        <family val="2"/>
      </rPr>
      <t>common pilus found in both commensal and pathogenic strains that plays a dual role in early-stage biofilm development and host cell recognition</t>
    </r>
  </si>
  <si>
    <t>putative fimbrial chaperone found across Enterobacteria that contains no conserved functional domains</t>
  </si>
  <si>
    <t>WP_063074666.1</t>
  </si>
  <si>
    <t>putative fimbrial chaperone EcpE</t>
  </si>
  <si>
    <t>ecpE</t>
  </si>
  <si>
    <r>
      <t xml:space="preserve">Putative fimbrial chaperone that forms part of the </t>
    </r>
    <r>
      <rPr>
        <i/>
        <sz val="11"/>
        <color theme="1"/>
        <rFont val="Arial"/>
        <family val="2"/>
      </rPr>
      <t xml:space="preserve">ecpRABCDE </t>
    </r>
    <r>
      <rPr>
        <sz val="11"/>
        <color theme="1"/>
        <rFont val="Arial"/>
        <family val="2"/>
      </rPr>
      <t xml:space="preserve">operon encoding the </t>
    </r>
    <r>
      <rPr>
        <i/>
        <sz val="11"/>
        <color theme="1"/>
        <rFont val="Arial"/>
        <family val="2"/>
      </rPr>
      <t xml:space="preserve">E. coli </t>
    </r>
    <r>
      <rPr>
        <sz val="11"/>
        <color theme="1"/>
        <rFont val="Arial"/>
        <family val="2"/>
      </rPr>
      <t>common pilus</t>
    </r>
  </si>
  <si>
    <t>putative protein found across Gammaproteobacteria that shares homology with EcpB (pfam18649)-like fimbrial chaperone proteins</t>
  </si>
  <si>
    <t>WP_195480663.1</t>
  </si>
  <si>
    <t>putative fimbrial chaperone EcpB</t>
  </si>
  <si>
    <t>ecpB</t>
  </si>
  <si>
    <r>
      <t xml:space="preserve">Putative fimbrial adhesin that forms part of the </t>
    </r>
    <r>
      <rPr>
        <i/>
        <sz val="11"/>
        <color theme="1"/>
        <rFont val="Arial"/>
        <family val="2"/>
      </rPr>
      <t xml:space="preserve">ecpRABCDE </t>
    </r>
    <r>
      <rPr>
        <sz val="11"/>
        <color theme="1"/>
        <rFont val="Arial"/>
        <family val="2"/>
      </rPr>
      <t xml:space="preserve">operon encoding the </t>
    </r>
    <r>
      <rPr>
        <i/>
        <sz val="11"/>
        <color theme="1"/>
        <rFont val="Arial"/>
        <family val="2"/>
      </rPr>
      <t xml:space="preserve">E. coli </t>
    </r>
    <r>
      <rPr>
        <sz val="11"/>
        <color theme="1"/>
        <rFont val="Arial"/>
        <family val="2"/>
      </rPr>
      <t>common pilus found in both commensal and pathogenic strains that plays a dual role in early-stage biofilm development and host cell recognition</t>
    </r>
  </si>
  <si>
    <t xml:space="preserve">putative fimbrial adhesin found across Enterobacteria that contains no conserved functional domains
</t>
  </si>
  <si>
    <t>WP_238745469.1</t>
  </si>
  <si>
    <t>Fimbria adhesin EcpD</t>
  </si>
  <si>
    <t>ecpD</t>
  </si>
  <si>
    <r>
      <t xml:space="preserve">Common pilus major fimbrillin subunit protein that is part of the </t>
    </r>
    <r>
      <rPr>
        <i/>
        <sz val="11"/>
        <color theme="1"/>
        <rFont val="Arial"/>
        <family val="2"/>
      </rPr>
      <t>ecpRABCDE</t>
    </r>
    <r>
      <rPr>
        <sz val="11"/>
        <color theme="1"/>
        <rFont val="Arial"/>
        <family val="2"/>
      </rPr>
      <t xml:space="preserve"> operon which encodes the </t>
    </r>
    <r>
      <rPr>
        <i/>
        <sz val="11"/>
        <color theme="1"/>
        <rFont val="Arial"/>
        <family val="2"/>
      </rPr>
      <t xml:space="preserve">E. coli </t>
    </r>
    <r>
      <rPr>
        <sz val="11"/>
        <color theme="1"/>
        <rFont val="Arial"/>
        <family val="2"/>
      </rPr>
      <t>common pilus found in both commensal and pathogenic strains and plays a dual role in early-stage biofilm development and host cell recognition; major subunit of the fimbria</t>
    </r>
  </si>
  <si>
    <t>putative protein found across Enterobacteria that shares homology with MatB (pfam16449)-like fimbrial proteins</t>
  </si>
  <si>
    <t>WP_063107059.1</t>
  </si>
  <si>
    <t>Common pilus major fimbrillin subunit EcpA</t>
  </si>
  <si>
    <t>ecpA</t>
  </si>
  <si>
    <t>Colonization</t>
  </si>
  <si>
    <t>Fe(3+) dicitrate transport ATP-binding protein that forms part of the binding-protein-dependent transport system for citrate-dependent Fe3+</t>
  </si>
  <si>
    <t>putative transport protein (pfam00005) found across Enterobacteria that shares homology FecE (PRK11231) and FepC (COG1120)-like iron-siderophore transport proteins (TIGR03873, cd03214), RbbA (NF033858) ribosome-associated ATPases, DarD (NF038007) darobactin export proteins, and OtrC (NF000106) oxytetracycline efflux proteins</t>
  </si>
  <si>
    <t>WP_166428858.1</t>
  </si>
  <si>
    <t>Fe(3+) dicitrate transport ATP-binding protein FecE</t>
  </si>
  <si>
    <t>"iron import into cell"
"iron ion homeostasis"
"transmembrane transport"</t>
  </si>
  <si>
    <t>iron sequestration</t>
  </si>
  <si>
    <t>fecE</t>
  </si>
  <si>
    <t>Inner membrane ABC transporter ATP-binding protein that may mediate the uptake of iron</t>
  </si>
  <si>
    <t>putative protein found across Bacteria that shares homology with YddA (COG4178)-like ABC-type transporter proteins (PRK12369), peroxisomal transporter subunit proteins (cd03223, TIGR00954) and SbmA (pfam05992)-like microcin uptake proteins</t>
  </si>
  <si>
    <t>WP_097488232.1</t>
  </si>
  <si>
    <t>Inner membrane ABC transporter ATP-binding protein YddA</t>
  </si>
  <si>
    <r>
      <t>group_3267
(</t>
    </r>
    <r>
      <rPr>
        <i/>
        <sz val="11"/>
        <color theme="1"/>
        <rFont val="Arial"/>
        <family val="2"/>
      </rPr>
      <t>yddA</t>
    </r>
    <r>
      <rPr>
        <sz val="11"/>
        <color theme="1"/>
        <rFont val="Arial"/>
        <family val="2"/>
      </rPr>
      <t>)</t>
    </r>
  </si>
  <si>
    <t>ATP-binding protein part of larger ABC transporter involved in iron transport</t>
  </si>
  <si>
    <t xml:space="preserve">putative transporter-associated ATP-binding protein found across Enterobacteria that shares homology with PotA (COG3842), PhnT (TIGR03265), PotG (PRK11607), DarD (NF038007), RbbA (NF033858), and OtrC (NF000106)-like ATP transporter proteins (cd03259, fam00005) </t>
  </si>
  <si>
    <t>WP_137352150.1</t>
  </si>
  <si>
    <t>Fe(3+) ions import ATP-binding protein FbpC 2</t>
  </si>
  <si>
    <t>"iron ion homeostasis"</t>
  </si>
  <si>
    <r>
      <t>group_23672
(</t>
    </r>
    <r>
      <rPr>
        <i/>
        <sz val="11"/>
        <color theme="1"/>
        <rFont val="Arial"/>
        <family val="2"/>
      </rPr>
      <t>fbpC2</t>
    </r>
    <r>
      <rPr>
        <sz val="11"/>
        <color theme="1"/>
        <rFont val="Arial"/>
        <family val="2"/>
      </rPr>
      <t>)</t>
    </r>
  </si>
  <si>
    <t>Major iron-binding protein that is involved in iron uptake; may also be associated with protection against oxidative damage under iron-limiting growth conditions</t>
  </si>
  <si>
    <t>putative iron uptake protein found across Enterobacteria that shares homology with FutA (cd13542) and AfuA (COG1840)-like iron transport system proteins (TIGR03261)</t>
  </si>
  <si>
    <t>WP_101701033.1</t>
  </si>
  <si>
    <t>Iron uptake protein A1</t>
  </si>
  <si>
    <t>"ion transport"
"iron ion homeostasis"</t>
  </si>
  <si>
    <t>resistance
(oxidative stress)</t>
  </si>
  <si>
    <t>futA1</t>
  </si>
  <si>
    <t>Accordng to homology could encode for a putative siderophore reductase that is involved in the intracellular removal of iron from iron-vibriobactin complexes from the environment</t>
  </si>
  <si>
    <t>putative protein found across Enterobacteria that shares homology with ViuB (COG2375)-like siderophore reductases (pfam08021)</t>
  </si>
  <si>
    <t>AWF32270.1</t>
  </si>
  <si>
    <t>"ion transport"
"iron ion homeostasis"
"vibriobactin metabolic process"</t>
  </si>
  <si>
    <t>group_23664</t>
  </si>
  <si>
    <t>According to homology may encode for a 'DNA protection during starvation' protein, which binds and stabilizes DNA to protect it from damage caused by various factors including oxidative stress (including chlorine damage), UV and gamma radiation, iron and copper toxicity, thermal stress, and acid/base shock; also may play a role in iron sequestration</t>
  </si>
  <si>
    <t>putative protein found across Enterobacteria that contains a conserved ferritin (pfam00210) domain, with specific homology to DPS (COG0783, cd01043, PRK09448) proteins, which bind non-specifically to DNA to protect it from oxidative damage</t>
  </si>
  <si>
    <t>WP_000043177.1</t>
  </si>
  <si>
    <t>resistance
(starvation, oxidative stress, chlorine, UV, radiation, heavy metals, heat shock, acid stress)
iron sequestration</t>
  </si>
  <si>
    <t>group_14487</t>
  </si>
  <si>
    <t>According to homology could encode for a component of an ABC transporter that is reponseible for the translocation of iron across the membrane</t>
  </si>
  <si>
    <t>putative protein found across Enterobacteria that contains a conserved transmembrane domain found in periplasmic binding protein-dependent ABC transporters (cd06261) that shares homology with FbpB (COG1178) and PhnU (TIGR03262, PRK15050) permeases</t>
  </si>
  <si>
    <t>WP_003030300.1</t>
  </si>
  <si>
    <t>group_23671</t>
  </si>
  <si>
    <t>Salicylate synthase involved in the incorporation of salicylate into the virulence-conferring salicylate-based siderophore mycobactin</t>
  </si>
  <si>
    <t>putative protein found across Enterobacteria that shares homology with salicylate synthases (PRK06772, TIGR03494), TrpE (COG0147)-like anthranilate/para-aminobenzoate synthase subunit proteins, and chorismate binding enzymes (pfam00425)</t>
  </si>
  <si>
    <t>WP_044078996.1</t>
  </si>
  <si>
    <t>Salicylate synthase</t>
  </si>
  <si>
    <t>"catechol-containing siderophore biosynthetic process"
"cellular response to iron ion starvation"
"response to host immune response"
"salicylic acid biosynthetic process"
"tryptophan biosynthetic process"</t>
  </si>
  <si>
    <t>virulence</t>
  </si>
  <si>
    <t>mbtI*</t>
  </si>
  <si>
    <t>According to homology could encode for a putative permease that forms part of an ABC transporter complex involved in the import of iron ions</t>
  </si>
  <si>
    <t>putative protein found across Enterobacteria that shares homology with FbpB (COG1178)-like ABC-type iron permeases, PhnU (TIGR03262)-like 2-aminoethylphosphonate ABC transporter permeases, and CysT (PRK10971)-like sulfate/thiosulfate ABC transporter permeases</t>
  </si>
  <si>
    <t>WP_219104527.1</t>
  </si>
  <si>
    <t>group_10248</t>
  </si>
  <si>
    <t>Metal-pseudopaline receptor that transports the metallophore pseudopaline, which is involved in the acquisition of nickel and zinc, and thus enables bacterial growth inside the host where metal access is limited</t>
  </si>
  <si>
    <t xml:space="preserve">putative protein found across Enterobacteria that shares homology with TonB (TIGR01783, PRK14050, cd01347, pfam00593, NF038289) and CirA (COG1629)-like siderophore receptor proteins </t>
  </si>
  <si>
    <t>WP_220298622.1</t>
  </si>
  <si>
    <t>Metal-pseudopaline receptor CntO</t>
  </si>
  <si>
    <t>"nickel cation transport"
"zinc ion transport"</t>
  </si>
  <si>
    <t>nickel sequestration
zinc sequestration</t>
  </si>
  <si>
    <t>cntO_2*</t>
  </si>
  <si>
    <t>Molybdenum-pterin-binding protein that may play a role in mediating the transport of molybdate ions</t>
  </si>
  <si>
    <t>putative protein found across Enterobacteria that contains a conserved TOBE (pfam03459) domain that shares homology with Mop (TIGR00638, COG3585, TIGR00638) family molybdenum-pterin binding proteins and ModE (PRK10676)-like transcriptional regulators</t>
  </si>
  <si>
    <t>WP_218078738.1</t>
  </si>
  <si>
    <t>Molybdenum-pterin-binding protein MopA</t>
  </si>
  <si>
    <t>"molybdate ion transport"</t>
  </si>
  <si>
    <t>molybdate acquisition</t>
  </si>
  <si>
    <t>mopA</t>
  </si>
  <si>
    <t>Manganese transport system membrane protein that is probably a component of a manganese transport system</t>
  </si>
  <si>
    <t>putative transport protein (pfam00950, TIGR03770) found across Enterobacteria that shares homology with ZnuB (COG1108, PRK09543)-like zinc transporter permeases and iron siderophore transporter proteins (cd06550)</t>
  </si>
  <si>
    <t>WP_033559777.1</t>
  </si>
  <si>
    <t>Manganese transport system membrane protein MntB</t>
  </si>
  <si>
    <t>manganese acquisition</t>
  </si>
  <si>
    <t>mntB_1</t>
  </si>
  <si>
    <t>Putative siderophore transport system permease protein that forms part of an ABC transporter complex involved in import of the iron-hydroxamate siderophores schizokinen, arthrobactin and corprogen</t>
  </si>
  <si>
    <t>putative transport protein found across Enterobacteria that shares homology with FecC/D (pfam01032) and FepD (COG0609)-like iron-siderophore transport system permeases (TIGR03869, PRK10441, cd06550)</t>
  </si>
  <si>
    <t>WP_089074809.1</t>
  </si>
  <si>
    <t>putative siderophore transport system permease protein YfiZ</t>
  </si>
  <si>
    <t>"siderophore-dependent iron import into cell"</t>
  </si>
  <si>
    <t>yfiZ</t>
  </si>
  <si>
    <t>Putative siderophore transport system ATP-binding protein that may be involved in the import of the iron-hydroxamate siderophores schizokinen, arthrobactin and corprogen, as well as in import of the catecholate siderophores bacillibactin and enterobactin</t>
  </si>
  <si>
    <t>putative transport protein (pfam00005) found across Enterobacteria that shares homology with FepC (COG1120)-like iron-siderophore transport proteins (PRK10253, TIGR03873, cd03214), RbbA (NF033858) ribosome-associated ATPases, DarD (NF038007) darobactin export proteins, and OtrC (NF000106) oxytetracycline efflux proteins</t>
  </si>
  <si>
    <t>BBU80839.1</t>
  </si>
  <si>
    <t>putative siderophore transport system ATP-binding protein YusV</t>
  </si>
  <si>
    <t>"iron transport"
"iron ion homeostasis"</t>
  </si>
  <si>
    <t>yusV</t>
  </si>
  <si>
    <t>Putative periplasmic binding protein that may bind metal ions, including iron and zinc, and could play a role in adhesion</t>
  </si>
  <si>
    <t xml:space="preserve">putative periplasmic binding protein (TIGR03772) found across Enterobacteria that shares homology with PsaA (cd01137)-like metal binding proteins, and ZnuA (COG0803, pfam01297, PRK09545) and AdcA (NF033605)-like zinc binding proteins </t>
  </si>
  <si>
    <t>WP_089623558.1</t>
  </si>
  <si>
    <t>putative periplasmic iron-binding protein</t>
  </si>
  <si>
    <t>iron sequestration
zinc sequestration
adhesion and biofilm formation</t>
  </si>
  <si>
    <t>group_8114*</t>
  </si>
  <si>
    <t>Part of a binding-protein-dependent transport system for hemin that is probably responsible for the translocation of the substrate across the membrane</t>
  </si>
  <si>
    <t>putative transport protein (pfam00005) found across Enterobacteria that shares homology with HmuV (PRK13548)-like hemin importer proteins (COG4559), iron-siderophore transporter proteins (TIGR03873, cd03214), RbbA (NF033858)-like ribosome-associated transporter proteins, and DarD (NF038007)-like darobactin export proteins</t>
  </si>
  <si>
    <t>WP_168249620.1</t>
  </si>
  <si>
    <t>Hemin import ATP-binding protein HmuV</t>
  </si>
  <si>
    <t>hmuV</t>
  </si>
  <si>
    <t>putative transport protein (TIGR03869) found across Bacteria that shares homology with FepD (COG0609) and FecCD (pfam01032)-like iron-siderophore transport system proteins (cd06550), BtuC (PRK09535)-like cobalamin transporter proteins</t>
  </si>
  <si>
    <t>WP_000910407.1</t>
  </si>
  <si>
    <t>Hemin transport system permease protein HmuU</t>
  </si>
  <si>
    <t>hmuU</t>
  </si>
  <si>
    <t>Part of a binding-protein-dependent transport system for hemin</t>
  </si>
  <si>
    <t>putative transport protein (pfam01497) found across Bacteria that shares homology with ChuT (COG4558), HutB (cd01149), and IsdE (TIGR03659)-like hemin and heme transport proteins, BtuF (PRK03379)-like vitamin B12 transporter proteins, and helical backbone metal receptor proteins (NF038402)</t>
  </si>
  <si>
    <t>WP_033553065.1</t>
  </si>
  <si>
    <t>Hemin-binding periplasmic protein HmuT</t>
  </si>
  <si>
    <t>hmuT</t>
  </si>
  <si>
    <t>Iron-uptake system permease protein involved in the uptake of iron probably through the import of catecholate siderophores including bacillibactin and enterobactin</t>
  </si>
  <si>
    <t>putative protein found across Bacteria that shares homology with FepD (COG0609) and FecCD (pfam01032, PRK09777) iron-siderophore transport permeases (TIGR03869, cd06550)</t>
  </si>
  <si>
    <t>WP_162754413.1</t>
  </si>
  <si>
    <t>Iron-uptake system permease protein FeuC</t>
  </si>
  <si>
    <t>feuC</t>
  </si>
  <si>
    <t>Intracellular heme transport protein that binds heme and transfers it to a heme-degrading enzyme</t>
  </si>
  <si>
    <t>putative transport protein found across Enterobacteria that shares homology with HugX (COG3721) and HutX (TIGR04108, cd16829, pfam06228)-like heme iron utilization proteins</t>
  </si>
  <si>
    <t>MBJ0242356.1</t>
  </si>
  <si>
    <t>Intracellular heme transport protein HutX</t>
  </si>
  <si>
    <t>hutX</t>
  </si>
  <si>
    <t>Hemin transport protein that forms part of a binding-protein-dependent transport system for hemin</t>
  </si>
  <si>
    <t>putative transport protein found across Enterobacteria that shares homology with HemS (COG3720, cd16828, pfam05171)-like hemin degradation proteins</t>
  </si>
  <si>
    <t>WP_126716461.1</t>
  </si>
  <si>
    <t>Hemin transport protein HemS</t>
  </si>
  <si>
    <t>"iron ion homeostasis"
"iron ion transport"</t>
  </si>
  <si>
    <t>hemS</t>
  </si>
  <si>
    <t>Hemin receptor involved in the initial step of iron uptake by binding hemin, an iron chelatin siderophore that allows the bacteria to extract iron from the environment</t>
  </si>
  <si>
    <t>putative protein found across Enterobacteria that shares homology with TonB-dependent receptors (TIGR01785, cd01347, pfam00593), FepA (COG4771) and CirA (PRK10064)-like siderophore receptors, and ZnuD (NF038289)-like zinc piracy receptors</t>
  </si>
  <si>
    <t>WP_105477504.1</t>
  </si>
  <si>
    <t>Hemin receptor</t>
  </si>
  <si>
    <t>hemR</t>
  </si>
  <si>
    <t>Anaerobilin synthase involved in heme degradation and iron utilization under anaerobic conditions through the catalyzation of a radical-mediated mechanism facilitating iron liberation and the production of the tetrapyrrole product anaerobilin</t>
  </si>
  <si>
    <t>putative protein found across Enterobacteria that shares homology with HutW (TIGR04107)-like heme utilization proteins, HemN (COG0635)-like coproporphyrinogen III oxidases (PRK13347), MiaB (smart00729)-like elongator proteins and other radical SAM proteins (pfam04055, NF033070)</t>
  </si>
  <si>
    <t>WP_000991540.1</t>
  </si>
  <si>
    <t>Anaerobilin synthase</t>
  </si>
  <si>
    <t>"methylation"</t>
  </si>
  <si>
    <t>chuW</t>
  </si>
  <si>
    <t>According to homology could encode for a putative siderophore-binding protein involved in a iron-siderophore transport system</t>
  </si>
  <si>
    <t>putative protein found across Enterobacteria that shares homology with HemV (cd01147)-like metal binding receptor proteins and FepB (COG0614) and FecB (PRK11411)-like iron-siderophore transporter substrate-binding proteins (pfam01497)</t>
  </si>
  <si>
    <t>WP_137506183.1</t>
  </si>
  <si>
    <t>group_11316</t>
  </si>
  <si>
    <t>According to homology could encode for a putative permease protein involved in the transport of iron-siderophore complexes</t>
  </si>
  <si>
    <t>putative permease (TIGR03869) found across Proteobacteria that shares homology with FepD (COG0609) and FecCD (pfam01032)-like iron-siderophore transport proteins (cd06550), and BtuC (PRK09535)-like cobalamin transporters</t>
  </si>
  <si>
    <t>WP_042066840.1</t>
  </si>
  <si>
    <t>putative ABC transporter permease protein</t>
  </si>
  <si>
    <t>group_13748</t>
  </si>
  <si>
    <t>According to homology could encode for a putative iron-siderophore transport protein</t>
  </si>
  <si>
    <t>putative protein found across Enterobacteria that shares homology with FhuD (cd01146) and FecB (COG4594)-like iron-siderophore transporter proteins (PRK10957)</t>
  </si>
  <si>
    <t>STJ09340.1</t>
  </si>
  <si>
    <t>yfiY</t>
  </si>
  <si>
    <t>According to homology could encode for a putative ABC transporter ATP-binding protein involved in the transport of iron-siderophore complexes</t>
  </si>
  <si>
    <t>putative ABC transporter ATP-binding protein (TIGR03873, pfam00005) found across Enterobacteria that shares homology with FepC (COG1120) and FecE (PRK11231)-like metal-type transporters (cd03235), DarD (NF038007)-like darobactin export proteins, RbbA (NF033858)-like ribosome-associated ATPases, and OtrC (NF000106) oxytetracycline efflux proteins</t>
  </si>
  <si>
    <t>WP_097398449.1</t>
  </si>
  <si>
    <t>putative ABC transporter ATP-binding protein</t>
  </si>
  <si>
    <t>group_13747</t>
  </si>
  <si>
    <t>Sequestration of Iron and Other Metals</t>
  </si>
  <si>
    <t>Protein involved in a type II secretion system for the export of folded proteins across the outer membrane</t>
  </si>
  <si>
    <t>putative protein found across Enterobacteria that shares homology with GspC (PRK09681, TIGR01713) and PulC (COG3031)-like type II secretion system C proteins</t>
  </si>
  <si>
    <t>EEX1850158.1</t>
  </si>
  <si>
    <t>Type II secretion system protein C 2</t>
  </si>
  <si>
    <t>"protein secretion by the type II secretion system"</t>
  </si>
  <si>
    <t>virulence
(type II secretion system)</t>
  </si>
  <si>
    <t>gspC2</t>
  </si>
  <si>
    <r>
      <t xml:space="preserve">Protein involved in a secretory pathway responsible for the surface presentation of determinants needed for the entry of </t>
    </r>
    <r>
      <rPr>
        <i/>
        <sz val="11"/>
        <color theme="1"/>
        <rFont val="Arial"/>
        <family val="2"/>
      </rPr>
      <t>Salmonella</t>
    </r>
    <r>
      <rPr>
        <sz val="11"/>
        <color theme="1"/>
        <rFont val="Arial"/>
        <family val="2"/>
      </rPr>
      <t xml:space="preserve"> species into mammalian cells</t>
    </r>
  </si>
  <si>
    <t>putative protein found across Bacteria that shares homology with EscS (PRK15333, COG4794) and FliQ (TIGR01403)-like type III secretion system proteins and other bacterial export proteins (pfam01313)</t>
  </si>
  <si>
    <t>CAR14360.1</t>
  </si>
  <si>
    <t>Surface presentation of antigens protein SpaQ</t>
  </si>
  <si>
    <t>"protein secretion"</t>
  </si>
  <si>
    <t>virulence
(type III secretion system)</t>
  </si>
  <si>
    <t>spaQ</t>
  </si>
  <si>
    <t>Pre-pilin peptidase involved in a type II secretion system for the export of folded proteins across the outer membrane</t>
  </si>
  <si>
    <t>putative protein found across Enterobacteria that shares homology with PulO (COG1989)-like prepilin signal peptidases (pfam06750)</t>
  </si>
  <si>
    <t>OSK92716.1</t>
  </si>
  <si>
    <t>Prepilin peptidase PppA</t>
  </si>
  <si>
    <t>"signal peptide processing"</t>
  </si>
  <si>
    <t>pppA</t>
  </si>
  <si>
    <t>Lipoprotein involved in a type II secretion system for the export of folded proteins across the outer membrane; appears to be involved in the assembly of the outer membrane channel</t>
  </si>
  <si>
    <t>putative protein found across Bacteria that shares homology with type II secretion system S proteins (pfam16549)</t>
  </si>
  <si>
    <t>WP_032242014.1</t>
  </si>
  <si>
    <t>Lipoprotein YghG</t>
  </si>
  <si>
    <t>"cellular response to DNA damage stimulus"</t>
  </si>
  <si>
    <t>resistance
(DNA-damaging stimuli)</t>
  </si>
  <si>
    <t>yghG</t>
  </si>
  <si>
    <t>Export protein involved in a secretory pathway responsible for the surface presentation of determinants needed for the entry of Salmonella species into mammalian cells</t>
  </si>
  <si>
    <t>putative protein found across Bacteria that shares homology with SpaR (PRK15332), FliR (TIGR01401), and EcsT (COG4791)-like type III secretion system export proteins (pfam01311)</t>
  </si>
  <si>
    <t>WP_225382170.1</t>
  </si>
  <si>
    <t>Surface presentation of antigens protein SpaR</t>
  </si>
  <si>
    <t>"protein targeting"</t>
  </si>
  <si>
    <t>spaR</t>
  </si>
  <si>
    <t>Export apparatus protein involved in a secretory pathway responsible for the surface presentation of determinants needed for the entry of Salmonella species into mammalian cells</t>
  </si>
  <si>
    <t>putative protein found across Enterobacteria that shares homology with SpaP (PRK12796), EscR (COG4790), and YscR (TIGR01102) type III secretion system export apparatus proteins, and FliP (pfam00813) family proteins</t>
  </si>
  <si>
    <t>WP_096932165.1</t>
  </si>
  <si>
    <t>Surface presentation of antigens protein SpaP</t>
  </si>
  <si>
    <t>spaP</t>
  </si>
  <si>
    <t>Component of a type II secretion system required for the energy-dependent secretion of extracellular factors such as proteases and toxins from the periplasm; forms
part of the pseudopilus tip complex that is critical for the recognition and binding of secretion substrates and also confers increased bacterial adhesive capabilities</t>
  </si>
  <si>
    <t>putative protein found across Enterobacteria that shares homology with GspJ (TIGR01711) and PulJ (COG4795)-like type II secretion system J proteins (pfam11612)</t>
  </si>
  <si>
    <t>WP_103743174.1</t>
  </si>
  <si>
    <t>Type II secretion system protein J</t>
  </si>
  <si>
    <t>adhesion and biofilm formation</t>
  </si>
  <si>
    <t>xcpW</t>
  </si>
  <si>
    <t>Invasion protein that may be involved in the invasion of the cells of the intestinal epithelium, potentially through a type III secretion system mechanism</t>
  </si>
  <si>
    <t>putative protein found across Enterobacteria that shares homology with EscV (COG4789) and HrcV (TIGR01399)-like type III secretion system proteins (PRK15337), and FHIPEP family proteins (pfam00771)</t>
  </si>
  <si>
    <t>WP_096945853.1</t>
  </si>
  <si>
    <t>Invasion protein InvA</t>
  </si>
  <si>
    <t>invA</t>
  </si>
  <si>
    <t>ATP synthase that may be involved in either protein secretion for a putative type III secretion system or for flagellar biosynthesis</t>
  </si>
  <si>
    <t>putative protein found across Enterobacteria that shares homology with FliL (PRK08149, COG1157)-like flagellar biosynthesis and type III secretory pathway ATPases (TIGR02546, cd01136, pfam00006)</t>
  </si>
  <si>
    <t>WP_122996452.1</t>
  </si>
  <si>
    <t>putative ATP synthase SpaL</t>
  </si>
  <si>
    <t>"ATP metabolic process"
"biosynthetic process"
"proton transmembrane transport"
"bacterial-type flagellum assembly"
"bacterial-type flagellum-dependent cell motility"
"protein secretion by the type III secretion system"</t>
  </si>
  <si>
    <t>virulence
(type III secretion system)
flagella</t>
  </si>
  <si>
    <t>spaL_1</t>
  </si>
  <si>
    <t>Putative protein with no known function; alternatively, could encode for a putative type VI secretion system toxin</t>
  </si>
  <si>
    <t>putative protein that contains no known conserved functional domains</t>
  </si>
  <si>
    <t>WP_265170291.1</t>
  </si>
  <si>
    <t>"actin filament depolymerization"
"actin filament reorganization"
"isopeptide cross-linking"
"isopeptide cross-linking via N6-(L-isoglutamyl)-L-lysine"</t>
  </si>
  <si>
    <t>virulence
(type VI secretion system)</t>
  </si>
  <si>
    <r>
      <t>group_592
(</t>
    </r>
    <r>
      <rPr>
        <i/>
        <sz val="11"/>
        <color theme="1"/>
        <rFont val="Arial"/>
        <family val="2"/>
      </rPr>
      <t>vgrG1_1</t>
    </r>
    <r>
      <rPr>
        <sz val="11"/>
        <color theme="1"/>
        <rFont val="Arial"/>
        <family val="2"/>
      </rPr>
      <t>)</t>
    </r>
  </si>
  <si>
    <t>Component of a type IV secretion system which could play a role in virulence</t>
  </si>
  <si>
    <t>putative type IV secretion system protein found across Gammaproteobacateria that shares specific homology with CagX (pfam03524) and VirB9 (PRK13861, TIGR02781, COG3504, cd06911) conjugative trasnfer proteins associated with the type IV secretion system</t>
  </si>
  <si>
    <t>WP_000735067.1</t>
  </si>
  <si>
    <t>Protein virB9</t>
  </si>
  <si>
    <t>"virulence"</t>
  </si>
  <si>
    <t>virulence
(type IV secretion system)</t>
  </si>
  <si>
    <t>virB9</t>
  </si>
  <si>
    <t>According to homology could encode for a type III secretion system pathway protein that could be involved in the secretion of effectors required for host cell invasion</t>
  </si>
  <si>
    <t>putative type III secretion system protein that shares homology with SpaN/invJ (pfam02510, PRK15334)-like type III secretion system proteins involved in the presentation of surface determinants required for mammalian host cell invasion</t>
  </si>
  <si>
    <t>WP_061300988.1</t>
  </si>
  <si>
    <t>virulence
(type III secretion system, invasion)</t>
  </si>
  <si>
    <t>group_17785</t>
  </si>
  <si>
    <t>According to homology could encode for a type III secretion system pathway protein</t>
  </si>
  <si>
    <t>putative type III secretion apparatus protein found across Enterobacteria that shares homology with YscQ/HrcQ (PRK08158)-type type III secretion system proteins</t>
  </si>
  <si>
    <t>QGY08733.1</t>
  </si>
  <si>
    <t>group_3356</t>
  </si>
  <si>
    <t>Shared</t>
  </si>
  <si>
    <t>Protein that forms part of a type II secretion system for the export of folded proteins across the outer membrane; appears to form the outer membrane channel</t>
  </si>
  <si>
    <t>putative protein found across Enterobacteria that shares homology with GspD (TIGR02517) and PulD (COG1450)-like type II secretion system proteins (pfam00263) and phage assembly proteins (PHA00019)</t>
  </si>
  <si>
    <t>STJ78655.1</t>
  </si>
  <si>
    <t>Secretin GspD 2</t>
  </si>
  <si>
    <t>gspD2</t>
  </si>
  <si>
    <t>Core component of a type II secretion system required for the energy-dependent secretion of extracellular factors such as proteases and toxins from the periplasm;
pseudopilin (pilin-like) protein that polymerizes to form the pseudopilus</t>
  </si>
  <si>
    <t>putative protein found across Enterobacteria that shares homology with GspG (TIGR01710) and PulG (COG2165)-like type II secretion system G proteins (pfam08334) and major pilin subunit proteins (PRK10574)</t>
  </si>
  <si>
    <t>WP_061350045.1</t>
  </si>
  <si>
    <t>Type II secretion system protein G</t>
  </si>
  <si>
    <t>epsG</t>
  </si>
  <si>
    <t>Component of a type II secretion system required for the energy-dependent secretion of extracellular factors such as proteases and toxins from the periplasm;
part of the pseudopilus tip complex that is critical for the recognition and binding of secretion substrates</t>
  </si>
  <si>
    <t>putative type II secretion system protein found across Enterobacteria that contains no conserved functional domains</t>
  </si>
  <si>
    <t>WP_021528998.1</t>
  </si>
  <si>
    <t>Type II secretion system protein H</t>
  </si>
  <si>
    <t>epsH</t>
  </si>
  <si>
    <t>According to homology could encode for a putative type III secretion system subunit protein</t>
  </si>
  <si>
    <t>putative protein found across Bacteria that shares homology with SctI (NF038054) and PrgJ (PRK15325)-like type III secretion system inner rod proteins</t>
  </si>
  <si>
    <t>WP_089639075.1</t>
  </si>
  <si>
    <t>group_6229</t>
  </si>
  <si>
    <t>According to homology could encode for a putative regulatory protein involved in the regulation of genes associated with invasion-associated type III secretion systems</t>
  </si>
  <si>
    <t>putative protein found across Enterobacteria that contains a conserved tetratricopeptide repeat domain (PRK10941) that shares homology with SirB1 (COG2912)-like proteins and transglutaminases (pfam13369)</t>
  </si>
  <si>
    <t>WP_171942428.1</t>
  </si>
  <si>
    <t>group_8083</t>
  </si>
  <si>
    <t>According to homology could encode for a putative protein that forms part of a type II secretion system</t>
  </si>
  <si>
    <t>putative protein found across Enterobacteria that shares homology with GspI (TIGR01707)-like type II secretion system I proteins (pfam02501)</t>
  </si>
  <si>
    <t>WP_000820108.1</t>
  </si>
  <si>
    <t>group_2578</t>
  </si>
  <si>
    <t>putative protein found across Enterobacteria that shares homology with GspL (PRK09662, TIGR01709, pfam12693) and PulL (COG3297)-like type II secretion system L proteins (pfam05134)</t>
  </si>
  <si>
    <t>WP_228280485.1</t>
  </si>
  <si>
    <t>group_1376</t>
  </si>
  <si>
    <t>According to homology could encode for a putative type III secretion system protein that is required for the surface presentation of invasion plasmid antigens</t>
  </si>
  <si>
    <t>putative protein found across Enterobacteria that shares homology with SpaM (pfam02090, PRK15335)-like type III secretion system proteins and other uncharacterized DUF3084 family (COG4372) proteins</t>
  </si>
  <si>
    <t>WP_141037550.1</t>
  </si>
  <si>
    <t>group_11624</t>
  </si>
  <si>
    <t>WP_271111094.1</t>
  </si>
  <si>
    <t>group_8084</t>
  </si>
  <si>
    <t>Component of the type II secretion system inner membrane complex required for the energy-dependent secretion of extracellular factors such as proteases and toxins from the periplasm</t>
  </si>
  <si>
    <t>putative protein found across Enterobacteria that shares homology with GspF (TIGR02120) and PulF (COG1459)-like type II secretion system F proteins (pfam00482) and HofC (PRK10573)-like transport proteins</t>
  </si>
  <si>
    <t>WP_096960669.1</t>
  </si>
  <si>
    <t>Type II secretion system protein F</t>
  </si>
  <si>
    <t>epsF_2</t>
  </si>
  <si>
    <t>ATPase component of a type II secretion system required for the energy-dependent secretion of extracellular factors such as proteases and toxins from the periplas; acts as a molecular motor to provide the energy that is required for assembly of the pseudopilus and the extrusion of substrates generated in the cytoplasm</t>
  </si>
  <si>
    <t>putative protein (PRK10436) found across Bacteria that shares homology with GspE (TIGR02533) and PulE (COG2804, cd01129)-like type II secretion system proteins (pfam00437)</t>
  </si>
  <si>
    <t>STJ42679.1</t>
  </si>
  <si>
    <t>Type II secretion system protein E</t>
  </si>
  <si>
    <t>epsE_2</t>
  </si>
  <si>
    <r>
      <t xml:space="preserve">Putative general secretion pathway protein that is part of a cryptic operon that encodes proteins involved in a type II secretion pathway; may play a regulatory role under conditions of derepressed </t>
    </r>
    <r>
      <rPr>
        <i/>
        <sz val="11"/>
        <color theme="1"/>
        <rFont val="Arial"/>
        <family val="2"/>
      </rPr>
      <t>gsp</t>
    </r>
    <r>
      <rPr>
        <sz val="11"/>
        <color theme="1"/>
        <rFont val="Arial"/>
        <family val="2"/>
      </rPr>
      <t xml:space="preserve"> gene expression</t>
    </r>
  </si>
  <si>
    <t>putative general secretion pathway protein found across Enterobacteria that contains no conserved functional domains</t>
  </si>
  <si>
    <t>WP_262205139.1</t>
  </si>
  <si>
    <t>Putative general secretion pathway protein A</t>
  </si>
  <si>
    <r>
      <t>group_3057
(</t>
    </r>
    <r>
      <rPr>
        <i/>
        <sz val="11"/>
        <color theme="1"/>
        <rFont val="Arial"/>
        <family val="2"/>
      </rPr>
      <t>gspA_2</t>
    </r>
    <r>
      <rPr>
        <sz val="11"/>
        <color theme="1"/>
        <rFont val="Arial"/>
        <family val="2"/>
      </rPr>
      <t>)</t>
    </r>
  </si>
  <si>
    <r>
      <t xml:space="preserve">Inner membrane component of a type II secretion system required for the energy-dependent secretion of extracellular factors such as proteases and toxins from the periplasm; plays a role in complex assembly and stabilization, and provides a link between the energy-providing </t>
    </r>
    <r>
      <rPr>
        <i/>
        <sz val="11"/>
        <color theme="1"/>
        <rFont val="Arial"/>
        <family val="2"/>
      </rPr>
      <t>EpsE</t>
    </r>
    <r>
      <rPr>
        <sz val="11"/>
        <color theme="1"/>
        <rFont val="Arial"/>
        <family val="2"/>
      </rPr>
      <t xml:space="preserve"> protein in the cytoplasm and the rest of the T2SS machinery</t>
    </r>
  </si>
  <si>
    <t>putative protein found across Enterobacteria that shares homology with PulM (COG3149)-like type II secretion system M proteins (PRK09731, pfam04612)</t>
  </si>
  <si>
    <t>WP_088224385.1</t>
  </si>
  <si>
    <t>Type II secretion system protein M</t>
  </si>
  <si>
    <t>epsM</t>
  </si>
  <si>
    <t>According to homology could encode for a putative peptidase that plays a role in type II pseudopili formation by proteolytically removing the leader sequence from substrate proteins and subsequently monomethylating the alpha-amino group of the newly exposed N-terminal phenylalanine</t>
  </si>
  <si>
    <t>putative protein found across Enterobacteria that shares homology with PulO (COG1989)-like peptidases (pfam01478)</t>
  </si>
  <si>
    <t>WP_052906760.1</t>
  </si>
  <si>
    <t>"methylation"
"proteolysis"</t>
  </si>
  <si>
    <t>outO</t>
  </si>
  <si>
    <t>Secretion Systems</t>
  </si>
  <si>
    <t>Cytosolic asparaginase that has a dual function in both nitrogen assimilation and in protection against acid stress during infection, particularly for survival within macrophages via phagosome acidification arrest, through asparagine hydrolysis and NH4+ release; may also play a role in inducing stress to primary immune cells and compromising the host immune response</t>
  </si>
  <si>
    <t>putative protein found across Enterobacteria that shares homology with AnsA (PRK09461, COG0252)-like L-asparaginases (TIGR00519, cd08963, smart00870, pfam00710)</t>
  </si>
  <si>
    <t>WP_050007654.1</t>
  </si>
  <si>
    <t>L-asparaginase 1</t>
  </si>
  <si>
    <t>"asparagine catabolic process"</t>
  </si>
  <si>
    <t>virulence
(compromising the host immune response)</t>
  </si>
  <si>
    <t>amino acid metabolism
(asparagine)</t>
  </si>
  <si>
    <r>
      <t>group_9687
(</t>
    </r>
    <r>
      <rPr>
        <i/>
        <sz val="11"/>
        <color theme="1"/>
        <rFont val="Arial"/>
        <family val="2"/>
      </rPr>
      <t>ansA</t>
    </r>
    <r>
      <rPr>
        <sz val="11"/>
        <color theme="1"/>
        <rFont val="Arial"/>
        <family val="2"/>
      </rPr>
      <t>)</t>
    </r>
  </si>
  <si>
    <t>Anti FlhC(2)FlhD(4) factor that negatively regulates the expression of flagellar class II operons, decreasing motility in nutrient-poor medium, and also promotes resistance against macrophage killing and hydrogen peroxide</t>
  </si>
  <si>
    <t>putative protein found across Enterobacteria that contains a conserved EAL domain (smart00052, cd01948) that shares homology with YjCC (COG4943)-like cyclic di-GMP phosphodiesterases (PRK11596)</t>
  </si>
  <si>
    <t>WP_097489435.1</t>
  </si>
  <si>
    <t>Putative anti-FlhC(2)FlhD(4) factor YdiV</t>
  </si>
  <si>
    <t>virulence
(resistance of macrophage killing)
resistance
(oxidative stress)</t>
  </si>
  <si>
    <t>flagella</t>
  </si>
  <si>
    <t>ydiV_2</t>
  </si>
  <si>
    <t>According to homology could encode for a putative interleukin receptor mimic protein that may play a role in immune system modulation during infection</t>
  </si>
  <si>
    <t>putative protein found across Enterobacteria that shares homology with lrmA (pfam18673)-like interleukin receptor mimic proteins</t>
  </si>
  <si>
    <t>WP_079822397.1</t>
  </si>
  <si>
    <t>virulence
(immune system modulation)</t>
  </si>
  <si>
    <t>group_23685</t>
  </si>
  <si>
    <t>putative protein found across Enterobacteria that shares homology with LrmA (pfam18673)-like interleukin receptor mimic proteins</t>
  </si>
  <si>
    <t>WP_163428376.1</t>
  </si>
  <si>
    <t>group_15523</t>
  </si>
  <si>
    <t>Adenosyl-chloride synthase involved in the biosynthesis of the proteosome inhibitor salinosporamide A</t>
  </si>
  <si>
    <t>putative protein found across Enterobacteria that shares homology with S-adenosylmethionine hydrolases (COG1912, pfam01887) and adenosyl-fluoride synthases (TIGR04507)</t>
  </si>
  <si>
    <t>WP_096856906.1</t>
  </si>
  <si>
    <t>Adenosyl-chloride synthase</t>
  </si>
  <si>
    <t>virulence
(proteosome inhibition)</t>
  </si>
  <si>
    <t>salL</t>
  </si>
  <si>
    <t>According to homology could encode for a putative protein that acts as an antioxidant for protection against reactive nitrogen intermediates and oxidative stress generated by the host immune system</t>
  </si>
  <si>
    <t>putative protein found across Enterobacteria that shares homology with YciW (COG2128) and AhpD (TIGR00778) alkylhydroperoxidase enzymes, and CMD (pfam02627) carboxymuconolactone decarboxylases</t>
  </si>
  <si>
    <t>WP_225092705.1</t>
  </si>
  <si>
    <t>resistance
(oxidative stress, reactive nitrogen species)
virulence
(survival of host immune response)</t>
  </si>
  <si>
    <t>group_8336</t>
  </si>
  <si>
    <t>Immune System Evasion or
Modulation</t>
  </si>
  <si>
    <r>
      <t xml:space="preserve">According to homology could encode for a putative transcriptional activator of eaeA/bfpA expression in enteropathogenic </t>
    </r>
    <r>
      <rPr>
        <i/>
        <sz val="11"/>
        <color theme="1"/>
        <rFont val="Arial"/>
        <family val="2"/>
      </rPr>
      <t>E. coli</t>
    </r>
  </si>
  <si>
    <t>putative protein found across Enterobacteria that shares homology with PerC (pfam06069)-like transcriptional activator proteins</t>
  </si>
  <si>
    <t>NP_599072.1</t>
  </si>
  <si>
    <t>virulence
(EPEC virulence gene expression)</t>
  </si>
  <si>
    <t>group_2840</t>
  </si>
  <si>
    <t>According to homology could encode for a putative transcriptional activator of EPEC virulence genes</t>
  </si>
  <si>
    <t>putative protein found across Enterobacteria that shares homology with PerC (pfam06069)-like transcriptional activators</t>
  </si>
  <si>
    <t>group_2830</t>
  </si>
  <si>
    <t>According to homology could encode for a putative transcriptional regulator that may be involved in the expression of virulence genes</t>
  </si>
  <si>
    <t>putative protein found across Enterobacteria that shares homology with PerC (pfam06069) and ANR family (NF033650) transcriptional regulators</t>
  </si>
  <si>
    <t>WP_112041799.1</t>
  </si>
  <si>
    <t>virulence
(regulation of virulence gene expression)</t>
  </si>
  <si>
    <t>group_23651</t>
  </si>
  <si>
    <t>Virulence Gene Regulation</t>
  </si>
  <si>
    <t>Subunit of an alkyl hydroperoxide reductase that serves to protect the cell against DNA damage by alkyl hydroperoxides</t>
  </si>
  <si>
    <t>putative reductase found across Enterobacteria that shares homology with AhpF (COG3634, TIGR03140, cd03026) alkyl hydroperoxide reductase subunit proteins (PRK15317), pyridine nucleotide-disulphide oxidoreductases (pfam07992), RclA (NF040477)-like reactive chlorine resistance oxidoreductases, and ArsO (NF040505) NAD(P)H-dependent flavin-containing monooxygenases</t>
  </si>
  <si>
    <t>WP_105493986.1</t>
  </si>
  <si>
    <t>Alkyl hydroperoxide reductase subunit F</t>
  </si>
  <si>
    <t>"cell redox homeostasis"
"hydrogen peroxide catabolic process"
"response to oxidative stress"
"response to reactive oxygen species"</t>
  </si>
  <si>
    <r>
      <t>group_9425
(</t>
    </r>
    <r>
      <rPr>
        <i/>
        <sz val="11"/>
        <color theme="1"/>
        <rFont val="Arial"/>
        <family val="2"/>
      </rPr>
      <t>ahpF</t>
    </r>
    <r>
      <rPr>
        <sz val="11"/>
        <color theme="1"/>
        <rFont val="Arial"/>
        <family val="2"/>
      </rPr>
      <t>)</t>
    </r>
  </si>
  <si>
    <t>Protease that can cleave T7 RNA polymerase, ferric enterobactin receptor proteins, antimicrobial peptides like protamine and other proteins; appears to be encoded by a cryptic DLP12-like prophage</t>
  </si>
  <si>
    <t>putative protease found across Gammaproteobacteria that shares homology with OmpT (COG4571, pfam01278)-like omptin family outer membrane proteases (PRK10993)</t>
  </si>
  <si>
    <t>WP_077502143.1</t>
  </si>
  <si>
    <t>Protease 7</t>
  </si>
  <si>
    <t>prophage protein
resistance
(antibiotics)</t>
  </si>
  <si>
    <t>ompT</t>
  </si>
  <si>
    <t>Arabinose 5-phosphate isomerase involved in the biosynthesis of K-antigen capsules by catalyzing the reversible aldol-ketol isomerization between D-ribulose 5-phosphate and D-arabinose 5-phosphate</t>
  </si>
  <si>
    <t>putative isomerase found across Enterobacteria that contains a conserved SIS domain (pfam01380) that shares homology with KpsF (TIGR00393, cd05014) and GutQ (COG0794)-like arabinose-5-phosphate isomerases (PRK10892)</t>
  </si>
  <si>
    <t>WP_122998923.1</t>
  </si>
  <si>
    <t>Arabinose 5-phosphate isomerase KpsF</t>
  </si>
  <si>
    <t>"lipopolysaccharide biosynthetic process"</t>
  </si>
  <si>
    <t>virulence
(ExPEC-associated capsule)</t>
  </si>
  <si>
    <t>capsule homeostasis
(transport of polysialic acids)</t>
  </si>
  <si>
    <t>kpsF</t>
  </si>
  <si>
    <t>Polysialic acid transport protein involved in the transport of polysialic acid across the cytoplasmic membrane</t>
  </si>
  <si>
    <t>putative transport protein found across Enterobacteria that shares homology with TagG (COG1682) and VexB (PRK15176)-like ABC-type polysaccharide transporter proteins (pfam01061, TIGR03861)</t>
  </si>
  <si>
    <t>WP_263034904.1</t>
  </si>
  <si>
    <t>Polysialic acid transport protein KpsM</t>
  </si>
  <si>
    <t>kpsM</t>
  </si>
  <si>
    <t>Polysialic acid transport protein involved in the translocation of the polysialic acid capsule across the outer membrane to the cell surface</t>
  </si>
  <si>
    <t>putative transport protein found across Enterobacteria that shares homology with Wza (COG1596, PRK15078) and EpsE (TIGR03028)-like polysaccharide export proteins (pfam02563)</t>
  </si>
  <si>
    <t>WP_240751368.1</t>
  </si>
  <si>
    <t>Polysialic acid transport protein KpsD</t>
  </si>
  <si>
    <t>kpsD</t>
  </si>
  <si>
    <t>Virulence regulon transcriptional activator that regulates various invasion genes</t>
  </si>
  <si>
    <t>putative protein found across Gammaproteobacteria that shares homology with ParB (pfam08775, PRK13698), SopB (cd16394), and Spo0J (COG1475)-like DNA partitioning proteins</t>
  </si>
  <si>
    <t>WP_153674796.1</t>
  </si>
  <si>
    <t>Virulence regulon transcriptional activator VirB</t>
  </si>
  <si>
    <t>virulence
(invasion)</t>
  </si>
  <si>
    <t>virB</t>
  </si>
  <si>
    <t>According to homology could encode for a Hha/YmoA-like expression modulating protein that downregulates haemolysin expression in response to environmental stimuli; may also be involved in persister cell formation and the downregulation of biofilm formation</t>
  </si>
  <si>
    <t>putative modulating protein found across Bacteria that shares homology with Hha (PRK10945, pfam05321)-like haemolysin expression modulating proteins</t>
  </si>
  <si>
    <t>WP_004213596.1</t>
  </si>
  <si>
    <t>Modulating protein YmoA</t>
  </si>
  <si>
    <t>"regulation of DNA-templated transcription"
"regulation of gene expression"</t>
  </si>
  <si>
    <t>resistance
(persister cell formation)
adhesion and biofilm formation</t>
  </si>
  <si>
    <t>virulence
(haemolysin)</t>
  </si>
  <si>
    <t>ymoA</t>
  </si>
  <si>
    <t>Catalytic subunit that forms part of a membrane-bound tetrathionate reductase that catalyzes the reduction of tetrathionate to thiosulfate, which appears to confer a growth advantage within the gut lumen during infection</t>
  </si>
  <si>
    <t>putative reductase found across Enterobacteria that shares homology with TtrA (PRK14991, cd02758) tetrathionate reductase proteins, BisC (COG0243)-like anaerobic selenocysteine-containing dehydrogenases, and proteins forming the molybdopterin subunit of DMSO reductase family type II enzymes (TIGR03479)</t>
  </si>
  <si>
    <t>WP_057688716.1</t>
  </si>
  <si>
    <t>Tetrathionate reductase subunit A</t>
  </si>
  <si>
    <t>"cellular respiration"</t>
  </si>
  <si>
    <t>sulfur metablism
(thiosulfates)</t>
  </si>
  <si>
    <t>ttrA</t>
  </si>
  <si>
    <t>According to homology could encode for a putative RmlC- or ManC-like sugar isomerase which is involved in the modification of the cell surface (capsule) and lipopolysaccharides; may also be associated with virulence</t>
  </si>
  <si>
    <t>putative protein found across Enterobacteria that contains conserved domains belonging to the RmlC-like cupin superfamily (cd07008, cl40423), with specific homology to ManC-like mannose-6-phosphate isomerases (COG0662, pfam01050, TIGR01479)</t>
  </si>
  <si>
    <t>ADL14200.1</t>
  </si>
  <si>
    <t>capsule homeostasis
(capsule polysaccharide modification)
cell wall homeostasis
(LPS modification)
resistance
(antibiotics, UV, osmotic stress)
virulence</t>
  </si>
  <si>
    <t>group_18361</t>
  </si>
  <si>
    <t>According to homology could encode for a putative regulatory protein involved in the expression of type IV pili and motility genes</t>
  </si>
  <si>
    <t>putative protein found across Enterobacteria that shares homology with PilS (pfam08805)-like type IV pili-associated bacterial virulence factors</t>
  </si>
  <si>
    <t>WP_187803040.1</t>
  </si>
  <si>
    <t>virulence
(type IV pili biogenesis)</t>
  </si>
  <si>
    <t>group_21105</t>
  </si>
  <si>
    <t>According to homology could encode for a putative protein involved in virulence</t>
  </si>
  <si>
    <t>putative protein found across Enterobacteria that shares homology with VirE (pfam05272)-like virulence-associated proteins and putative P-loop ATPases (COG5545)</t>
  </si>
  <si>
    <t>WP_249540588.1</t>
  </si>
  <si>
    <t>group_16717</t>
  </si>
  <si>
    <t>According to homology could encode for a dbs-family, thiol:disulfide interchange, protein that could either be involved in pilus biogenesis or chaperone protein folding associated with the rescue of oxidatively-damaged proteins</t>
  </si>
  <si>
    <t>putative protein found across Enterobacteria that contains conserved domains belonging to the DsbA_Com1_like (cd03023) and DsbG (COG1651) superfamilies, which are associated with pathogenicity and chaperone protein folding, respectively</t>
  </si>
  <si>
    <t>WP_000255383.1</t>
  </si>
  <si>
    <t>group_23867</t>
  </si>
  <si>
    <t>mbtI</t>
  </si>
  <si>
    <t>According to homology may encode for a putative protein that could have hemolytic activity</t>
  </si>
  <si>
    <t>putative protein found across Bacteria that shares homology with Hix (COG3042)-like hemolysins and uncharacterized DUF333 family (pfam03891) proteins</t>
  </si>
  <si>
    <t>WP_219110096.1</t>
  </si>
  <si>
    <t>group_13857</t>
  </si>
  <si>
    <t>According to homology could encode for a putative virulence protein</t>
  </si>
  <si>
    <t>putative protein found across Gammaproteobacteria that shares homology with RhuM (pfam13310)-like virulence proteins and  other uncharacterized proteins (COG3943)</t>
  </si>
  <si>
    <t>MCQ9241058.1</t>
  </si>
  <si>
    <t>group_8471</t>
  </si>
  <si>
    <t>According to homology could encode for a putative bacterial adhesin that mediates adhesion; could be related to virulence, bacterial autoaggregation, and biofilm formation</t>
  </si>
  <si>
    <t>putative protein found across Enterobacteria
that shares homology with BafA (NF040482), AidA (COG3468, NF033176), BigA (NF033178), and EmaA (NF033477) autotransporter proteins (TIGR01414, pfam03797, smart00869, PRK14849, PRK15319)</t>
  </si>
  <si>
    <t>EEX7540585.1</t>
  </si>
  <si>
    <t>adhesion and biofilm formation
(autotransporter adhesin)</t>
  </si>
  <si>
    <t>group_201</t>
  </si>
  <si>
    <t>Transcriptional regulator that appears to be involved in the activation of genes encoding molecular chaperones, starvation lipoproteins, proteins involved in acid resistance, and virulence genes and the repression of genes involved in histidine biosynthesis</t>
  </si>
  <si>
    <t>putative transcriptional regulator found across Gammaproteobacteria with no conserved functional domains</t>
  </si>
  <si>
    <t>WP_228722688.1</t>
  </si>
  <si>
    <t>Transcriptional regulator SlyA</t>
  </si>
  <si>
    <t>"negative regulation of DNA-templated transcription initiation"
"positive regulation of DNA-templated transcription"
"positive regulation of DNA-templated transcription initiation"
"regulation of DNA-templated transcription"</t>
  </si>
  <si>
    <t xml:space="preserve">
resistance
(acid shock, starvation)
virulence
amino acid metabolism
(histidine)</t>
  </si>
  <si>
    <t>chaperone</t>
  </si>
  <si>
    <t>slyA_2</t>
  </si>
  <si>
    <t>3-deoxy-manno-octulosonate cytidylyltransferase that activates KDO (a required 8-carbon sugar) for incorporation into bacterial lipopolysaccharide in Gram-negative bacteria</t>
  </si>
  <si>
    <t>putative protein found across Enterobacteria that shares homology with KdsB (COG1212, TIGR00466)-like 3-deoxy-manno-octulosonate cytidylyltransferases (pfam02348) and CMP-KDO synthetases (cd02517)</t>
  </si>
  <si>
    <t>WP_001825477.1</t>
  </si>
  <si>
    <t>3-deoxy-manno-octulosonate cytidylyltransferase</t>
  </si>
  <si>
    <t>"CMP-keto-3-deoxy-D-manno-octulosonic acid biosynthetic process"
"lipopolysaccharide biosynthetic process"</t>
  </si>
  <si>
    <t>cell wall homeostasis
(LPS biosynthesis)</t>
  </si>
  <si>
    <t>kpsU</t>
  </si>
  <si>
    <t>Arylsulfate sulfotransferase that catalyzes the transfer of sulfuryl groups between phenolic compounds; not found in commensal strains</t>
  </si>
  <si>
    <t>putative protein found across Enterobacteria that shares homology with srylsulfotransferases (pfam05935, pfam17425)</t>
  </si>
  <si>
    <t>WP_261630204.1</t>
  </si>
  <si>
    <t>Arylsulfate sulfotransferase AssT</t>
  </si>
  <si>
    <t>sulfur metabolism
(arylsulfates)</t>
  </si>
  <si>
    <t>assT</t>
  </si>
  <si>
    <t>General Virulence
(Invasion, Pili Biogenesis, Toxins,  etc.)</t>
  </si>
  <si>
    <t>Virulence &amp; Colonization</t>
  </si>
  <si>
    <t>Major determinant of cell surface composition that negatively regulates motility, adhesion and synthesis of biofilm exopolysaccharides</t>
  </si>
  <si>
    <t xml:space="preserve">putative protein found across Enterobacteria that shares homology with GlgS (pfam08971, PRK02922), which is associated with glycogen synthesis and cell surface composition regulation </t>
  </si>
  <si>
    <t>WP_224267749.1</t>
  </si>
  <si>
    <t>Surface composition regulator</t>
  </si>
  <si>
    <t>"negative regulation of bacterial-type flagellum-dependent cell motility"
"negative regulation of single-species biofilm formation on inanimate substrate"
"positive regulation of cellular carbohydrate metabolic process"</t>
  </si>
  <si>
    <t>motility</t>
  </si>
  <si>
    <t>adhesion and biofulm formation
(synthesis of biofilm polysaccharides)
cell wall homeostasis
(suface composition regulation)</t>
  </si>
  <si>
    <t>glgS_1</t>
  </si>
  <si>
    <t>General Motility</t>
  </si>
  <si>
    <t>Ribose import binding protein that forms part of an ABC transporter complex involved in ribose import; also serves as the primary chemoreceptor for chemotaxis</t>
  </si>
  <si>
    <t>putative transport protein found across Enterobacteria that shares homology with RbsB (PRK10653, COG1879) and RhaS (TIGR02637)-like periplasmic sugar binding transport proteins (cd06322, pfam13407)</t>
  </si>
  <si>
    <t>RIC09231.1</t>
  </si>
  <si>
    <t>Ribose import binding protein RbsB</t>
  </si>
  <si>
    <t>" D-ribose transmembrane transport"
"positive chemotaxis"</t>
  </si>
  <si>
    <t>chemotaxis</t>
  </si>
  <si>
    <t>carbohydrate transport
(sugars, D-ribose)</t>
  </si>
  <si>
    <t>rbsB_1</t>
  </si>
  <si>
    <t>Chemotaxis</t>
  </si>
  <si>
    <t>Transcriptional regulator involved in the temperature-dependent positive control of flagellum-driven swimming motility and cellular aggregation</t>
  </si>
  <si>
    <t>putative transcriptional regulator found across Enterobacteria that shares homology with MarR (COG1846, smart00347, pfam12802), HpaR (TIGR02337), and SlyA (PRK03573) transcriptional regulators</t>
  </si>
  <si>
    <t>WP_214679643.1</t>
  </si>
  <si>
    <t>Transcriptional regulator HosA</t>
  </si>
  <si>
    <t>flagella
(swimming motlity)</t>
  </si>
  <si>
    <t>hosA</t>
  </si>
  <si>
    <t>Flagellin subunit protein of bacterial flagella</t>
  </si>
  <si>
    <t>putative flagellin protein found across Enterobacteria that shares homology with FliC/FljB (PRK08026) family flagellin proteins, FlgL (COG1344, TIGR02550)-like flagellin/hook-asscociated proteins, and LafA (NF038071, NF033376)-like lateral flagellin proteins</t>
  </si>
  <si>
    <t>WP_000079778.1</t>
  </si>
  <si>
    <t>Flagellin 1</t>
  </si>
  <si>
    <t>fliC1</t>
  </si>
  <si>
    <t>Flagellar hook-associated protein that is required for the morphogenesis and elongation of the flagellar filament by facilitating polymerization of the flagellin monomers at the tip of growing filament while preventing them from leaking out without polymerization at the distal end of the growing filament</t>
  </si>
  <si>
    <t>putative flagellar protein found across Bacteria that shares homology with FliD (PRK08032, COG1345, pfam07195)-like flagellar capping proteins</t>
  </si>
  <si>
    <t>WP_252498650.1</t>
  </si>
  <si>
    <t>Flagellar hook-associated protein 2</t>
  </si>
  <si>
    <t>flagella
(flagellin)</t>
  </si>
  <si>
    <r>
      <t>group_6701
(</t>
    </r>
    <r>
      <rPr>
        <i/>
        <sz val="11"/>
        <color theme="1"/>
        <rFont val="Arial"/>
        <family val="2"/>
      </rPr>
      <t>fliD</t>
    </r>
    <r>
      <rPr>
        <sz val="11"/>
        <color theme="1"/>
        <rFont val="Arial"/>
        <family val="2"/>
      </rPr>
      <t>)</t>
    </r>
  </si>
  <si>
    <t>Invertase that specifies and controls the synthesis of alternative antigenic forms (phase 2) of flagellin</t>
  </si>
  <si>
    <t>putative recombinase found across Enterobacteria
that shares homology with serine recombinases (cd03768), PinE (COG1961)- and mpi (PRK13413)-like DNA invertases, resolvases (pfam00239, smart00857), and Hin (cd00569)-like invertases</t>
  </si>
  <si>
    <t>WP_113446171.1</t>
  </si>
  <si>
    <t>DNA-invertase hin</t>
  </si>
  <si>
    <t>"DNA integration"
"DNA recombination"</t>
  </si>
  <si>
    <t>recombination
(invertase)
flagella</t>
  </si>
  <si>
    <t>hin_3</t>
  </si>
  <si>
    <t>putative recombinase found across Gammaproteobacteria that shares homology with serine recombinases (cd03768), PinE (COG1961)- and mpi (PRK13413)-like DNA invertases, and resolvases (pfam00239, smart00857)</t>
  </si>
  <si>
    <t>WP_250153229.1</t>
  </si>
  <si>
    <r>
      <t>group_12651
(</t>
    </r>
    <r>
      <rPr>
        <i/>
        <sz val="11"/>
        <color theme="1"/>
        <rFont val="Arial"/>
        <family val="2"/>
      </rPr>
      <t>hin_2</t>
    </r>
    <r>
      <rPr>
        <sz val="11"/>
        <color theme="1"/>
        <rFont val="Arial"/>
        <family val="2"/>
      </rPr>
      <t>)</t>
    </r>
  </si>
  <si>
    <t>putative recombinase found across Enterobacteria
that shares homology with serine recombinases (cd03768), PinE (COG1961)- and mpi (PRK13413)-like DNA invertases, and resolvases (pfam00239, smart00857)</t>
  </si>
  <si>
    <t>WP_170981773.1</t>
  </si>
  <si>
    <r>
      <t>group_30447
(</t>
    </r>
    <r>
      <rPr>
        <i/>
        <sz val="11"/>
        <color theme="1"/>
        <rFont val="Arial"/>
        <family val="2"/>
      </rPr>
      <t>hin_1</t>
    </r>
    <r>
      <rPr>
        <sz val="11"/>
        <color theme="1"/>
        <rFont val="Arial"/>
        <family val="2"/>
      </rPr>
      <t>)</t>
    </r>
  </si>
  <si>
    <t>WP_048965313.1</t>
  </si>
  <si>
    <t>24%
(WW-specific)</t>
  </si>
  <si>
    <r>
      <t>group_12912
(</t>
    </r>
    <r>
      <rPr>
        <i/>
        <sz val="11"/>
        <color theme="1"/>
        <rFont val="Arial"/>
        <family val="2"/>
      </rPr>
      <t>hin_3</t>
    </r>
    <r>
      <rPr>
        <sz val="11"/>
        <color theme="1"/>
        <rFont val="Arial"/>
        <family val="2"/>
      </rPr>
      <t>)</t>
    </r>
  </si>
  <si>
    <t>putative DNA invertase found across Enterobacteria that contains no known conserved functional domains</t>
  </si>
  <si>
    <t>AVL21501.1</t>
  </si>
  <si>
    <r>
      <t>group_930
(</t>
    </r>
    <r>
      <rPr>
        <i/>
        <sz val="11"/>
        <color theme="1"/>
        <rFont val="Arial"/>
        <family val="2"/>
      </rPr>
      <t>hin_5</t>
    </r>
    <r>
      <rPr>
        <sz val="11"/>
        <color theme="1"/>
        <rFont val="Arial"/>
        <family val="2"/>
      </rPr>
      <t>)</t>
    </r>
  </si>
  <si>
    <t>putative recombinase found across Enterobacteria
that shares homology with serine recombinases (cd03768), PinE (COG1961)- and mpi (PRK13413)-like DNA invertases and resolvases (pfam00239, smart00857)</t>
  </si>
  <si>
    <t>WP_060617911.1</t>
  </si>
  <si>
    <r>
      <t>group_3615
(</t>
    </r>
    <r>
      <rPr>
        <i/>
        <sz val="11"/>
        <color theme="1"/>
        <rFont val="Arial"/>
        <family val="2"/>
      </rPr>
      <t>hin_3</t>
    </r>
    <r>
      <rPr>
        <sz val="11"/>
        <color theme="1"/>
        <rFont val="Arial"/>
        <family val="2"/>
      </rPr>
      <t>)</t>
    </r>
  </si>
  <si>
    <t>WP_016247139.1</t>
  </si>
  <si>
    <r>
      <t>group_23773
(</t>
    </r>
    <r>
      <rPr>
        <i/>
        <sz val="11"/>
        <color theme="1"/>
        <rFont val="Arial"/>
        <family val="2"/>
      </rPr>
      <t>hin_2</t>
    </r>
    <r>
      <rPr>
        <sz val="11"/>
        <color theme="1"/>
        <rFont val="Arial"/>
        <family val="2"/>
      </rPr>
      <t>)</t>
    </r>
  </si>
  <si>
    <t>hin_4</t>
  </si>
  <si>
    <t>hin_1</t>
  </si>
  <si>
    <t>putative recombinase found across Enterobacteria
that shares homology with serine recombinases (cd03768), PinE (COG1961)- and mpi (PRK13413)-like DNA invertases, resolvases (pfam00239, smart00857, pfam02796), and Hin (cd00569)-like invertases</t>
  </si>
  <si>
    <t>WP_001162010.1</t>
  </si>
  <si>
    <t>hin_5</t>
  </si>
  <si>
    <t>DNA-binding protein involved in the repression of various genes including those involved in bacterial chromosome organization and compaction, thermal control of bacterial pili and curli fimbriae, and flagellar function</t>
  </si>
  <si>
    <t>putative DNA-binding protein found across Enterobacteria that shares homology with HN-S (PRK10947, COG2916, smart00528, pfam00816)-like histone proteins</t>
  </si>
  <si>
    <t>WP_060617328.1</t>
  </si>
  <si>
    <t>DNA-binding protein H-NS</t>
  </si>
  <si>
    <t>"bacterial nucleoid packaging"
"negative regulation of DNA-templated transcription"
"negative regulation of single-species biofilm formation on inanimate substrate"
"regulation of DNA-templated transcription"
"regulation of translation"</t>
  </si>
  <si>
    <t>cell growth and division
(chromosome organization)
adhesion and biofilm formation
(curli fimbriae, pili)
flagella</t>
  </si>
  <si>
    <t>32%
(WW-specific)</t>
  </si>
  <si>
    <t>hns_1</t>
  </si>
  <si>
    <t>Flagellar-Mediated Motility</t>
  </si>
  <si>
    <t>Motility</t>
  </si>
  <si>
    <r>
      <t xml:space="preserve">Lipid III flippase that is involved in the translocation of undecaprenylpyrophosphate (Und-PP) linked O-antigen subunits across the inner membrane as part of outer membrane biogenesis process; also appears to be linked with stress responses, as </t>
    </r>
    <r>
      <rPr>
        <i/>
        <sz val="11"/>
        <color rgb="FF000000"/>
        <rFont val="Arial"/>
        <family val="2"/>
      </rPr>
      <t xml:space="preserve">rfbX </t>
    </r>
    <r>
      <rPr>
        <sz val="11"/>
        <color rgb="FF000000"/>
        <rFont val="Arial"/>
        <family val="2"/>
      </rPr>
      <t>mutants were found to be more sensitive to DNA damaging agents and other stressors</t>
    </r>
  </si>
  <si>
    <t>putative protein found across Enterobacteria that contains conserved domains belonging to the Polysacc_synt (pfam01943) superfamily, which is associated with proteins involved with polysaccharide biosynthesis; MATE_Wzx_like (cd13128) superfamily, which is associated with multidrug and toxic compound extrusion (MATE)-like proteins and flippases, like RfbX (COG2244)</t>
  </si>
  <si>
    <t>WP_000916634.1</t>
  </si>
  <si>
    <t>Putative O-antigen transporter</t>
  </si>
  <si>
    <t>"enterobacterial common antigen biosynthetic process"</t>
  </si>
  <si>
    <t>cell wall homeostasis
(ECA biosynthesis)</t>
  </si>
  <si>
    <t>rfbX</t>
  </si>
  <si>
    <t>According to homology, could encode for a putative flippase involved in the assembly of enterobacterial common antigen; may also play a role in mediating multidrug resistance</t>
  </si>
  <si>
    <t>putative protein found across Enterobacteria that  shares homology with Wzx (cd13128)-like multidrug and toxic compound extrusion proteins  and Rft proteins (pfam04506)</t>
  </si>
  <si>
    <t>WP_001702369.1</t>
  </si>
  <si>
    <t>cell wall homeostasis
(ECA biosynthesis)
resistance
(antibiotics, xenobiotic substances)</t>
  </si>
  <si>
    <t>group_23746</t>
  </si>
  <si>
    <t>Mannose-1-phosphate guanylyltransferase involved in GDP-mannose biosynthesis which serves as the activated sugar nucleotide precursor for mannose residues in cell surface polysaccharides</t>
  </si>
  <si>
    <t>putative protein found across Enterobacteria that shares homology with CpsB (PRK15460, COG0836)-like mannose-1-phosphate guanylyltransferase/mannose-6-phosphate isomerases (TIGR01479, pfam01050, cd02509)</t>
  </si>
  <si>
    <t>WP_097476105.1</t>
  </si>
  <si>
    <t>Mannose-1-phosphate guanylyltransferase 1</t>
  </si>
  <si>
    <t>"GDP-mannose biosynthetic process"
"polysaccharide biosynthetic process"</t>
  </si>
  <si>
    <t>cell wall homeostasis
(cell surface polysaccharide biosynthesis)</t>
  </si>
  <si>
    <t>manC1_2</t>
  </si>
  <si>
    <t>dTDP-4-amino-4,6-dideoxygalactose transaminase that is involved in enterobacterial common antigen biosynthesis</t>
  </si>
  <si>
    <t>putative transaminase found across Enterobacteria that shares homology with WecE (TIGR02379, COG0399)-like dTDP-4-amino-4,6-dideoxygalactose transaminase proteins (PRK11706), 3-amino-5-hydroxybenzoic acid synthase proteins (cd00616), and DegT (pfam01041)-like aminotransferase proteins</t>
  </si>
  <si>
    <t>WP_042343245.1</t>
  </si>
  <si>
    <t>dTDP-4-amino-4,6-dideoxygalactose transaminase</t>
  </si>
  <si>
    <t>"polysaccharide biosynthetic process"
"enterobacterial common antigen biosynthetic process"</t>
  </si>
  <si>
    <t>wecE_1</t>
  </si>
  <si>
    <t>Cell Surface Composition (incl. Surface Antigens, etc.)</t>
  </si>
  <si>
    <t>UDP-2,3-diacylglucosamine pyrophosphatase or a putative phosphodiesterase that appears to be involved in the biosynthesis of lipid A, a phosphorylated glycolipid that anchors the lipooligosaccharide (LOS) to the outer membrane of the cell</t>
  </si>
  <si>
    <t>putative protein found across Enterobacteria that shares homology with YaeI (PRK11340, COG1408)-like phosphodiesterases, YkuE (cd07385)-like metallophosphatases, and LpxG (NF033458)-like UDP-2,3-diacylglucosamine diphosphatases</t>
  </si>
  <si>
    <t>WP_094249198.1</t>
  </si>
  <si>
    <t>UDP-2,3-diacylglucosamine pyrophosphatase LpxG</t>
  </si>
  <si>
    <t>"lipid A biosynthetic process"</t>
  </si>
  <si>
    <t>cell wall homeostasis
(lipid A biosynthesis)</t>
  </si>
  <si>
    <t>lpxG</t>
  </si>
  <si>
    <t>dTDP-4-amino-4,6-dideoxy-D-glucose acyltransferase that catalyzes the conversion of dTDP-4-amino-4,6-dideoxy-D-glucose to dTDP-4-acetamido-4,6-dideoxy-D-glucose</t>
  </si>
  <si>
    <t>putative protein found across Enterobacteria that shares homology WbbJ (PRK09677, COG0110) lipopolysaccharide biosynthesis O-acetyl transferases, WxcM (cd03358)-like proteins, DapD (TIGR03532)-like 2,3,4,5-tetrahydropyridine-2,6-dicarboxylate N-acetyltransferases, and HpsU (NF038307)-like hormogonium polysaccharide biosynthesis acetyltransferases</t>
  </si>
  <si>
    <t>WP_001702376.1</t>
  </si>
  <si>
    <t>dTDP-4-amino-4,6-dideoxy-D-glucose acyltransferase</t>
  </si>
  <si>
    <t>vioB</t>
  </si>
  <si>
    <t>N,N'-diacetylbacillosaminyl-diphospho-undecaprenol alpha-1,3-N-acetylgalactosaminyl-transferase that adds the first GalNAc residue on to the isoprenoid-linked bacillosamine carrier in the N-linked protein glycosylation pathway</t>
  </si>
  <si>
    <t xml:space="preserve">putative protein found across Enterobacteria that shares homology with CapM (cd03808), RfaB (COG0438), WcaL (TIGR04005), HpsP (NF038295), TviE (PRK15490) and GPMC system (NF038229)-like capsule glycosyltransferases (pfam00534), 
</t>
  </si>
  <si>
    <t>WP_023352885.1</t>
  </si>
  <si>
    <t>N,N'-diacetylbacillosaminyl-diphospho-undecaprenol alpha-1,3-N-acetylgalactosaminyl-transferase</t>
  </si>
  <si>
    <t>"protein N-linked glycosylation via asparagine"</t>
  </si>
  <si>
    <t>cell wall homeostasis
(cell wall protein modification)</t>
  </si>
  <si>
    <t>pglA</t>
  </si>
  <si>
    <t>dTDP-4-dehydrorhamnose 3,5-epimerase that catalyzes the epimerization of the C3' and C5'positions of dTDP-6-deoxy-D-xylo-4-hexulose, forming dTDP-6-deoxy-L-lyxo-4-hexulose</t>
  </si>
  <si>
    <t>putative protein found across Enterobacteria that shares homology with RmlC (TIGR01221, cd00438) and RfbC (COG1898)-like dTDP-4-dehydrorhamnose 3,5-epimerases (pfam00908)</t>
  </si>
  <si>
    <t>WP_112916937.1</t>
  </si>
  <si>
    <t>dTDP-4-dehydrorhamnose 3,5-epimerase</t>
  </si>
  <si>
    <t>"cellular polysaccharide biosynthetic process"
"cellular response to DNA damage stimulus"
"dTDP-rhamnose biosynthetic process"
"extracellular polysaccharide biosynthetic process"
"lipopolysaccharide biosynthetic process"
"O antigen biosynthetic process"
"response to antibiotic"
"response to UV"</t>
  </si>
  <si>
    <t>resistance
(DNA-damaging stimuli, UV, antibiotics)</t>
  </si>
  <si>
    <r>
      <t>group_16016
(</t>
    </r>
    <r>
      <rPr>
        <i/>
        <sz val="11"/>
        <color rgb="FF000000"/>
        <rFont val="Arial"/>
        <family val="2"/>
      </rPr>
      <t>rfbC</t>
    </r>
    <r>
      <rPr>
        <sz val="11"/>
        <color rgb="FF000000"/>
        <rFont val="Arial"/>
        <family val="2"/>
      </rPr>
      <t>)</t>
    </r>
  </si>
  <si>
    <t>Sucrose-6-phosphate hydrolase involved in sucrose and sucrose-6-P metabolism; may also be involved in glycan biosynthesis</t>
  </si>
  <si>
    <t>putative glycosyl hydrolase (pfam00251, smart00640) found across Enterobacteria that shares homology ScrB (TIGR01322, cd18623) and SacC (COG1621)-like GH32 family sucrose-6-phosphate hydrolases</t>
  </si>
  <si>
    <t>HAN1980096.1</t>
  </si>
  <si>
    <t>Sucrose-6-phosphate hydrolase</t>
  </si>
  <si>
    <t>"sucrose metabolic process"</t>
  </si>
  <si>
    <t>cell wall homeostasis
(glycan biosynthesis)</t>
  </si>
  <si>
    <t>carbohydrate metabolism
(sugar phosphates, sucrose-6-phosphate)</t>
  </si>
  <si>
    <t>scrB</t>
  </si>
  <si>
    <t>UDP-N-acetylglucosamine-peptide N-acetylglucosaminyltransferase that glycosylates its cognate GspB cell wall protein counterpart that appears to play a role in cell adhesion</t>
  </si>
  <si>
    <t>putative transferase (pfam13692) found across Enterobacteria that shares homology
with AmsD (cd03820), RfaB (COG0438), and LPS-associated (PRK09922) glycosyltransferases, as well as BshA (TIGR03999)-like malate synthases</t>
  </si>
  <si>
    <t>WP_097769071.1</t>
  </si>
  <si>
    <t>UDP-N-acetylglucosamine--peptide N-acetylglucosaminyltransferase GtfA subunit</t>
  </si>
  <si>
    <t>"protein O-linked glycosylation"
"protein O-linked glycosylation via serine"</t>
  </si>
  <si>
    <t>gtfA</t>
  </si>
  <si>
    <t>Component of a synthase complex involved in the biosynthesis of the lipid core common to phthiocerols and phenolphthiocerols in the cell walls of Mycobacterium and Actinobacter species</t>
  </si>
  <si>
    <t>putative NAD(P)H-quinone oxidoreductase found across Enterobacteria that exhibits specific homology to the PIG3 family of oxidoreductases (TIGR02824), particularly p53-inducible quinone oxidoreductases (cd05276), as well as to the Qor (COG0604) and MDR (cl16912) superfamily of zinc-dependent oxidoreductases (pfam13602), and alcohol dehydrogenases (PTZ00354); also exhibits homology to enoylreductases (smart00829) involved in polyketide synthase complexes</t>
  </si>
  <si>
    <t>WP_023165838.1</t>
  </si>
  <si>
    <t>Phthiocerol synthesis polyketide synthase type I PpsC</t>
  </si>
  <si>
    <t>"Actinobacterium-type cell wall biogenesis"
"DIM/DIP cell wall layer assembly"
"fatty acid biosynthetic process"
"phenolic phthiocerol biosynthetic process"
"phthiocerol biosynthetic process"</t>
  </si>
  <si>
    <t>cell wall homeostasis
(Mycobacterium/Actinobacter cell wall biosynthesis)</t>
  </si>
  <si>
    <t>ppsC</t>
  </si>
  <si>
    <t>group_18361*</t>
  </si>
  <si>
    <t>According to homology could encode for a putative periplasmic component of a putative ABC-type transporter that maintains lipid asymmetry in the outer membrane</t>
  </si>
  <si>
    <t>putative periplasmic component of an ABC-type transporter found across Bacteria with specific homology to the MlaD (COG1463) periplasmic protein associated with the maintenance of outer membrane lipid asymmetry</t>
  </si>
  <si>
    <t>WP_145512589.1</t>
  </si>
  <si>
    <t>cell wall homeostasis
(membrane lipid asymmetry)
lipid transport
(phospholipids)</t>
  </si>
  <si>
    <t>group_18341</t>
  </si>
  <si>
    <t>According to homology could encode for a putative murein-degrading enzyme that may play a role in recycling of muropeptides during cell elongation and/or cell division</t>
  </si>
  <si>
    <t>putative protein found across Enterobacteria that shares homology with MltE (COG0741)-like lytic murein transglycosylase proteins (cd00254, pfam01464) and internal virion D proteins (PHA00368)</t>
  </si>
  <si>
    <t>WP_096293335.1</t>
  </si>
  <si>
    <t>cell wall homeostasis
(peptidoglycan recycling)
cell growth and division</t>
  </si>
  <si>
    <t>group_35374</t>
  </si>
  <si>
    <t xml:space="preserve">According to homology could encode for a putative membrane protein that could play a role in LPS or cell wall homeostasis </t>
  </si>
  <si>
    <t>putative protein found across Enterobacteria that shares homology with YejM (COG3083)-like membrane-anchored periplasmic proteins/arylsulfatases (cd16143) and GtfA (TIGR02918)-like accessory Sec system glycosylation proteins</t>
  </si>
  <si>
    <t>EOU51670.1</t>
  </si>
  <si>
    <t>27%
(MP-specific)</t>
  </si>
  <si>
    <t>group_23753</t>
  </si>
  <si>
    <t>According to homology could encode for a putative glycosyl transferase that is involved in cell wall or capsular biosynthesis and homeostasis/modification</t>
  </si>
  <si>
    <t>putative protein found across Enterobacteria that shares homology with GT2 (cd04196, pfam00535) glycosyltransferase proteins (COG0463)</t>
  </si>
  <si>
    <t>WP_001702374.1</t>
  </si>
  <si>
    <t>cell wall homeostasis
capsule homeostasis</t>
  </si>
  <si>
    <t>group_23750*</t>
  </si>
  <si>
    <t>putative protein found across Enterobacteria that shares homology to glycosyl transferases (pfam00535, PRK10073), including to WfgS/WfeV (cd06433)-like transferases involved with O-antigen biosynthesis, WcaE (TIGR04009)-like transferases involved with colanic acid biosynthesis, WcaA (COG0463)-like transferases involved with cell wall biosynthesis, and HpsE (NF038302)-like transferases involved with hormogonium polysaccharide biosynthesis</t>
  </si>
  <si>
    <t>WP_001322701.1</t>
  </si>
  <si>
    <t>group_35405*</t>
  </si>
  <si>
    <t>According to homology could encode for a putative ABC-type permease that maintains lipid asymmetry in the outer membrane</t>
  </si>
  <si>
    <t>putative permease (TIGR00056) found across Bacteria with specific homology to the MlaE (COG0767, pfam02405, NF033619) family of lipid transporters (PLN03100) that maintain outer membrane lipid asymmetry</t>
  </si>
  <si>
    <t>WP_001325018.1</t>
  </si>
  <si>
    <t>group_18339</t>
  </si>
  <si>
    <t>According to homology could encode a putative glucose-1-phosphate cytidylyltransferase involved in the biosynthesis of the tyvelose, a 3,6-dideoxyhexose that forms part of the O-antigen of surface lipopolysaccharides</t>
  </si>
  <si>
    <t>putative protein found across Enterobacteria that shares homology with RfbF (cd02526)-like rhamnosyltransferase proteins (TIGR01556) and GT2 glycosyltransferases (COG1216)</t>
  </si>
  <si>
    <t>WP_112022322.1</t>
  </si>
  <si>
    <t>group_23748</t>
  </si>
  <si>
    <t>N-acetyl-alpha-D-glucosaminyl-diphospho-ditrans,octacis-undecaprenol 4-epimerase involved in the biosynthesis of the repeating tetrasaccharide unit of O-antigen of LPS</t>
  </si>
  <si>
    <t>putative protein found across Enterobacteria that shares homology with UDP-glucose 4 epimerases (cd05232), WcaG (COG0451)-like nucleoside-diphosphate-sugar epimerases, NAD dependent epimerases (TIGR04180), UDP-glucose 4-epimerases (PLN02240), and 3-beta hydroxysteroid dehydrogenases (pfam01073)</t>
  </si>
  <si>
    <t>WP_201356782.1</t>
  </si>
  <si>
    <t>N-acetyl-alpha-D-glucosaminyl-diphospho-ditrans,octacis-undecaprenol 4-epimerase</t>
  </si>
  <si>
    <t>"galactose metabolic process"
"glucose metabolic process"
"lipopolysaccharide biosynthetic process"
"O antigen biosynthetic process"</t>
  </si>
  <si>
    <t>gnu</t>
  </si>
  <si>
    <t>According to homology could encode for a putative L,D-transpeptidase that is responsible, at least in part, for anchoring the major outer membrane lipoprotein to peptidoglycan</t>
  </si>
  <si>
    <t>putative protein found across Enterobacteria that shares homology with YkuD (cd16913)- and ErfK (COG1376)-like L,D-transpeptidases (PRK10190, pfam17969) and IS3 family (NF033516) transposases</t>
  </si>
  <si>
    <t>AIA45113.1</t>
  </si>
  <si>
    <t>cell wall homeostasis
(protein-peptidoglycan linking)</t>
  </si>
  <si>
    <t>group_8773</t>
  </si>
  <si>
    <t>Undecaprenyl-phosphate 4-deoxy-4-formamido-L-arabinose transferase that catalyzes the transfer of 4-deoxy-4-formamido-L-arabinose from UDP to undecaprenyl phosphate, which is then attached to lipid A to confer resistance to polymyxin and cationic antimicrobial peptides</t>
  </si>
  <si>
    <t>putative glycosyltransferase (pfam00535, cd00761, PRK10073) found across Enterobacteria that shares homology with WcaA (COG0463, TIGR04017), HpsN (NF038299) and HpsE (NF038302)-like polysaccharide biosynthesis glycosyltransferases and PgaC (TIGR03937)-like poly-beta-1,6 N-acetyl-D-glucosamine synthases</t>
  </si>
  <si>
    <t>WP_106689525.1</t>
  </si>
  <si>
    <t>Undecaprenyl-phosphate 4-deoxy-4-formamido-L-arabinose transferase</t>
  </si>
  <si>
    <t>"4-amino-4-deoxy-alpha-L-arabinopyranosyl undecaprenyl phosphate biosynthetic process"
"lipid A biosynthetic process"
"lipopolysaccharide biosynthetic process"
"response to antibiotic"</t>
  </si>
  <si>
    <t>resistance
(antibiotics)</t>
  </si>
  <si>
    <r>
      <t>group_7598
(</t>
    </r>
    <r>
      <rPr>
        <i/>
        <sz val="11"/>
        <color rgb="FF000000"/>
        <rFont val="Arial"/>
        <family val="2"/>
      </rPr>
      <t>arnC_1</t>
    </r>
    <r>
      <rPr>
        <sz val="11"/>
        <color rgb="FF000000"/>
        <rFont val="Arial"/>
        <family val="2"/>
      </rPr>
      <t>)</t>
    </r>
  </si>
  <si>
    <r>
      <t>MltA</t>
    </r>
    <r>
      <rPr>
        <sz val="11"/>
        <color rgb="FF000000"/>
        <rFont val="Arial"/>
        <family val="2"/>
      </rPr>
      <t xml:space="preserve">-interacting protein that may serve as a scaffold required for the formation of a complex with </t>
    </r>
    <r>
      <rPr>
        <i/>
        <sz val="11"/>
        <color rgb="FF000000"/>
        <rFont val="Arial"/>
        <family val="2"/>
      </rPr>
      <t>MrcB/PonB</t>
    </r>
    <r>
      <rPr>
        <sz val="11"/>
        <color rgb="FF000000"/>
        <rFont val="Arial"/>
        <family val="2"/>
      </rPr>
      <t xml:space="preserve"> and </t>
    </r>
    <r>
      <rPr>
        <i/>
        <sz val="11"/>
        <color rgb="FF000000"/>
        <rFont val="Arial"/>
        <family val="2"/>
      </rPr>
      <t>MltA</t>
    </r>
    <r>
      <rPr>
        <sz val="11"/>
        <color rgb="FF000000"/>
        <rFont val="Arial"/>
        <family val="2"/>
      </rPr>
      <t xml:space="preserve"> that may play a role in the enlargement and septation of the murein sacculus</t>
    </r>
  </si>
  <si>
    <t>putative protein found across Gammaproteobacteria that shares homology with OmpV (COG3713) and MipA (pfam06629)-like proteins involved in murein synthesis</t>
  </si>
  <si>
    <t>WP_174580858.1</t>
  </si>
  <si>
    <t>MltA-interacting protein</t>
  </si>
  <si>
    <t>"peptidoglycan biosynthetic process"</t>
  </si>
  <si>
    <t>cell wall homeostasis
(peptidoglycan biosynthesis)</t>
  </si>
  <si>
    <t>mipA_1</t>
  </si>
  <si>
    <t>Transcriptional repressor that may be involved in the regulation of genes involved in N-acetylglucosamine (GlcNAc) transport and utilization</t>
  </si>
  <si>
    <t xml:space="preserve">putative repressor found across Enterobacteria that exhibits homology with histidune utilization repressors (TIGR02018, PRK14999) and GntR/MngR (COG2188, cd07377, pfam00392, smart00345) family repressor proteins </t>
  </si>
  <si>
    <t>WP_001294851.1</t>
  </si>
  <si>
    <t>HTH-type transcriptional repressor NagR</t>
  </si>
  <si>
    <t>"negative regulation of transcription, DNA-templated"</t>
  </si>
  <si>
    <t>cell wall homeostasis
(peptidoglycan metabolism)</t>
  </si>
  <si>
    <t>nagR_2</t>
  </si>
  <si>
    <t>Cell Wall Homeostasis (incl. Peptidoglycan, LPS, etc.)</t>
  </si>
  <si>
    <t>According to homology could encode for a putative protein involved in the biosynthesis of colanic acid or slime polysaccharides</t>
  </si>
  <si>
    <t>putative protein found across Enterobacteria that shares homology with WcaK (TIGR04006, COG2327)-like colanic acid biosynthesis proteins/polysaccharide pyruvyl transferases (PRK10017, pfam04230)</t>
  </si>
  <si>
    <t>WP_001694854.1</t>
  </si>
  <si>
    <t>capsule homeostasis
(colanic acid polysaccharide biosynthesis)</t>
  </si>
  <si>
    <t>group_2997</t>
  </si>
  <si>
    <t>According to homology could encode for a putative glycosyltransferase involved in the biosynthesis of slime polysaccharides</t>
  </si>
  <si>
    <t>putative protein found across Enterobacteria that shares homology with WcaI (TIGR04007, PRK10307)-like colanic acid biosynthesis glycosyltransferases (pfam00534), WbuB (cd03794)-like proteins, HpsP (NF038295)-like hormogonium polysaccharide biosynthesis glycosyltransferases, and RfaB (COG0438)-like cell wall biosynthesis glycosyltransferases</t>
  </si>
  <si>
    <t>WP_049022025.1</t>
  </si>
  <si>
    <t>group_7070</t>
  </si>
  <si>
    <t>According to homology could encode for a putative protein involved in the biosynthesis of slime polysaccharides</t>
  </si>
  <si>
    <t>putative protein found across Enterobacteria that shares homology with WcaM (PRK10123, TIGR04004)-like colanic acid biosynthesis proteins</t>
  </si>
  <si>
    <t>WP_208484158.1</t>
  </si>
  <si>
    <t>capsule homeostasis
(capsule polysaccharide biosynthesis)</t>
  </si>
  <si>
    <t>group_1313</t>
  </si>
  <si>
    <t>putative protein found across Enterobacteria that shares homology with WcaK (TIGR04006, COG2327)-like colanic acid biosynthesis proteins (PRK10017)/polysaccharide pyruvyl transferases (pfam04230)</t>
  </si>
  <si>
    <t>group_2995</t>
  </si>
  <si>
    <t>group_7069</t>
  </si>
  <si>
    <t>Putative lipoprotein that appears to be involved in the production of group 4 capsule polysaccharide</t>
  </si>
  <si>
    <t>putative protein found across Gammaproteobacteria that shares homology with YjbF (pfam11102)-like group 4 capsule polysaccharide lipoproteins</t>
  </si>
  <si>
    <t>WP_202375992.1</t>
  </si>
  <si>
    <t>putative lipoprotein GfcB</t>
  </si>
  <si>
    <t>capsule homeostasis
(group 4 capsule polysaccharide biosynthesis)</t>
  </si>
  <si>
    <t>gfcB_1</t>
  </si>
  <si>
    <t>GDP-L-fucose synthase involved in exopolysaccharide and colanic acid biosynthesis</t>
  </si>
  <si>
    <t>putative synthase found across Enterobacteria that shares homology with
GDP-4-keto-6-deoxymannose-3,5-epimerase-4-reductases (PLN02725), GDP-fucose synthetases (cd05239), NAD dependent epimerase/dehydratases (pfam01370), WcaG (COG0451)-like nucleoside-diphosphate-sugar epimerases, and dTDP-glucose 4,6-dehydratases (TIGR01181)</t>
  </si>
  <si>
    <t>WP_114503601.1</t>
  </si>
  <si>
    <t>GDP-L-fucose synthase</t>
  </si>
  <si>
    <t>"'de novo' GDP-L-fucose biosynthetic process"
"colanic acid biosynthetic process"</t>
  </si>
  <si>
    <t>fcl_2</t>
  </si>
  <si>
    <t>According to homology could encode for a putative protein involved in the biosynthesis and export of capulse polysaccharides</t>
  </si>
  <si>
    <t>putative protein found across Enterobacteria that shares homology with KpsC (COG3563, cd16437)-like capsule polysaccharide biosynthesis proteins (pfam05159)</t>
  </si>
  <si>
    <t>WP_106487257.1</t>
  </si>
  <si>
    <t>group_3859</t>
  </si>
  <si>
    <t>According to homology could encode for a putative protein involved in capsule polysaccharide biosynthesis</t>
  </si>
  <si>
    <t>putative protein found across Enterobacteria that shares homology with KpsS (cd16441, COG3562)-like capsule polysaccharide biosynthesis proteins (pfam05159)</t>
  </si>
  <si>
    <t>EFP4925117.1</t>
  </si>
  <si>
    <t>group_3405</t>
  </si>
  <si>
    <t>According to homology could encode for a putative polysaccharide export inner-membrane protein that is involved in the translocation of the polysialic acid capsule</t>
  </si>
  <si>
    <t xml:space="preserve">putative protein found across Enterobacteria that shares homology with KpsE (TIGR01010, COG3524) and VexD (PRK15178)-like polysaccharide export proteins </t>
  </si>
  <si>
    <t>WP_255821893.1</t>
  </si>
  <si>
    <t>group_9836</t>
  </si>
  <si>
    <t>Capsule Homeostasis (incl. Capsule Polysaccharides, Colanic Acid, etc.)</t>
  </si>
  <si>
    <t>Capsule and Cell Wall Homeostasis</t>
  </si>
  <si>
    <t>Killing protein that causes the inhibition of cell division and can also abolish the rod shape of the cells encoded by a cryptic Rac-like prophage</t>
  </si>
  <si>
    <t>putative protein found across Enterobacteria that shares homology with kil (PRK11354)-like FtsZ inhibitor proteins</t>
  </si>
  <si>
    <t>WP_129541924.1</t>
  </si>
  <si>
    <t>Killing protein KilR</t>
  </si>
  <si>
    <t>"cell cycle"
"cell division"
"negative regulation of cell division"
"response to antibiotic"</t>
  </si>
  <si>
    <t>cell growth and division
(inhibition of cell division)
resistance
(antibiotics)</t>
  </si>
  <si>
    <t>prophage protein
(killing protein)</t>
  </si>
  <si>
    <t>kilR</t>
  </si>
  <si>
    <r>
      <t xml:space="preserve">According to homology could encode for a putative transcriptional repressor that represses the division inhibition gene </t>
    </r>
    <r>
      <rPr>
        <i/>
        <sz val="11"/>
        <color theme="1"/>
        <rFont val="Arial"/>
        <family val="2"/>
      </rPr>
      <t>dicB</t>
    </r>
  </si>
  <si>
    <t>putative protein found across Enterobacteria that shares homology with DicA (PRK09706)-like transcriptional repressors</t>
  </si>
  <si>
    <t>EFK49009.1</t>
  </si>
  <si>
    <t>cell growth and division
(regulation)</t>
  </si>
  <si>
    <t>group_17208</t>
  </si>
  <si>
    <r>
      <t xml:space="preserve">May play a role in the integration of cryptic P4-like prophage CP4-57 into the host genome by site-specific recombination and subsequent excision from the host genome (alongside </t>
    </r>
    <r>
      <rPr>
        <i/>
        <sz val="11"/>
        <color theme="1"/>
        <rFont val="Arial"/>
        <family val="2"/>
      </rPr>
      <t>alpA</t>
    </r>
    <r>
      <rPr>
        <sz val="11"/>
        <color theme="1"/>
        <rFont val="Arial"/>
        <family val="2"/>
      </rPr>
      <t>), which may impact growth, biofilm formation, and stress resistance</t>
    </r>
  </si>
  <si>
    <t>putative integrase (PRK09692) found across Enterobacteria that shares homology with bacteriophage P4 (cd00801)-like integrases (pfam00589), and XerC (COG0582)-like tyrosine recombinases</t>
  </si>
  <si>
    <t>WP_024185638.1</t>
  </si>
  <si>
    <t>Prophage integrase IntA</t>
  </si>
  <si>
    <t>"DNA recombination"
"provirus excision"
"viral entry into host cell"
"viral genome integration into host DNA"</t>
  </si>
  <si>
    <t>cell growth and division
(growth)
adhesion and biofilm formation
resistance
(UV, acid shock)</t>
  </si>
  <si>
    <t>prophage protein
recombination
(integrase)</t>
  </si>
  <si>
    <t>intA_2</t>
  </si>
  <si>
    <t>putative integrase (PRK09692, pfam00589) found across Enterobacteria that contains a conserved Arm DNA-binding domain (pfam13356) and shares homology with bacteriophage P4 (cd00801)-like integrases</t>
  </si>
  <si>
    <t>WP_096260414.1</t>
  </si>
  <si>
    <t>intA_1</t>
  </si>
  <si>
    <t>putative integrase (PRK09692) found across Enterobacteria that contains a conserved Arm DNA-binding domain (pfam13356) and shares homology with bacteriophage P4 (cd00801)-like integrases and XerC (COG0582)-like tyrosine recombinases</t>
  </si>
  <si>
    <t>WP_159186794.1</t>
  </si>
  <si>
    <t>intA_5</t>
  </si>
  <si>
    <t>putative integrase (PRK09692) found across Enterobacteria that contains a conserved Arm DNA-binding domain (pfam13356) and shares homology with bacteriophage P4 (cd00801)-like integrases, and XerC (COG0582) and XerD (TIGR02225)-like tyrosine recombinases</t>
  </si>
  <si>
    <t>WP_152953707.1</t>
  </si>
  <si>
    <t>intA_4</t>
  </si>
  <si>
    <t>May play a role in the integration of cryptic P4-like prophage CP4-57 into the host genome by site-specific recombination and subsequent excision from the host genome (alongside alpA), which may impact growth, biofilm formation, and stress resistance (UV, acid)</t>
  </si>
  <si>
    <t>putative integrase (PRK09692) found across Enterobacteria that contains a conserved Arm DNA-binding domain (pfam13356) and shares homology with bacteriophage P4 (cd00801)-like integrases, and XerC (COG0582)-like tyrosine recombinases</t>
  </si>
  <si>
    <t>WP_040062554.1</t>
  </si>
  <si>
    <r>
      <t>group_21207
(</t>
    </r>
    <r>
      <rPr>
        <b/>
        <i/>
        <sz val="11"/>
        <color theme="1"/>
        <rFont val="Arial"/>
        <family val="2"/>
      </rPr>
      <t>intA_1</t>
    </r>
    <r>
      <rPr>
        <b/>
        <sz val="11"/>
        <color theme="1"/>
        <rFont val="Arial"/>
        <family val="2"/>
      </rPr>
      <t>)</t>
    </r>
  </si>
  <si>
    <t>WP_016243761.1</t>
  </si>
  <si>
    <t>intA_3</t>
  </si>
  <si>
    <r>
      <t xml:space="preserve">May play a role in the integration of a cryptic P4-like prophage CP4-57 into the host genome by site-specific recombination and its subsequent excision from the host genome (alongside </t>
    </r>
    <r>
      <rPr>
        <i/>
        <sz val="11"/>
        <color theme="1"/>
        <rFont val="Arial"/>
        <family val="2"/>
      </rPr>
      <t>alpA</t>
    </r>
    <r>
      <rPr>
        <sz val="11"/>
        <color theme="1"/>
        <rFont val="Arial"/>
        <family val="2"/>
      </rPr>
      <t>), which may impact growth, biofilm formation, and stress resistance (UV, acid)</t>
    </r>
  </si>
  <si>
    <t>WP_060616031.1</t>
  </si>
  <si>
    <r>
      <t>group_15993
(</t>
    </r>
    <r>
      <rPr>
        <b/>
        <i/>
        <sz val="11"/>
        <color theme="1"/>
        <rFont val="Arial"/>
        <family val="2"/>
      </rPr>
      <t>intA_2</t>
    </r>
    <r>
      <rPr>
        <b/>
        <sz val="11"/>
        <color theme="1"/>
        <rFont val="Arial"/>
        <family val="2"/>
      </rPr>
      <t>)</t>
    </r>
  </si>
  <si>
    <t>putative protein found across Enterobacteria that shares homology with kil (PRK11354-like FtsZ inhibitor proteins</t>
  </si>
  <si>
    <t>WP_265191616.1</t>
  </si>
  <si>
    <t>kilR_1</t>
  </si>
  <si>
    <t>GTPase that is essential for viability; appears to play a role in maintaining cell growth and cell division rates, and binds to ribosomes to facilitate their maturation</t>
  </si>
  <si>
    <t>putative GTPase found across Enterobacteria that shares homology with YeeP (COG3596), YfjP (cd11383), MnmE (pfam12631, PRK05291), amd HydF (TIGR03918)-like GTPases</t>
  </si>
  <si>
    <t>WP_109546034.1</t>
  </si>
  <si>
    <t>GTPase Era</t>
  </si>
  <si>
    <t>"protein autophosphorylation"
"protein phosphorylation"
"ribosomal small subunit assembly"
"ribosomal small subunit biogenesis"</t>
  </si>
  <si>
    <t>cell growth and division
(regulation, ribosome maturation)</t>
  </si>
  <si>
    <t>era_4*</t>
  </si>
  <si>
    <t>putative GTPase found across Enterobacteria that shares homology with the following GTPases: YeeP (COG3596), YfjP (cd11383), MnmE (pfam12631, PRK05291) and HydF (TIGR03918)-like GTPases</t>
  </si>
  <si>
    <t>era_3*</t>
  </si>
  <si>
    <t>putative GTPase found across Enterobacteria that shares homology with YeeP (COG3596), YfjP (cd11383), MnmE (pfam12631), HydF (TIGR03918), and Era (PRK00089)-like GTPases</t>
  </si>
  <si>
    <t>WP_044864120.1</t>
  </si>
  <si>
    <r>
      <t>group_23682
(</t>
    </r>
    <r>
      <rPr>
        <b/>
        <i/>
        <sz val="11"/>
        <color theme="1"/>
        <rFont val="Arial"/>
        <family val="2"/>
      </rPr>
      <t>era_1</t>
    </r>
    <r>
      <rPr>
        <b/>
        <sz val="11"/>
        <color theme="1"/>
        <rFont val="Arial"/>
        <family val="2"/>
      </rPr>
      <t>)*</t>
    </r>
  </si>
  <si>
    <t>WP_001568520.1</t>
  </si>
  <si>
    <r>
      <t>group_21194
(</t>
    </r>
    <r>
      <rPr>
        <b/>
        <i/>
        <sz val="11"/>
        <color theme="1"/>
        <rFont val="Arial"/>
        <family val="2"/>
      </rPr>
      <t>era_2</t>
    </r>
    <r>
      <rPr>
        <b/>
        <sz val="11"/>
        <color theme="1"/>
        <rFont val="Arial"/>
        <family val="2"/>
      </rPr>
      <t>)*</t>
    </r>
  </si>
  <si>
    <t>Growth and Division (incl. Regulation)</t>
  </si>
  <si>
    <t>Ribonuclease that acts as an exonuclease involved in the 3' processing of various precursor tRNAs; initiates hydrolysis at the 3'-terminus of an RNA molecule and releases 5'-mononucleotides</t>
  </si>
  <si>
    <t>putative protein found across Enterobacteria that contains a conserved DEDDy 3'-5' exonuclease domain (cd06142) that shares homology with Rnd (TIGR01388, COG0349)-like ribonucleases (PRK10829) and 3'-5' exonucleases (pfam01612, smart00474)</t>
  </si>
  <si>
    <t>WP_143367544.1</t>
  </si>
  <si>
    <t>Ribonuclease D</t>
  </si>
  <si>
    <t>"tRNA 3'-end processing"</t>
  </si>
  <si>
    <t>cell gowth and division
(translation)</t>
  </si>
  <si>
    <r>
      <t>group_9692
(</t>
    </r>
    <r>
      <rPr>
        <b/>
        <i/>
        <sz val="11"/>
        <color theme="1"/>
        <rFont val="Arial"/>
        <family val="2"/>
      </rPr>
      <t>rnd</t>
    </r>
    <r>
      <rPr>
        <b/>
        <sz val="11"/>
        <color theme="1"/>
        <rFont val="Arial"/>
        <family val="2"/>
      </rPr>
      <t>)</t>
    </r>
  </si>
  <si>
    <t>According to homology could encode for a putative protein involved in maintaining translational fidelity</t>
  </si>
  <si>
    <t>putative protein found across Enterobacteria that shares homology with uncharacterized YeaK (cd04336)-like proteins and EbsC (COG2606)-like cys-tRNA(Pro) deacylases</t>
  </si>
  <si>
    <t>WP_105465246.1</t>
  </si>
  <si>
    <t>group_4633</t>
  </si>
  <si>
    <t>According to homology could encode for an aminoacyl-tRNA editing enzyme that appears to improve translation fidelity and prevent mistranslation upon stress conditions</t>
  </si>
  <si>
    <t>putative protein found across Bacteria that shares homology with YeaK (cd04336) and EbsC (COG2606)-like cys-tRNA(Pro) deacylases</t>
  </si>
  <si>
    <t>WP_042095338.1</t>
  </si>
  <si>
    <t>group_4634</t>
  </si>
  <si>
    <t>Alternative 50S ribosomal protein L36 that appears to be expressed upon stationary phase in minimal medium</t>
  </si>
  <si>
    <t>putative protein found across Bacteria that shares homology with RpmJ (PRK00831, COG0257, TIGR01022)-like ribosomal L36 proteins (pfam00444)</t>
  </si>
  <si>
    <t>QJT88199.1</t>
  </si>
  <si>
    <t>50S ribosomal protein L36 2</t>
  </si>
  <si>
    <t>"translation"</t>
  </si>
  <si>
    <t>ykgO</t>
  </si>
  <si>
    <t>Alternative 50S ribosomal protein L31 that appears to be upregulated under zinc-deficient conditions</t>
  </si>
  <si>
    <t>putative protein found across Enterobacteria that shares homology with RpmE (PRK01678, COG0254)-like ribosomal L31 proteins (pfam01197, TIGR00105)</t>
  </si>
  <si>
    <t>CUU95857.1</t>
  </si>
  <si>
    <t>50S ribosomal protein L31 type B</t>
  </si>
  <si>
    <t>"cellular response to zinc ion starvation"
"cytoplasmic translation"</t>
  </si>
  <si>
    <t>resistance
(starvation)</t>
  </si>
  <si>
    <t>ykgM</t>
  </si>
  <si>
    <t>Translation</t>
  </si>
  <si>
    <t>According to homology could encode for a putative chromosomal or phage-encoded DNA adenine methyltransferase involved in methyl-directed mismatch repair, initiation of chromosome replication, and gene expression</t>
  </si>
  <si>
    <t>putative protein found across Enterobacteria that shares homology with Dam (COG0338, TIGR00571) and Dcm (COG0270, TIGR00675)-like DNA methyltransferases (PRK10904, pfam02086, pfam00145, cd00315)</t>
  </si>
  <si>
    <t>WP_223610809.1</t>
  </si>
  <si>
    <t>prophage protein
DNA repair
cell growth and division
(initiation of chromosomal replication, gene expression)</t>
  </si>
  <si>
    <t>group_23796*</t>
  </si>
  <si>
    <t>DNA adenine methylase that recognizes the double-stranded sequence 5'-GATC-3' and methylates A-2 on both strands; appears to play a role in methyl-directed mismatch repair, the initiation of chromosome replication and gene expression</t>
  </si>
  <si>
    <t>putative protein found across Enterobacteria that shares homology with Dam (TIGR00571, COG0338)-like adenine-specific DNA-methyltransferases (PRK10904, pfam02086)</t>
  </si>
  <si>
    <t>WP_249540174.1</t>
  </si>
  <si>
    <t>DNA adenine methylase</t>
  </si>
  <si>
    <t>"bacterial-type DNA replication initiation"
"DNA methylation on adenine"
"DNA-templated DNA replication"
"mismatch repair"
"response to UV"</t>
  </si>
  <si>
    <t>resistance
(UV)</t>
  </si>
  <si>
    <t>cell growth and division
(initiation of chromosomal replication, gene expression)
DNA repair</t>
  </si>
  <si>
    <t>dam_2*</t>
  </si>
  <si>
    <t>Gene Expression</t>
  </si>
  <si>
    <t>Toxin component of a type II toxin-antitoxin system that acts as a sequence-specific mRNA endoribonuclease that inhibits translation elongation and induces bacterial stasis; may also play a role in biofilm formation and plasmid addiction systems</t>
  </si>
  <si>
    <t>putative toxin found across Enterobacteria that shares homology with YafQ (TIGR00053, pfam15738, COG3041)-like mRNA interferase toxins that also play a role in plasmid addiction systems</t>
  </si>
  <si>
    <t>WP_000615974.1</t>
  </si>
  <si>
    <t>mRNA interferase toxin YafQ</t>
  </si>
  <si>
    <t>"mRNA catabolic process"
"negative regulation of DNA-templated transcription"
"regulation of growth"
"response to antibiotic"
"single-species biofilm formation"</t>
  </si>
  <si>
    <t>adhesion and biofilm formation
resistance
(antibiotics)
cell growth and division
(plasmid maintenance via addiction system)</t>
  </si>
  <si>
    <t>toxin-antitoxin sytem
(toxin)</t>
  </si>
  <si>
    <t>yafQ</t>
  </si>
  <si>
    <t>Toxic component of a type II toxin-antitoxin system that probably functions as an endoribonuclease and is  responsible for the stable maintenance of the plasmid during cell division by postsegregational killing of plasmid-less daughter cells</t>
  </si>
  <si>
    <t>putative endoribonuclease found across Enterobacteria that shares homology with ChpB (PRK09812), MazF (COG2337), and PemK (pfam02452)-like toxins</t>
  </si>
  <si>
    <t>WP_023149156.1</t>
  </si>
  <si>
    <t>Endoribonuclease PemK</t>
  </si>
  <si>
    <t>cell growth and division
(plasmid maintenance via addiction system)</t>
  </si>
  <si>
    <t>toxin-antitoxin system
(toxin)</t>
  </si>
  <si>
    <t>pemK</t>
  </si>
  <si>
    <t>Antitoxin component of a type II toxin-antitoxin system that binds to its cognate PemK endoribonuclease toxin to neutralize its activity; is also responsible for the stable maintenance of the plasmid during cell division</t>
  </si>
  <si>
    <t>putative antitoxin found across Bacteria that shares homology with ChpS (PRK11347)-like antitoxins</t>
  </si>
  <si>
    <t>AAZ03779.1</t>
  </si>
  <si>
    <t>Antitoxin PemI</t>
  </si>
  <si>
    <t>toxin-antitoxin system
(antitoxin)</t>
  </si>
  <si>
    <t>pemI</t>
  </si>
  <si>
    <t>Replication protein that appears to be essential for plasmid replication; specifically appears to be involved in copy control functions</t>
  </si>
  <si>
    <t>putative replication protein found across Enterobacteria that contains no conserved functional domains</t>
  </si>
  <si>
    <t>WP_124035858.1</t>
  </si>
  <si>
    <t>Replication protein RepA</t>
  </si>
  <si>
    <t>"DNA replication"
"plasmid maintenance"</t>
  </si>
  <si>
    <t>cell growth and division
(plasmid replication and maintenance of copy number)</t>
  </si>
  <si>
    <r>
      <t>group_15222
(</t>
    </r>
    <r>
      <rPr>
        <b/>
        <i/>
        <sz val="11"/>
        <color rgb="FF000000"/>
        <rFont val="Arial"/>
        <family val="2"/>
      </rPr>
      <t>repA</t>
    </r>
    <r>
      <rPr>
        <b/>
        <sz val="11"/>
        <color rgb="FF000000"/>
        <rFont val="Arial"/>
        <family val="2"/>
      </rPr>
      <t>)</t>
    </r>
  </si>
  <si>
    <t>Plasmid partitioning protein</t>
  </si>
  <si>
    <t>putative protein found across Enterobacteria that contains a conserved AAA domain (pfam13614) that shares homology with ParA (pfam18607, cd02042), SopA (PHA02519), and RepA (TIGR03453) plasmid partitioning proteins, and BcsQ (COG1192)-like cellulose biosynthesis proteins</t>
  </si>
  <si>
    <t>WP_001512704.1</t>
  </si>
  <si>
    <t>Plasmid partition protein A</t>
  </si>
  <si>
    <t>cell growth and division
(plasmid partitioning)</t>
  </si>
  <si>
    <t>parA</t>
  </si>
  <si>
    <t>Protein that controls plasmid partitioning</t>
  </si>
  <si>
    <t>putative protein found across Enterobacteria that shares homology with ParB (PRK13698, TIGR00180, smart00470) and SopB (cd16394, TIGR00180)-like partition proteins</t>
  </si>
  <si>
    <t>WP_137456182.1</t>
  </si>
  <si>
    <t>Protein SopB</t>
  </si>
  <si>
    <t>"plasmid partitioning"</t>
  </si>
  <si>
    <t>sopB</t>
  </si>
  <si>
    <t>Toxin component of a type II toxin-antitoxin system that inhibits DNA gyrase, that may also be involved in the regulation of plasmid maintenance via an addiction system</t>
  </si>
  <si>
    <t>putative toxin found across Enterobacteria that shares homology with ParE (COG3668, pfam05016) family toxins</t>
  </si>
  <si>
    <t>CAG0346096.1</t>
  </si>
  <si>
    <t>Toxin ParE4</t>
  </si>
  <si>
    <t>"plasmid partitioning"
"protein heterotetramerization"</t>
  </si>
  <si>
    <t>parE4</t>
  </si>
  <si>
    <t>RNA-binding regulatory protein that regulates plasmid DNA replication and plasmid copy number</t>
  </si>
  <si>
    <t>putative RNA-binding protein found across Enterobacteria that shares homology with Rop (pfam01815) family proteins, which are associated with the regulation of low copy numbers of bacterial plasmids</t>
  </si>
  <si>
    <t>WP_054626234.1</t>
  </si>
  <si>
    <t>Regulatory protein rop</t>
  </si>
  <si>
    <t>rop</t>
  </si>
  <si>
    <t>Antitoxin component of a type II toxin-antitoxin system that also functions in plasmid maintainence via a plasmid addiction mechanism</t>
  </si>
  <si>
    <t>putative toxin found across Enterobacteria that shares homology with CcdA (PRK13710, pfam07362, COG5302)-like antitoxins</t>
  </si>
  <si>
    <t>WP_032192042.1</t>
  </si>
  <si>
    <t>Antitoxin CcdA</t>
  </si>
  <si>
    <t>"negative regulation of DNA-templated transcription"
"protein-containing complex disassembly"</t>
  </si>
  <si>
    <r>
      <t>group_23886
(</t>
    </r>
    <r>
      <rPr>
        <b/>
        <i/>
        <sz val="11"/>
        <color theme="1"/>
        <rFont val="Arial"/>
        <family val="2"/>
      </rPr>
      <t>ccdA</t>
    </r>
    <r>
      <rPr>
        <b/>
        <sz val="11"/>
        <color theme="1"/>
        <rFont val="Arial"/>
        <family val="2"/>
      </rPr>
      <t>)</t>
    </r>
  </si>
  <si>
    <t>putative plasmid replicon protein found across Enterobacteria that shares homology with IncFII plasmid RepA proteins (pfam02387)</t>
  </si>
  <si>
    <t>WP_202195906.1</t>
  </si>
  <si>
    <t>Replication initiation protein</t>
  </si>
  <si>
    <t>cell growth and division
(initiation of plasmid replication)</t>
  </si>
  <si>
    <t>repA</t>
  </si>
  <si>
    <t>According to homology could encode for a putative protein that acts as a plasmid replication initiator</t>
  </si>
  <si>
    <t>putative protein found across Gammaproteobacteria that shares homology with various replication initiation proteins (PRK13742, pfam01051, NF038290)</t>
  </si>
  <si>
    <t>WP_112027066.1</t>
  </si>
  <si>
    <t>"DNA replication initiation"
"plasmid maintenance"</t>
  </si>
  <si>
    <t>repE_2</t>
  </si>
  <si>
    <t>According to homology could encode for a putative transcriptional regulator involved in plasmid maintenance via overcoming restriction barriers following conugative transfer</t>
  </si>
  <si>
    <t>putative protein found across Bacteria that shares homology with TrfB (pfam16509)-like plasmid transcriptional regulators</t>
  </si>
  <si>
    <t>WP_244443751.1</t>
  </si>
  <si>
    <t>cell growth and division
(plasmid maintenance)</t>
  </si>
  <si>
    <t>group_21391</t>
  </si>
  <si>
    <t>According to homology could encode for a putative plasmid replication protein</t>
  </si>
  <si>
    <t>putative protein found across Enterobacteria that shares homology with plasmid replication proteins (NF038291)</t>
  </si>
  <si>
    <t>WP_118897323.1</t>
  </si>
  <si>
    <t>cell growth and division
(plasmid replication)</t>
  </si>
  <si>
    <t>24%
(MP-specific)</t>
  </si>
  <si>
    <t>group_13226</t>
  </si>
  <si>
    <t>WP_230354553.1</t>
  </si>
  <si>
    <t>group_23880</t>
  </si>
  <si>
    <t>putative protein found across Enterobacteria that shares homology with RepL (pfam05732)-like plasmid replication proteins</t>
  </si>
  <si>
    <t>WP_109548040.1</t>
  </si>
  <si>
    <t>group_9134</t>
  </si>
  <si>
    <t>According to homology could encode for a putative toxic component of a type I toxin-antitoxin system that normally is involved with plasmid stabilization but, when overexpressed, has a cytotoxic effect by collapsing the transmembrane potential and causing arrest of respiration</t>
  </si>
  <si>
    <t>putative protein found across Enterobacteria that shares homology with Hok/gef (pfam01848)-like toxic polypeptides (PRK09738)</t>
  </si>
  <si>
    <t>GCL18491.1</t>
  </si>
  <si>
    <t>cell growth and division
(plasmid maintenance)
toxin-antitoxin system
(toxin)</t>
  </si>
  <si>
    <t>group_726</t>
  </si>
  <si>
    <t>According to homology could encode for a replication initiation protein found in IncFII plasmids</t>
  </si>
  <si>
    <t>putative protein found across Enterobacteria that shares homology with IncFII family plasmid repA (TIGR03474, pfam02387) replication proteins (PRK13750)</t>
  </si>
  <si>
    <t>WP_137504398.1</t>
  </si>
  <si>
    <t>group_1734</t>
  </si>
  <si>
    <t>putative protein found across Enterobacteria that shares homology with RepA (PRK13702) and RepB (pfam10723) replication regulatory proteins</t>
  </si>
  <si>
    <t>WP_096094503.1</t>
  </si>
  <si>
    <t>group_12176</t>
  </si>
  <si>
    <t>Antitoxin component of a type II toxin-antitoxin system that inhibits the anti-DNA gyrase activity of its cognate toxin, that may also be involved in the regulation of plasmid maintenance via an addiction system</t>
  </si>
  <si>
    <t>putative protein found across Enterobacteria that shares homology with ParD (COG3609, pfam03693)-like antitoxins and addiction module antidote proteins (TIGR02606)</t>
  </si>
  <si>
    <t>HBY5174194.1</t>
  </si>
  <si>
    <t>toxin-antitoxin system
(antitoxin)
cell growth and division
(plasmid maintenance via addiction system)</t>
  </si>
  <si>
    <t>group_10205</t>
  </si>
  <si>
    <t>putative protein found across Enterobacteria that shares homology with Hok (pfam01848)-like small toxic polypeptides (PRK09738), post-segregation killing modulation proteins (PRK13720), and DUF5431 family (pfam17496)-like proteins</t>
  </si>
  <si>
    <t>QID22506.1</t>
  </si>
  <si>
    <t>group_14983</t>
  </si>
  <si>
    <t>Tyrosine recombinase that could be involved in a site-specific recombination (xer) system that also contributes to the segregational stability of the bacterial chromosome and any plasmids during cell division</t>
  </si>
  <si>
    <t>putative recombinase found across Gammaproteobacteria that shares homology with XerD (COG4974, TIGR02225) tyrosine recombinases and various phage and integron integrases (cd01193, pfam00589, PRK15417)</t>
  </si>
  <si>
    <t>WP_251291186.1</t>
  </si>
  <si>
    <t>Tyrosine recombinase XerC</t>
  </si>
  <si>
    <t>"cell cycle"
"cell division"
"chromosome segregation"
"plasmid maintenance"
"plasmid recombination"
"resolution of recombination intermediates"
"transposition, DNA-mediated"</t>
  </si>
  <si>
    <t>cell growth and division
(chromosomal and plasmid segregational stability)
recombination
(recombinase)</t>
  </si>
  <si>
    <r>
      <t>group_7718
(</t>
    </r>
    <r>
      <rPr>
        <b/>
        <i/>
        <sz val="11"/>
        <color theme="1"/>
        <rFont val="Arial"/>
        <family val="2"/>
      </rPr>
      <t>xerC_4</t>
    </r>
    <r>
      <rPr>
        <b/>
        <sz val="11"/>
        <color theme="1"/>
        <rFont val="Arial"/>
        <family val="2"/>
      </rPr>
      <t>)*</t>
    </r>
  </si>
  <si>
    <t>Tyrosine recombinase involved in a site-specific recombination (xer) system that also contributes to the segregational stability of the bacterial chromosome and any plasmids during cell division</t>
  </si>
  <si>
    <t>putative protein found across Enterobacteria that shares homology with XerC (COG4973, PRK00236, TIGR02224, cd00798)-like tyrosine recombinases and phage integrases (pfam00589)</t>
  </si>
  <si>
    <t>WP_218078224.1</t>
  </si>
  <si>
    <t>xerC_4*</t>
  </si>
  <si>
    <t>putative tyrosine recombinase found across Enterobacteria that shares homology with phage integrases (PHA02601, pfam00589), specifically to Rci/Bacteriophage Hp1-like integrases (cd00796), and XerD (TIGR02225, COG4974) family tyrosine recombinases</t>
  </si>
  <si>
    <t>WP_095111350.1</t>
  </si>
  <si>
    <r>
      <t>group_20971
(</t>
    </r>
    <r>
      <rPr>
        <b/>
        <i/>
        <sz val="11"/>
        <color theme="1"/>
        <rFont val="Arial"/>
        <family val="2"/>
      </rPr>
      <t>xerC_2</t>
    </r>
    <r>
      <rPr>
        <b/>
        <sz val="11"/>
        <color theme="1"/>
        <rFont val="Arial"/>
        <family val="2"/>
      </rPr>
      <t>)*</t>
    </r>
  </si>
  <si>
    <t>putative tyrosine recombinase found across Gammaproteobacteria that shares homology with integrases (cd01193, pfam00589) and XerD (TIGR02225, COG4974, PRK00283) family tyrosine recombinases</t>
  </si>
  <si>
    <t>xerC_6*</t>
  </si>
  <si>
    <t>putative recombinase found across Enterobacteria that shares homology with phage integrases (pfam00589) and RitC (cd01182)-like recombinases</t>
  </si>
  <si>
    <t>WP_228727623.1</t>
  </si>
  <si>
    <r>
      <t>group_13201
(</t>
    </r>
    <r>
      <rPr>
        <b/>
        <i/>
        <sz val="11"/>
        <color theme="1"/>
        <rFont val="Arial"/>
        <family val="2"/>
      </rPr>
      <t>xerC_2</t>
    </r>
    <r>
      <rPr>
        <b/>
        <sz val="11"/>
        <color theme="1"/>
        <rFont val="Arial"/>
        <family val="2"/>
      </rPr>
      <t>)*</t>
    </r>
  </si>
  <si>
    <t>putative tyrosine recombinase found across Enterobacteria that shares homology with Rci/Hp1-like (cd00796) phage integrases (PHA02601, pfam00589), XerC (COG0582) family tyrosine recombinases, and integron integrases (cd00796)</t>
  </si>
  <si>
    <t>WP_101361082.1</t>
  </si>
  <si>
    <r>
      <t>group_35402
(</t>
    </r>
    <r>
      <rPr>
        <b/>
        <i/>
        <sz val="11"/>
        <color theme="1"/>
        <rFont val="Arial"/>
        <family val="2"/>
      </rPr>
      <t>xerC_1</t>
    </r>
    <r>
      <rPr>
        <b/>
        <sz val="11"/>
        <color theme="1"/>
        <rFont val="Arial"/>
        <family val="2"/>
      </rPr>
      <t>)*</t>
    </r>
  </si>
  <si>
    <t>putative tyrosine recombinase found across Gammaproteobacteria that shares homology with phage integrases (cd01193, pfam00589) and XerD (TIGR02225, COG4974, PRK00283) family tyrosine recombinases</t>
  </si>
  <si>
    <t>WP_200497893.1</t>
  </si>
  <si>
    <r>
      <t>group_23883
(</t>
    </r>
    <r>
      <rPr>
        <b/>
        <i/>
        <sz val="11"/>
        <color theme="1"/>
        <rFont val="Arial"/>
        <family val="2"/>
      </rPr>
      <t>xerC_6</t>
    </r>
    <r>
      <rPr>
        <b/>
        <sz val="11"/>
        <color theme="1"/>
        <rFont val="Arial"/>
        <family val="2"/>
      </rPr>
      <t>)*</t>
    </r>
  </si>
  <si>
    <t>putative tyrosine recombinase found across Enterobacteria that shares homology with phage integrases (pfam00589), specifically to Rci/Bacteriophage Hp1-like integrases (cd00796) and XerD (TIGR02225, COG4974) and XerC (TIGR02224, PRK00236, COG0582) family tyrosine recombinases</t>
  </si>
  <si>
    <t>WP_244572349.1</t>
  </si>
  <si>
    <t>35%
(WW-specific)</t>
  </si>
  <si>
    <r>
      <t>group_35300
(</t>
    </r>
    <r>
      <rPr>
        <b/>
        <i/>
        <sz val="11"/>
        <color theme="1"/>
        <rFont val="Arial"/>
        <family val="2"/>
      </rPr>
      <t>xerC_5</t>
    </r>
    <r>
      <rPr>
        <b/>
        <sz val="11"/>
        <color theme="1"/>
        <rFont val="Arial"/>
        <family val="2"/>
      </rPr>
      <t>)*</t>
    </r>
  </si>
  <si>
    <t>putative recombinase found across Enterobacteria that contains no known conserved functional domains</t>
  </si>
  <si>
    <t>WP_001515619.1</t>
  </si>
  <si>
    <r>
      <t>group_23711
(</t>
    </r>
    <r>
      <rPr>
        <b/>
        <i/>
        <sz val="11"/>
        <color theme="1"/>
        <rFont val="Arial"/>
        <family val="2"/>
      </rPr>
      <t>xerC_1</t>
    </r>
    <r>
      <rPr>
        <b/>
        <sz val="11"/>
        <color theme="1"/>
        <rFont val="Arial"/>
        <family val="2"/>
      </rPr>
      <t>)*</t>
    </r>
  </si>
  <si>
    <t>WP_054623564.1</t>
  </si>
  <si>
    <t>xerC_2*</t>
  </si>
  <si>
    <r>
      <t xml:space="preserve">Toxin component of a type II toxin-antitoxin system, functioning in plasmid maintainence via the post-segregational killing of plasmid-free cells as part of a plasmid addiction system; acts as a DNA gyrase, inducing it to form a covalent </t>
    </r>
    <r>
      <rPr>
        <i/>
        <sz val="11"/>
        <color theme="1"/>
        <rFont val="Arial"/>
        <family val="2"/>
      </rPr>
      <t>GyrA</t>
    </r>
    <r>
      <rPr>
        <sz val="11"/>
        <color theme="1"/>
        <rFont val="Arial"/>
        <family val="2"/>
      </rPr>
      <t>-DNA complex that cannot be resolved, thus promoting breakage of plasmid and chromosomal DNA</t>
    </r>
  </si>
  <si>
    <t>putative toxin found across Enterobacteria that shares homology with CcdB (PRK13708, pfam01845)-like toxins</t>
  </si>
  <si>
    <t>ANS91761.1</t>
  </si>
  <si>
    <t>Toxin CcdB</t>
  </si>
  <si>
    <t>"negative regulation of DNA-templated DNA replication"
"negative regulation of DNA-templated transcription"
"plasmid maintenance"</t>
  </si>
  <si>
    <r>
      <t>group_23885
(</t>
    </r>
    <r>
      <rPr>
        <b/>
        <i/>
        <sz val="11"/>
        <color theme="1"/>
        <rFont val="Arial"/>
        <family val="2"/>
      </rPr>
      <t>ccdB_2</t>
    </r>
    <r>
      <rPr>
        <b/>
        <sz val="11"/>
        <color theme="1"/>
        <rFont val="Arial"/>
        <family val="2"/>
      </rPr>
      <t>)</t>
    </r>
  </si>
  <si>
    <t>WP_021243020.1</t>
  </si>
  <si>
    <t>rop_1</t>
  </si>
  <si>
    <t>putative antitoxin found across Enterobacteria that shares homology with ParD (COG3609, pfam03693) family antitoxins; also contains a conserved addiction module antidote protein domain (TIGR02606)</t>
  </si>
  <si>
    <t>WP_000124732.1</t>
  </si>
  <si>
    <t>Antitoxin ParD1</t>
  </si>
  <si>
    <t>"negative regulation of DNA-templated transcription"
"plasmid partitioning"
"protein heterotetramerization"</t>
  </si>
  <si>
    <t>parD1_1</t>
  </si>
  <si>
    <t>Plasmid Replication and Partitioning/
Maintenance</t>
  </si>
  <si>
    <t>According to homology could encode for a site-specific DNA methyltransferase</t>
  </si>
  <si>
    <t>putative DNA-methyltransferase (pfam01555) found across Enterobaxteria with specific homology to the Mod superfamily (COG2189) of adenine-specific methyltransferases (PRK11524), which are involved in DNA replication, recombination, and repair</t>
  </si>
  <si>
    <t>EGP9350685.1</t>
  </si>
  <si>
    <t>cell growth and division
(DNA replication)
recombination
DNA repair</t>
  </si>
  <si>
    <t>group_5647</t>
  </si>
  <si>
    <t>According to homology could encode for a putative protein required for proper chromosome condensation and partitioning</t>
  </si>
  <si>
    <t>putative protein found across Enterobacteria
that shares homology with AAA (pfam13175) and Rad50 (PRK03918, cd03240)-type ATPases, SMC (TIGR02168)-like chromosomal segregation proteins, and YbjD (COG3593)-like endonucleases associated with DNA repair</t>
  </si>
  <si>
    <t>WP_097493165.1</t>
  </si>
  <si>
    <t>cell growth and division
(chromosome condensation and partitioning)</t>
  </si>
  <si>
    <t>group_3469</t>
  </si>
  <si>
    <t>putative protein found across Enterobacteria that contains a conserved domain belonging to the Smc (TIGR02168) superfamily, which encodes for a chromosome segregation protein</t>
  </si>
  <si>
    <t>WP_252405776.1</t>
  </si>
  <si>
    <t>group_21198</t>
  </si>
  <si>
    <t>According to homology could encode for a putative helicase involved in DNA replication, recombination, and repair</t>
  </si>
  <si>
    <t>putative protein found across Enterobacteria that shares homology with DnaB (COG0305)-like replicative DNA helicases and other uncharacterized proteins (PRK07078)</t>
  </si>
  <si>
    <t>WP_236936061.1</t>
  </si>
  <si>
    <t>cell growth and division
(DNA replication)
DNA repair
recombination</t>
  </si>
  <si>
    <t>27%
(WW-specific)</t>
  </si>
  <si>
    <t>group_30511</t>
  </si>
  <si>
    <t>According to homology could encode for a putative DNA methylase that could play a role in DNA replication, recombination and repair</t>
  </si>
  <si>
    <t>putative protein found across Enterobacteria that shares homology with Mod (COG2189)-like DNA methylases (pfam01555)</t>
  </si>
  <si>
    <t>WP_001596449.1</t>
  </si>
  <si>
    <t>group_9196</t>
  </si>
  <si>
    <t>prophage protein
DNA repair
cell growth and division
(chromosomal replication, gene expression)</t>
  </si>
  <si>
    <t>putative protein found across Enterobacteria that shares homology with Dam (pfam05869)-like phage DNA N-6-adenine-methyltransferases (TIGR01712)</t>
  </si>
  <si>
    <t>CTS88652.1</t>
  </si>
  <si>
    <t>prophage protein
cell growth and division
(initiation of chromosomal replication)
DNA repair
resistance
(UV)</t>
  </si>
  <si>
    <t>group_10961</t>
  </si>
  <si>
    <t>WP_097466149.1</t>
  </si>
  <si>
    <t>group_16006</t>
  </si>
  <si>
    <t>group_10957</t>
  </si>
  <si>
    <t>putative protein found across Enterobacteria that contains a conserved AAA ATPase domain (pfam13175) that shares homology with YbjD (COG3593)-like endonucleases, Rad50 (cd03240, PRK03918)-like DNA repair proteins, and SMC (TIGR02168)-like chromosomal segregation proteins</t>
  </si>
  <si>
    <t>WP_249537805.1</t>
  </si>
  <si>
    <t>group_3466</t>
  </si>
  <si>
    <t>According to homology could encode for a putative protein involved in chromosomal replication</t>
  </si>
  <si>
    <t>putative protein found across Enterobacteria that shares homology with DnaC (COG1484, PRK07952)-like DNA replication proteins and IstB (pfam01695, NF038214)-like IS21 element helper ATPases</t>
  </si>
  <si>
    <t>EFL7402997.1</t>
  </si>
  <si>
    <t>cell growth and division
(chromosomal replication)</t>
  </si>
  <si>
    <t>group_25486</t>
  </si>
  <si>
    <t>According to homology could encode for a primosomal protein required for primosome-dependent normal DNA replication and is also involved in inducing stable DNA replication during the SOS response</t>
  </si>
  <si>
    <t>putative protein found across Enterobacteria that shares homology with DnaT (PRK02854)-like  primosomal proteins</t>
  </si>
  <si>
    <t>WP_205865183.1</t>
  </si>
  <si>
    <t>resistance
(SOS response)
cell growth and division
(DNA replication)</t>
  </si>
  <si>
    <t>group_12106</t>
  </si>
  <si>
    <t>According to homology could encode for a DNA replication protein associated with chromosomal replication and DNA repair</t>
  </si>
  <si>
    <t>putative protein found across Enterobacteria that shares homology with DnaA (TIGR00362) and DnaC (PRK07952, COG1484)-like DNA replication proteins, and IstB (pfam01695, NF038214)-like IS21ATP-binding proteins</t>
  </si>
  <si>
    <t>WP_262820239.1</t>
  </si>
  <si>
    <t>cell growth and division
(chromosomal replication)
DNA repair</t>
  </si>
  <si>
    <t>group_23785</t>
  </si>
  <si>
    <r>
      <t xml:space="preserve">Right origin-binding protein that binds to the right arm of the replication origin </t>
    </r>
    <r>
      <rPr>
        <i/>
        <sz val="11"/>
        <color theme="1"/>
        <rFont val="Arial"/>
        <family val="2"/>
      </rPr>
      <t>oriC</t>
    </r>
    <r>
      <rPr>
        <sz val="11"/>
        <color theme="1"/>
        <rFont val="Arial"/>
        <family val="2"/>
      </rPr>
      <t xml:space="preserve"> of the chromosome, which may influence the formation of the nucleoprotein structure required for </t>
    </r>
    <r>
      <rPr>
        <i/>
        <sz val="11"/>
        <color theme="1"/>
        <rFont val="Arial"/>
        <family val="2"/>
      </rPr>
      <t>oriC</t>
    </r>
    <r>
      <rPr>
        <sz val="11"/>
        <color theme="1"/>
        <rFont val="Arial"/>
        <family val="2"/>
      </rPr>
      <t xml:space="preserve"> function in the initiation of replication</t>
    </r>
  </si>
  <si>
    <t>putative protein found across Enterobacteria that contains a conserved HTH domain (pfam12833) that shares homology with RobA (PRK15121, NF012228), RamA (NF012144), AraC (COG2207, smart00342), MarA (NF012198), YSIRK (TIGR04094), RclR (NF040475) and Rsp (NF033869)-like transcriptional regulators</t>
  </si>
  <si>
    <t>WP_122999509.1</t>
  </si>
  <si>
    <t>Right origin-binding protein</t>
  </si>
  <si>
    <t>cell growth and division
(DNA replication)</t>
  </si>
  <si>
    <t>rob_1</t>
  </si>
  <si>
    <t>DNA replication protein that is required for chromosomal replication</t>
  </si>
  <si>
    <t>putative replication protein (PRK12377) found across Enterobacteria that contains a conserved AAA domain (cd00009) and shares homology with DnaC (COG1484) and DnaA (TIGR00362)-like DNA replication proteins and IstB (pfam01695, NF038214)-like IS21-like element helper ATPases</t>
  </si>
  <si>
    <t>WP_063101779.1</t>
  </si>
  <si>
    <t>DNA replication protein DnaC</t>
  </si>
  <si>
    <t>"DNA replication"
"DNA replication initiation"
"DNA replication, synthesis of RNA primer"
"DNA strand elongation involved in DNA replication"
"DNA unwinding involved in DNA replication"
"replication fork processing"</t>
  </si>
  <si>
    <t>dnaC_1</t>
  </si>
  <si>
    <t>DNA replication and repair protein that is involved in DNA replication and normal SOS inducibility</t>
  </si>
  <si>
    <t>putative protein found across Enterobacteria that contains a conserved TOPRIM_OLD (cd01026) and AAA ATPase (pfam13175) domain that shares homology with YbjD (COG3593)-like endonucleases, RecF (PRK00064, TIGR00611)-like recombination proteins</t>
  </si>
  <si>
    <t>VGC05983.1</t>
  </si>
  <si>
    <t>DNA replication and repair protein RecF</t>
  </si>
  <si>
    <t>"DNA replication"
"DNA synthesis involved in DNA repair"
"double-strand break repair"
"SOS response"</t>
  </si>
  <si>
    <t>cell growth and division
(DNA replication)
DNA repair
resistance
(SOS response)</t>
  </si>
  <si>
    <t>recF_2</t>
  </si>
  <si>
    <t>putative DNA replication and repair protein found across Enterobacteria that shares homology with AAA-type (pfam13175) DNA binding proteins, including YbjD (COG3593)-like OLD family endonucleases (cd01026), and Rad50 (cd03240)-like ABC transporters</t>
  </si>
  <si>
    <t>WP_112020166.1</t>
  </si>
  <si>
    <t>"DNA synthesis involved in DNA repair"
"double-strand break repair"</t>
  </si>
  <si>
    <r>
      <t>group_23706
(</t>
    </r>
    <r>
      <rPr>
        <b/>
        <i/>
        <sz val="11"/>
        <color theme="1"/>
        <rFont val="Arial"/>
        <family val="2"/>
      </rPr>
      <t>recF_2</t>
    </r>
    <r>
      <rPr>
        <b/>
        <sz val="11"/>
        <color theme="1"/>
        <rFont val="Arial"/>
        <family val="2"/>
      </rPr>
      <t>)</t>
    </r>
  </si>
  <si>
    <t>putative DNA replication and repair protein found across Enterobacteria that shares homology with AAA-type (pfam13175) DNA binding proteins (COG3950), including RecF (PRK00064, TIGR00611, cd03242)-like recombinational DNA repair proteins</t>
  </si>
  <si>
    <t xml:space="preserve">WP_052906785.1	</t>
  </si>
  <si>
    <t>recF_3</t>
  </si>
  <si>
    <t>Chromosomal, DNA Replication and Partitioning/
Maintenance</t>
  </si>
  <si>
    <t>Cell Growth &amp; Division</t>
  </si>
  <si>
    <t>Aldehyde-alcohol dehydrogenase that catalyzes the sequential NADH-dependent reduction of acetyl-CoA to acetaldehyde and then to ethanol, and may act as a hydrogen peroxide scavenger and thus protect against oxidative stress</t>
  </si>
  <si>
    <t>putative dehydrogenase found across Enterobacteria that shares homology with PPD (cd08180)-like 1,3-propanediol dehydrogenases, EutG (COG1454)-like alcohol dehydrogenases (PRK13805, pfam00465) and lactaldehyde dehydrogenases (TIGR02638)</t>
  </si>
  <si>
    <t>WP_159135016.1</t>
  </si>
  <si>
    <t>Aldehyde-alcohol dehydrogenase</t>
  </si>
  <si>
    <t>"carbon utilization"
"ethanol biosynthetic process"
"mixed acid fermentation"
"protein homooligomerization"
"response to oxidative stress"</t>
  </si>
  <si>
    <t>resistance
(oxidative stress)
fermentation</t>
  </si>
  <si>
    <t>organic aldehyde metabolism
(acetaldehyde)
organic alcohol metabolism
(ethanol)</t>
  </si>
  <si>
    <t>adhE_2</t>
  </si>
  <si>
    <t>According to homology could encode for a putative protein that exhibits esterase activity and may stimulate mixed-acid fermentation by acting as a fermentation/respiration switch that down-regulates respiration and up-regulates fermentation rates</t>
  </si>
  <si>
    <t>putative protein found across Enterobacteria that contains a conserved alpha/beta fold domain (PLN02298) that shares homology with FrsA (COG1073)-like fermentation-respiration switch proteins and S33 serine aminopeptidases (pfam12146)</t>
  </si>
  <si>
    <t>WP_001207717.1</t>
  </si>
  <si>
    <t>putative protein</t>
  </si>
  <si>
    <t>respiration
(fermentation-respiration switch)</t>
  </si>
  <si>
    <t>group_4698</t>
  </si>
  <si>
    <t>Fermentation</t>
  </si>
  <si>
    <t>According to homology could encode for a putative dehydrogenase responsible for the catalysis of fumarate and succinate interconversion during anaerobic and aerobic growth</t>
  </si>
  <si>
    <t>putative protein found across Enterobacteria that shares homology with SdhA (PRK06263, COG1053, TIGR01812)-like succinate dehydrogenase flavoprotein subunit proteins, and NadB (TIGR00551, COG0029)-like L-aspartate oxidases (PRK07395)</t>
  </si>
  <si>
    <t>VCY34545.1</t>
  </si>
  <si>
    <t>organic acid salt metabolism
(fumarate, succinate)
respiration</t>
  </si>
  <si>
    <t>group_3506</t>
  </si>
  <si>
    <t>Fumarase that catalyzes the addition of water to fumarate, forming malate in vitro</t>
  </si>
  <si>
    <t>putative protein found across Enterobacteria that shares homology with FumD (PRK10292)-like fumarate hydratases and other uncharacterized DUF2767 family (pfam10965) proteins</t>
  </si>
  <si>
    <t>WP_198446990.1</t>
  </si>
  <si>
    <t>Fumarase D</t>
  </si>
  <si>
    <t>respiration</t>
  </si>
  <si>
    <t>fumD_2</t>
  </si>
  <si>
    <t>General Respiration Functions</t>
  </si>
  <si>
    <t>Cytochrome b561 homologue</t>
  </si>
  <si>
    <t>putative protein found across Enterobacteria that shares homology with CydB (COG3038)-like cytochrome b561 proteins (PRK11513, pfam01292)</t>
  </si>
  <si>
    <t>WP_001079059.1</t>
  </si>
  <si>
    <t xml:space="preserve">Cytochrome b561 </t>
  </si>
  <si>
    <t>"respiratory electron transport chain"</t>
  </si>
  <si>
    <t>yodB</t>
  </si>
  <si>
    <t>Component of hydrogenase 4 involved in anaerobic respiration and metabolism</t>
  </si>
  <si>
    <t>putative hydrogenase subunit found across Enterobacteria that shares homology with HyfB (COG0651)-like hydrogenase-4 subunit proteins (PRK06521)</t>
  </si>
  <si>
    <t>WP_000339447.1</t>
  </si>
  <si>
    <t>Hydrogenase-4 component B</t>
  </si>
  <si>
    <t>"anaerobic electron transport chain"
"anaerobic respiration"
"ATP synthesis coupled electron transport"
"formate oxidation"
"glucose catabolic process"</t>
  </si>
  <si>
    <t>carbohydrate transport
(sugars, glucose)</t>
  </si>
  <si>
    <t>hyfB</t>
  </si>
  <si>
    <t>Subunit of a cytochrome bd-II ubiquinol oxidase that catalyzes quinol-dependent, Na+-independent oxygen uptake; also generates a proton motive force using protons and electrons from opposite sides of the membrane to generate water, transferring 1 proton/electron</t>
  </si>
  <si>
    <t>putative protein found across Enterobacteria that shares homology with CydB (TIGR00203) and AppB (COG1294)-like cytochrome d ubiquinol oxidase subunit proteins (PRK15028, pfam02322)</t>
  </si>
  <si>
    <t>STI86917.1</t>
  </si>
  <si>
    <t>Cytochrome bd-II ubiquinol oxidase subunit 2</t>
  </si>
  <si>
    <t>"aerobic electron transport chain"
"oxidative phosphorylation"</t>
  </si>
  <si>
    <t>appB_2</t>
  </si>
  <si>
    <t>Quinone-dependent D-lactate dehydrogenase that catalyzes the oxidation of D-lactate to pyruvate</t>
  </si>
  <si>
    <t>putative protein found across Enterobacteria that shares homology with D-lactate dehydrogenases (PRK11183, pfam09330) and GlcD (COG0277)-like FAD/FMN-containing dehydrogenases</t>
  </si>
  <si>
    <t>WP_072218303.1</t>
  </si>
  <si>
    <t>Quinone-dependent D-lactate dehydrogenase</t>
  </si>
  <si>
    <t>"aerobic respiration"
"anaerobic respiration"
"lactate oxidation"
"respiratory electron transport chain"
"transmembrane transport"</t>
  </si>
  <si>
    <t>organic acid salt metabolism
(D-lactate)
respiration
(electron transport)</t>
  </si>
  <si>
    <t>dld_2</t>
  </si>
  <si>
    <t>According to homology may encode for a putative NADH oxidase</t>
  </si>
  <si>
    <t>putative oxidase found across Enterobacteria that contains a conserved OYE (cd04735, TIGR03997)-related FMN binding domain that shares homology with FadH (COG1902)-like NADH oxidases (pfam00724) and NamA (PRK13523)-like NADPH dehydrogenases</t>
  </si>
  <si>
    <t>WP_105484983.1</t>
  </si>
  <si>
    <t>NADH oxidase</t>
  </si>
  <si>
    <t>respiration
(electron transfer)</t>
  </si>
  <si>
    <t>group_9386</t>
  </si>
  <si>
    <t>Electron Transport</t>
  </si>
  <si>
    <t>Respiration</t>
  </si>
  <si>
    <t>Ribitol 2-dehydrogenase</t>
  </si>
  <si>
    <t>putative protein found across Enterobacteria that shares homology with YdfG (COG4221)-like NADP-dependent 3-hydroxy acid dehydrogenases, clavulanic acid dehydrogenases (cd08934), FabG (PRK05565)-like 3-ketoacyl-(acyl-carrier-protein) reductases, short chain dehydrogenases (pfam00106), 3-hydroxybutyrate dehydrogenases (TIGR01963), BacC (NF033173)-like dihydroanticapsin 7-dehydrogenases, and TniO (NF038213) and TmpR (NF012208)-like SDR family oxidoreductases (NF040490, NF040491)</t>
  </si>
  <si>
    <t>WP_172947754.1</t>
  </si>
  <si>
    <t>organic alcohol metabolism
(ribitol)</t>
  </si>
  <si>
    <t>rbtD</t>
  </si>
  <si>
    <r>
      <t xml:space="preserve">Erythritol catabolism regulatory protein that represses the expression of the </t>
    </r>
    <r>
      <rPr>
        <i/>
        <sz val="11"/>
        <color theme="1"/>
        <rFont val="Arial"/>
        <family val="2"/>
      </rPr>
      <t>eryABCD</t>
    </r>
    <r>
      <rPr>
        <sz val="11"/>
        <color theme="1"/>
        <rFont val="Arial"/>
        <family val="2"/>
      </rPr>
      <t xml:space="preserve"> operon involved in erythritol catabolism</t>
    </r>
  </si>
  <si>
    <t>putative protein found across Enterobacteria that contains a conserved sugar-binding domain (pfam04198) that shares homology with DeoR (COG2390) and LsrR (PRK15418)-like transcriptional regulators</t>
  </si>
  <si>
    <t>WP_001030842.1</t>
  </si>
  <si>
    <t>Erythritol catabolism regulatory protein EryD</t>
  </si>
  <si>
    <t>organic alcohol metabolism
(erythritol)</t>
  </si>
  <si>
    <t>eryD</t>
  </si>
  <si>
    <t>Inner membrane transport protein that may have aromatic acid:H+ symporter activity</t>
  </si>
  <si>
    <t>putative transporter protein (pfam07690, PRK03699)  found across Enterobacteria that shares homology with YdiM (cd17396)-like inner membrane transport proteins and oxalate/formate antiporters (TIGR00890)</t>
  </si>
  <si>
    <t>WP_032235040.1</t>
  </si>
  <si>
    <t>Inner membrane transport protein YdiN</t>
  </si>
  <si>
    <t>substrate transport</t>
  </si>
  <si>
    <t>ydiN_1</t>
  </si>
  <si>
    <t>L-lactate permease that mediates the uptake of L-lactate</t>
  </si>
  <si>
    <t>putative protein found across Enterobacteria that shares homology with LldP (COG1620) and LctP (TIGR00795)-like L-lactate permeases (pfam02652) and GlcA (PRK09695)like glycolate permeases</t>
  </si>
  <si>
    <t>WP_097291927.1</t>
  </si>
  <si>
    <t>L-lactate permease</t>
  </si>
  <si>
    <t>organic acid salt transport
(lactate)</t>
  </si>
  <si>
    <t>lutP</t>
  </si>
  <si>
    <t>Glycerol dehydrogenase involved in the use of glycerol as an alternative source of carbon under anaerobic conditions</t>
  </si>
  <si>
    <t>putative alcohol dehydrogenase (pfam00465) found across Enterobacteria that shares homology with GldA (PRK09423, COG0371)-like glycerol dehydrogenases (cd08170) and lactaldehyde reductases (TIGR02638)</t>
  </si>
  <si>
    <t>WP_097311059.1</t>
  </si>
  <si>
    <t>Glycerol dehydrogenase</t>
  </si>
  <si>
    <t>"anaerobic glycerol catabolic process"</t>
  </si>
  <si>
    <t>organic alcohol metabolism
(glycerol)</t>
  </si>
  <si>
    <t>dhaD</t>
  </si>
  <si>
    <t>Isomerase that may play a role in the biosynthesis of some unknown substrate</t>
  </si>
  <si>
    <t>putative isomerase found across Bacteria that shares homology with PhzF (PRK10281, TIGR00654, pfam02567) and YddE (COG0384)-like isomerases</t>
  </si>
  <si>
    <t>WP_001487211.1</t>
  </si>
  <si>
    <t>"biosynthetic process"</t>
  </si>
  <si>
    <t>substrate metabolism
(unknown)</t>
  </si>
  <si>
    <r>
      <t>group_1943
(</t>
    </r>
    <r>
      <rPr>
        <b/>
        <i/>
        <sz val="11"/>
        <color theme="1"/>
        <rFont val="Arial"/>
        <family val="2"/>
      </rPr>
      <t>yddE</t>
    </r>
    <r>
      <rPr>
        <b/>
        <sz val="11"/>
        <color theme="1"/>
        <rFont val="Arial"/>
        <family val="2"/>
      </rPr>
      <t>)</t>
    </r>
  </si>
  <si>
    <t xml:space="preserve">Small subunit of propanediol dehydratase that forms part of the PduCDE complex that metabolizes 1,2-propanediol as an alternative carbon and energy source; part of a bacterial microcompartment shell dedicated to the degradation of 1,2-propanediol that also keeps the level of toxic intermediates low </t>
  </si>
  <si>
    <t>putative dehydratase found across Enterobacteria that shares homology with PduE (PRK15443, COG4910)-like propanediol dehydratase small subunit proteins (pfam02287)</t>
  </si>
  <si>
    <t>WP_252259177.1</t>
  </si>
  <si>
    <t>Propanediol dehydratase small subunit</t>
  </si>
  <si>
    <t>"propanediol catabolic process"</t>
  </si>
  <si>
    <t>resistance
(xenobiotic substances)</t>
  </si>
  <si>
    <t>organic alcohol metabolism
(1,2-propanediol)</t>
  </si>
  <si>
    <t>pduE</t>
  </si>
  <si>
    <t>Phosphate propanoyltransferase involved in a bacterial microcompartment dedicated to 1,2-PD degradation by catalyzing the conversion of propanoyl-CoA to propanoyl-phosphate; may also play a role in keeping the level of toxic pathway intermediates low</t>
  </si>
  <si>
    <t>putative transferase found across Enterobacteria that shares homology with PduL (COG4869)-like phosphate propanoyltransferases (PRK15070, pfam06130)</t>
  </si>
  <si>
    <t>EST77596.1</t>
  </si>
  <si>
    <t>Phosphate propanoyltransferase</t>
  </si>
  <si>
    <t>pduL</t>
  </si>
  <si>
    <t>Propanediol utilization protein that forms a bacterial microcompartment shell dedicated to the degradation of 1,2-propanediol that also keeps the level of toxic intermediates low</t>
  </si>
  <si>
    <t>putative propanediol utilization protein found across Enterobacteria that shares homology with PduB (PRK15415, TIGR04501, cd07047) and EutL (COG4816)-like bacterial microcompartments (smart00877)</t>
  </si>
  <si>
    <t>WP_096958506.1</t>
  </si>
  <si>
    <t>Propanediol utilization protein PduB</t>
  </si>
  <si>
    <t>pduB</t>
  </si>
  <si>
    <t>Isomerase that may catalyze the isomerization of 2-oxo-tetronate to 3-oxo-tetronate or the reversible isomerization between hydroxypyruvate and 2-hydroxy-3-oxopropanoate</t>
  </si>
  <si>
    <t>putative isomerase found across Enterobacteria that shares homology with HPr (PRK09989) family phosphocarrier proteins, Hyi (COG3622)-like hydroxypyruvate isomerases (TIGR03234), and xylose isomerases (pfam01261)</t>
  </si>
  <si>
    <t>WP_250391833.1</t>
  </si>
  <si>
    <t>2-oxo-tetronate isomerase</t>
  </si>
  <si>
    <t>"glyoxylate metabolic process"
"carbohydrate metabolic process"</t>
  </si>
  <si>
    <t>organic acid salt metabolism
(2-oxo-tetronat, glyoxylatee)</t>
  </si>
  <si>
    <t>otnI</t>
  </si>
  <si>
    <t>2-dehydro-3-deoxy-D-gluconate aldolase involved in aldonic acid metabolism that also appears to play a role in mediating resistance against the antibiotics norfloxacin, ampicillin and streptomycin</t>
  </si>
  <si>
    <t>putative aldolase found across Enterobacteria that shares homology with DapA (COG0329, TIGR00674)-like dihydrodipicolinate synthetases (pfam00701, cd00408) and N-acetylneuraminate lyases (PRK04147)</t>
  </si>
  <si>
    <t>WP_050488759.1</t>
  </si>
  <si>
    <t>Putative 2-dehydro-3-deoxy-D-gluconate aldolase YagE</t>
  </si>
  <si>
    <t>"aldonic acid catabolic process"</t>
  </si>
  <si>
    <t>organic acid salt metabolism
(aldonic acid)</t>
  </si>
  <si>
    <t>yagE</t>
  </si>
  <si>
    <t>Large subunit of glycerol dehydratase that is involved in glycerol metabolism</t>
  </si>
  <si>
    <t>putative dehydratase found across Bacteria that shares homology with PduC (PRK15444, COG4909)-like dehydratase large subunit proteins (pfam02286, cd03687)</t>
  </si>
  <si>
    <t>WP_109862757.1</t>
  </si>
  <si>
    <t>Glycerol dehydratase large subunit</t>
  </si>
  <si>
    <t>"glycerol metabolic process"</t>
  </si>
  <si>
    <t>dhaB</t>
  </si>
  <si>
    <t>According to homology could encode for the auxiliary component of a putative ABC-type transport system</t>
  </si>
  <si>
    <t xml:space="preserve">putative auxilliary lipoprotein component of an uncharacterized ABC transporter system (COG3218, pfam03886) found across Bacteria </t>
  </si>
  <si>
    <t>WP_000948259.1</t>
  </si>
  <si>
    <t>group_14522</t>
  </si>
  <si>
    <t>According to homology could be involved in an alternative metabolic pathway; may also be involved in resistance to oxidative stress</t>
  </si>
  <si>
    <t>putative protein found across Enterobacteria that exhibits homology with YurZ (COG0599)-like alkylhydroperoxidase/carboxymuconolactone decarboxylases, which appear to exhibit antioxidant activity</t>
  </si>
  <si>
    <t>WP_001181218.1</t>
  </si>
  <si>
    <t>substrate metabolism
(unknown)
resistance
(oxidative stress)</t>
  </si>
  <si>
    <t>group_15540</t>
  </si>
  <si>
    <t>According to homology could encode for a putative subunit of a citryl-ACP lyase</t>
  </si>
  <si>
    <t>putative protein found across Enterobacteria that contains a conserved TIM-Barrel fold domain (pfam15617) that shares homology with CitE (COG2301)-like citrate lyase subunit proteins</t>
  </si>
  <si>
    <t>WP_085011972.1</t>
  </si>
  <si>
    <t>organic acid salt metabolism
(citrate)</t>
  </si>
  <si>
    <t>group_30680</t>
  </si>
  <si>
    <t>According to homology could encode for a putative protein involved in phenylacetate metabolism</t>
  </si>
  <si>
    <t>putative protein found across Enterobacteria that shares homology with PaaI (COG2050)-like acyl-coenzyme A thioesterases</t>
  </si>
  <si>
    <t>WP_016241611.1</t>
  </si>
  <si>
    <t>organic acid salt metabolism
(phenylacetate)</t>
  </si>
  <si>
    <t>group_18387</t>
  </si>
  <si>
    <t>Glc operon transcriptional activator of genes associated with glycolate utilization and glycolate oxidase activity</t>
  </si>
  <si>
    <t xml:space="preserve">putative protein found across Enterobacteria that shares homology with GlcC (PRK09990), FadR (COG2186), GntR (smart00895, pfam00392), and trehalose operon (TIGR02404)-like regulatory proteins </t>
  </si>
  <si>
    <t>WP_089645262.1</t>
  </si>
  <si>
    <t>Glc operon transcriptional activator</t>
  </si>
  <si>
    <t>"regulation of DNA-templated transcription"</t>
  </si>
  <si>
    <t>organic acid salt metabolism
(glycolate)</t>
  </si>
  <si>
    <t>glcC</t>
  </si>
  <si>
    <t>5-keto-D-gluconate 5-reductase that catalyzes the reduction of 5-keto-D-gluconate to D-gluconate, using either NADH or NADPH; also likely involved in an L-idonate degradation pathway that allows for the use of L-idonate as an alternative carbon and energy source</t>
  </si>
  <si>
    <t>putative reductase found across Enterobacteria that shares homology with gluconate 5-dehydrogenases (PRK08085, cd05347), KduD (TIGR01832) 2-deoxy-D-gluconate 3-dehydrogenases, BacC (NF033173) dihydroanticapsin 7-dehydrogenases, short chain dehydrogenases (pfam00106), FabG (COG1028) NAD(P)-dependent dehydrogenases, TmpR (NF012208) bifunctional dihydropteridine reductase/dihydrofolate reductases, mycofactocin-coupled SDR family oxidoreductases (NF040490, NF040491), and TniO (NF038213) SDR family oxidoreductases</t>
  </si>
  <si>
    <t>WP_158138253.1</t>
  </si>
  <si>
    <t>5-keto-D-gluconate 5-reductase</t>
  </si>
  <si>
    <t>"L-idonate catabolic process"</t>
  </si>
  <si>
    <t>organic acid salt metabolism
(L-idonate)</t>
  </si>
  <si>
    <t>idnO</t>
  </si>
  <si>
    <t>Putative protein that could be involved in glycolate utilization</t>
  </si>
  <si>
    <t>putative protein (PRK09732) found across Enterobacteria that shares homology with GlcG (COG3193)-like proteins and other haem-degrading proteins (pfam03928)</t>
  </si>
  <si>
    <t>WP_268597110.1</t>
  </si>
  <si>
    <t>group_17459</t>
  </si>
  <si>
    <t>Putative component of a complex that catalyzes the oxidation of glycolate to glyoxylate, and is required for  growth on glycolate as a sole source of carbon</t>
  </si>
  <si>
    <t>putative protein found across Enterobacteria that shares homology with GlcD (PRK11230, TIGR00387, COG0277)-like glycolate oxidase subunit proteins and other FAD-linked oxidases (pfam02913)</t>
  </si>
  <si>
    <t>WP_227925436.1</t>
  </si>
  <si>
    <t>putative FAD-linked oxidoreductase</t>
  </si>
  <si>
    <t>"cellular response to DNA damage stimulus"
"glycolate catabolic process"</t>
  </si>
  <si>
    <t>organic acid salt metabolism
(glycolate)
resistance
(DNA-damaging stimuli)</t>
  </si>
  <si>
    <t>group_11645</t>
  </si>
  <si>
    <t>L-idonate 5-dehydrogenase that catalyzes the NADH/NADPH-dependent oxidation of L-idonate to 5-ketogluconate</t>
  </si>
  <si>
    <t>putative dehydrogenase (pfam08240) found across Enterobacteria that shares homology with L-idonate 5-dehydrogenases (PRK09880, cd08232) and Tdh (COG1063, TIGR00692) threonine dehydrogenases</t>
  </si>
  <si>
    <t>WP_230989155.1</t>
  </si>
  <si>
    <t>L-idonate 5-dehydrogenase (NAD(P)(+))</t>
  </si>
  <si>
    <t>"D-gluconate metabolic process"
"L-idonate catabolic process"</t>
  </si>
  <si>
    <t>organic acid salt metabolism
(L-idonate, 5-ketogluconate)</t>
  </si>
  <si>
    <t>idnD</t>
  </si>
  <si>
    <t>According to homology could encode for a putative protein involved in glycerol-3-phosphate transport</t>
  </si>
  <si>
    <t>putative protein found across Enterobacteria that shares homology with UgpB (COG1653, PRK10974)-like ABC-type glycerol-3-phosphate transport proteins, ABC transport periplasmic-binding proteins (cd13585), and bacterial extracellular solute-binding proteins (pfam01547)</t>
  </si>
  <si>
    <t>WP_137536658.1</t>
  </si>
  <si>
    <t>organic alcohol metabolism
(glycerol-3-phosphate)</t>
  </si>
  <si>
    <t>group_4880</t>
  </si>
  <si>
    <t>1,3-propanediol dehydrogenase that catalyzes the reduction of 3-hydroxypropanal; also catalyzes the oxidation of various primary, secondary, and tertiary alcohols, with 1,3-propanediol as the preferred substrate</t>
  </si>
  <si>
    <t xml:space="preserve">putative protein found across Enterobacteria that shares homology with 1,3-propanediol dehydrogenases (cd08188), EutH (COG1454)-like alcohol dehydrogenases (PRK09860, pfam00465), and lactaldehyde reductases (TIGR02638) </t>
  </si>
  <si>
    <t>WP_029602355.1</t>
  </si>
  <si>
    <t>1,3-propanediol dehydrogenase</t>
  </si>
  <si>
    <t>organic alcohol metabolism
(1,3-propanediol)</t>
  </si>
  <si>
    <t>dhaT</t>
  </si>
  <si>
    <t>According to homology could encode for a putative transporter for an unknown substrate</t>
  </si>
  <si>
    <t>putative protein found across Enterobacteria that shares homology with YfdV (PRK09903, COG0679)-like permeases and auxin efflux proteins (TIGR00946, pfam03547)</t>
  </si>
  <si>
    <t>WP_250846082.1</t>
  </si>
  <si>
    <t>group_12024</t>
  </si>
  <si>
    <t>According to homology could encode
for a putative cobalamin adenosyltransferase that generates the cofactor for propanediol dehydratase and is found in the bacterial microcompartment (BMC) dedicated to 1,2-propanediol (1,2-PD) degradation</t>
  </si>
  <si>
    <t>putative protein found across Enterobacteria that shares homology with PduO (COG2096, pfam01923, TIGR00636)-like cobalamin adenosyltransferases, uncharacterized GlcG (COG3193) proteins with no known function, and haem-degrading proteins (pfam03928)</t>
  </si>
  <si>
    <t>WP_096264761.1</t>
  </si>
  <si>
    <t>organic alcohol metabolism
(1,2-propanediol)
resistance
(xenobiotic substances)</t>
  </si>
  <si>
    <t>group_6752</t>
  </si>
  <si>
    <t>According to homology could encode for a minor shell protein that forms a bacterial microcompartment shell dedicated to the degradation of 1,2-propanediol that also keeps the level of toxic intermediates low</t>
  </si>
  <si>
    <t>putative protein found across Enterobacteria that shares homology with PduT (cd07053, TIGR02526, cd07054)-like 1,2-propanediol utilization proteins, and CcmK (COG4577) and EutK (PRK15466)-like carboxysome shell and ethanolamine utilization proteins associated with bacterial microcompartments (pfam00936, smart00877)</t>
  </si>
  <si>
    <t>WP_172703851.1</t>
  </si>
  <si>
    <t>group_9275</t>
  </si>
  <si>
    <t>According to homology could encode for a propanediol utilization protein that plays an essential role in the assembly and/or stability of a bacterial microcompartment shell dedicated to the degradation of 1,2-propanediol that also keeps the level of toxic intermediates low</t>
  </si>
  <si>
    <t>putative protein found across Enterobacteria that shares homology with PduM (PRK15428, TIGR04493)-like propanediol utilization proteins (pfam15953)</t>
  </si>
  <si>
    <t>group_13196</t>
  </si>
  <si>
    <t>putative protein found across Bacteria that shares homology with PduK (cd07056)-like propanediol utilization and bacterial microcompartment proteins (smart00877, pfam00936), and CcmK (COG4577) and EutK (PRK15466)-like carboxysome shell and ethanolamine utilization microcompartment proteins</t>
  </si>
  <si>
    <t>WP_202118818.1</t>
  </si>
  <si>
    <t>group_13197</t>
  </si>
  <si>
    <t>According to homology could encode for a propanediol dehydratase subunit protein that is involved in 1,2-propanediol metabolism</t>
  </si>
  <si>
    <t>putative protein found across Enterobacteria that shares homology with PduD (PRK15042)-like  propanediol/glycerol dehydratase subunit proteins (pfam02288)</t>
  </si>
  <si>
    <t>WP_000443998.1</t>
  </si>
  <si>
    <t>group_23759</t>
  </si>
  <si>
    <t>Propanediol (or glycerol) diffusion facilitator that probably facilitates the diffusion of 1,2-propanediol (or glycerol) into the cell for degradation in the associated bacterial microcompartment</t>
  </si>
  <si>
    <t>putative protein found across Enterobacteria that shares homology with MIP family channel proteins (cd00333, TIGR00861, pfam00230), including GlpF (COG0580)-like glycerol uptake facilitator proteins and related aquaglyceroporins (PTZ00016)</t>
  </si>
  <si>
    <t>WP_096938109.1</t>
  </si>
  <si>
    <t>Propanediol diffusion facilitator</t>
  </si>
  <si>
    <t>"glycerol transmembrane transport"</t>
  </si>
  <si>
    <t>organic alcohol transport
(glycerol)</t>
  </si>
  <si>
    <t>pduF</t>
  </si>
  <si>
    <t xml:space="preserve">Medium subunit of propanediol dehydratase that forms part of the PduCDE complex that metabolizes 1,2-propanediol as an alternative carbon and energy source; part of a bacterial microcompartment shell dedicated to the degradation of 1,2-propanediol that also keeps the level of toxic intermediates low </t>
  </si>
  <si>
    <t xml:space="preserve">putative protein found across Enterobacteria that shares homology with PduD (PRK15042, pfam02288)-like propanediol dehydratase medium subunit proteins </t>
  </si>
  <si>
    <t>WP_105466773.1</t>
  </si>
  <si>
    <t>Propanediol dehydratase medium subunit</t>
  </si>
  <si>
    <t>pduD</t>
  </si>
  <si>
    <t>Large subunit of the propanediol dehydratase-reactivating factor, which reactivates suicidally inhibited adenosylcobalamin-dependent propanediol dehydratase found in the bacterial microcompartment dedicated to 1,2-propanediol (1,2-PD) degradation</t>
  </si>
  <si>
    <t>putative protein found across Bacteria that shares homology with PduG (TIGR04491)-like diol dehydratase reactivase subunit proteins</t>
  </si>
  <si>
    <t>WP_001268912.1</t>
  </si>
  <si>
    <t>Diol dehydratase-reactivating factor alpha subunit</t>
  </si>
  <si>
    <t>ddrA</t>
  </si>
  <si>
    <t>Propanediol utilization protein that acts as a minor shell protein forming a bacterial microcompartment shell dedicated to the degradation of 1,2-propanediol that also keeps the level of toxic intermediates low</t>
  </si>
  <si>
    <t>putative protein found across Enterobacteria that shares homology with EutS (COG4810, PRK15468) and PduU (cd07046) ethanolamine/1,2-propanediol utilization proteins</t>
  </si>
  <si>
    <t>WP_162721082.1</t>
  </si>
  <si>
    <t>Propanediol utilization protein PduU</t>
  </si>
  <si>
    <t>pduU</t>
  </si>
  <si>
    <t>Large subunit of a propanediol dehydratase that catalyzes the dehydration of 1,2-propanediol to propionaldehyde in bacterial microcompartments dedicated to 1,2-propanediol degradation</t>
  </si>
  <si>
    <t>putative protein found across Bacteria that shares homology with PduC (PRK15444, COG4909)-like dehydratase large subunit proteins (cd03687, pfam02286)</t>
  </si>
  <si>
    <t>WP_038989063.1</t>
  </si>
  <si>
    <t>Propanediol dehydratase large subunit</t>
  </si>
  <si>
    <t>pduC</t>
  </si>
  <si>
    <t>Alpha-ketoglutarate permease</t>
  </si>
  <si>
    <t>putative transporter protein (pfam07690) found across Enterobacteria that shares homology with polyol permeases (TIGR00897), CsbX (cd17337) and NarK (COG2223)-like transporters</t>
  </si>
  <si>
    <t>WP_088563216.1</t>
  </si>
  <si>
    <t>organic acid salt metabolism
(alpha-ketoglutarate)</t>
  </si>
  <si>
    <t>csbX_1</t>
  </si>
  <si>
    <t>Inner membrane transport protein involved in L-rhamnonate utilization; may also be involved in the transport of similar organic acid substrates</t>
  </si>
  <si>
    <t>putative transporter protein found across Enterobacteria that shares homology with ExuT (cd17319), HpaX (TIGR02332), MhpT (PRK11551), UhpC (COG2271), LfrA (NF033896), and LmrA (NF000031)-like MFS transporters (pfam07690)</t>
  </si>
  <si>
    <t>WP_001284214.1</t>
  </si>
  <si>
    <t>Inner membrane transport protein RhmT</t>
  </si>
  <si>
    <t>"transmembrane transporter activity"</t>
  </si>
  <si>
    <t>organic acid salt transport
(L-rhamnonate)</t>
  </si>
  <si>
    <t>rhmT_2</t>
  </si>
  <si>
    <t>Propanediol utilization protein that acts as one of the major shell proteins of a bacterial microcompartment dedicated to 1,2-propanediol (1,2-PD) degradation, probably important for metabolite diffusion into and out of the BMC; may also play a role in keeping the  level of toxic intermediates low</t>
  </si>
  <si>
    <t>putative protein found across Enterobacteria that shares homology with PduA (cd07059)-like propanediol utlization proteins, and CcmK (COG4577) and EutM (PRK15474)-like carboxysome shell and ethanolamine utilization proteins associated with bacterial microcompartments (pfam00936, smart00877)</t>
  </si>
  <si>
    <t>WP_115723949.1</t>
  </si>
  <si>
    <t>Propanediol utilization protein PduA</t>
  </si>
  <si>
    <t>pduA_1</t>
  </si>
  <si>
    <t>WP_263750751.1</t>
  </si>
  <si>
    <t>pduA_2</t>
  </si>
  <si>
    <t>putative transporter protein found across Enterobacteria that shares homology with HpaX (TIGR02332), ExuT (cd17319), MhpT (PRK11551), UhpC (COG2271), LfrA (NF033896), and LmrA (NF000031)-like MFS transporters (pfam07690)</t>
  </si>
  <si>
    <r>
      <t>group_10046
(</t>
    </r>
    <r>
      <rPr>
        <b/>
        <i/>
        <sz val="11"/>
        <color theme="1"/>
        <rFont val="Arial"/>
        <family val="2"/>
      </rPr>
      <t>rhmT_2</t>
    </r>
    <r>
      <rPr>
        <b/>
        <sz val="11"/>
        <color theme="1"/>
        <rFont val="Arial"/>
        <family val="2"/>
      </rPr>
      <t>)</t>
    </r>
  </si>
  <si>
    <t>Putative alcohol dehydrogenase that may be involved in the production of acetic and in the ethanol oxidase respiratory chain</t>
  </si>
  <si>
    <t>putative alcohol dehydrogenase (PRK09860, COG1454, pfam00465) found across Proteobacteria that shares homology with 1,3-propanediol dehydrogenase (cd08188) and lactaldehyde reductase (TIGR02638)</t>
  </si>
  <si>
    <t>WP_047644237.1</t>
  </si>
  <si>
    <t>Alcohol dehydrogenase 2</t>
  </si>
  <si>
    <t>organic alcohol metabolism</t>
  </si>
  <si>
    <t>adhB_1</t>
  </si>
  <si>
    <t>Glycerol dehydrogenase involved in glycerol metabolism and protection against methylglyoxal toxicity</t>
  </si>
  <si>
    <t>putative alcohol dehydrogenase (pfam13685) found across Enterobacteria that shares homology specifically with GldA-like glycerol dehydrogenases (cd08550, PRK09423, COG0371)</t>
  </si>
  <si>
    <t>WP_250298258.1</t>
  </si>
  <si>
    <t>glycerol dehydrogenase</t>
  </si>
  <si>
    <t>"anaerobic glycerol catabolism"
"methylglyoxal catabolism"</t>
  </si>
  <si>
    <t>resistance
(oxidative stress, xenobiotic substances)</t>
  </si>
  <si>
    <t>gldA_2</t>
  </si>
  <si>
    <t>Repressor that may regulate the expression of the glucitol operon involved in glucitol metabolism and/or transport</t>
  </si>
  <si>
    <t>putative repressor protein found across Enterobacteria that shares homology with GlpR (COG1349) and DeoR (PRK09802, smart00420, pfam08220)-like transcriptional regulators</t>
  </si>
  <si>
    <t>WP_000843962.1</t>
  </si>
  <si>
    <t>Glucitol operon repressor</t>
  </si>
  <si>
    <t>"negative regulation of DNA-templated transcription"
"phosphoenolpyruvate-dependent sugar phosphotransferase system"</t>
  </si>
  <si>
    <t>organic alcohol metabolism
(glucitol)
organic alcohol transport
(glucitol)</t>
  </si>
  <si>
    <t>srlR_6*</t>
  </si>
  <si>
    <t>Putative 2-dehydro-3-deoxygalactonokinase involved in D-galactonate degradation</t>
  </si>
  <si>
    <t>putative kinase found across Enterobacteria that shares homology with DgoK (pfam05035, COG3734) 2-keto-3-deoxy-galactonokinases</t>
  </si>
  <si>
    <t>WP_001117527.1</t>
  </si>
  <si>
    <t>putative 2-dehydro-3-deoxygalactonokinase DgoK1</t>
  </si>
  <si>
    <t>"D-galactonate catabolic process"</t>
  </si>
  <si>
    <t>organic acid salt metabolism
(D-galactonate)</t>
  </si>
  <si>
    <t>dgoK1_2</t>
  </si>
  <si>
    <t>Hydroxypyruvate reductase that catalyzes the NADPH-dependent reduction of glyoxylate and hydroxypyruvate into glycolate and glycerate, respectively</t>
  </si>
  <si>
    <t>putative reductase found across Enterobacteria that shares homology with SerA (COG0111)-like D-3-phosphoglycerate dehydrogenases (cd12172, TIGR01327), D-isomer specific 2-hydroxyacid dehydrogenases (pfam00389) and glyoxylate reductases (PRK13243)</t>
  </si>
  <si>
    <t>WP_032182717.1</t>
  </si>
  <si>
    <t>Hydroxypyruvate reductase</t>
  </si>
  <si>
    <t>"D-gluconate metabolic process"
"ketogluconate metabolic process"</t>
  </si>
  <si>
    <t>organic acid salt metabolism
(glyoxylate, hydroxypyruvate)</t>
  </si>
  <si>
    <t>ghrB_2</t>
  </si>
  <si>
    <t>Galactitol-specific EIIB component of a PTS transport system involved in galactitol transport</t>
  </si>
  <si>
    <t>putative transport protein found across Enterobacteria that shares homology with galactitol-specific PTS transporter subunit IIB proteins (cd05566, PRK10310)</t>
  </si>
  <si>
    <t>CAD5630953.1</t>
  </si>
  <si>
    <t>PTS system galactitol-specific EIIB component</t>
  </si>
  <si>
    <t>"galactitol metabolic process"
"phosphoenolpyruvate-dependent sugar phosphotransferase system"</t>
  </si>
  <si>
    <t>organic alcohol transport
(galactitol)</t>
  </si>
  <si>
    <t>gatB_2</t>
  </si>
  <si>
    <t>Catalytic subunit of tagatose-1,6-bisphosphate aldolase, which catalyzes the reversible aldol condensation of dihydroxyacetone phosphate with glyceraldehyde 3-phosphate to produce tagatose 1,6-bisphosphate; also appears to be involved in the catabolism of galactitol</t>
  </si>
  <si>
    <t>putative aldolase subunit protein found across Enterobacteria that shares homology with GatY (PRK12737)-like tagatose-bisphosphate aldolase subunit proteins (TIGR01858, cd00947) and Fba (COG0191)-like fructose-bisphosphate aldolases (pfam01116)</t>
  </si>
  <si>
    <t>WP_097481638.1</t>
  </si>
  <si>
    <t>D-tagatose-1,6-bisphosphate aldolase subunit GatY</t>
  </si>
  <si>
    <t>"D-tagatose 6-phosphate catabolic process"
"galactitol catabolic process"</t>
  </si>
  <si>
    <t>organic alcohol metabolism
(galactitol)
carbohydrate metabolism
(sugar phosphates, D-tagatose 6-phosphate)</t>
  </si>
  <si>
    <t>gatY_2</t>
  </si>
  <si>
    <t>putative dehydratase-reactivating factor found across Enterobacteria that shares homology with PduG (TIGR04491) diol dehydratase-reactivase proteins (pfam08841)</t>
  </si>
  <si>
    <t>WP_125343008.1</t>
  </si>
  <si>
    <t>organic alcohol metabolism
(propanediols)</t>
  </si>
  <si>
    <t>ddrA_1</t>
  </si>
  <si>
    <t>Regulatory protein that positively regulates the dhaKLM operon which is involved in glycerol metabolism</t>
  </si>
  <si>
    <t>putative regulatory protein found across Proteobacteria that shares homology with DhaR (PRK11388), AcoR (COG3284), RtcR (NF038308), Sigma 54 (pfam00158), GPMC (NF038230), and PEP-CTERM-box (TIGR02915) response regulator proteins, and AAA ATPases (cd00009)</t>
  </si>
  <si>
    <t>WP_109862755.1</t>
  </si>
  <si>
    <t>PTS-dependent dihydroxyacetone kinase operon regulatory protein</t>
  </si>
  <si>
    <t>"DNA-templated transcription"
"glycerol metabolic process"
"regulation of DNA-templated transcription"</t>
  </si>
  <si>
    <t>dhaR_1</t>
  </si>
  <si>
    <t>Phosphoyl donor component of the dihydroxyacetone kinase complex involved in the use of glycerol as an alternative source of carbon under anaerobic conditions</t>
  </si>
  <si>
    <t>putative kinase subunit found across Enterobacteria that shares homology with DhaM (COG3412, PRK11377, TIGR02364)-like subunits of dihydroxyacetone kinases and fructose PTS proteins (pfam03610)</t>
  </si>
  <si>
    <t>WP_109862746.1</t>
  </si>
  <si>
    <t>PEP-dependent dihydroxyacetone kinase, phosphoryl donor subunit DhaM</t>
  </si>
  <si>
    <t>"carbohydrate phosphorylation"
"cellular response to DNA damage stimulus"
"glycerol catabolic process"
"glycerol to glycerone phosphate metabolic process"
"pyruvate metabolic process"</t>
  </si>
  <si>
    <t>dhaM_1</t>
  </si>
  <si>
    <t>Dihydroxyacetone-binding component of the dihydroxyacetone kinase complex involved in the use of glycerol as an alternative source of carbon under anaerobic conditions</t>
  </si>
  <si>
    <t>putative kinase subunit found across Enterobacteria that shares homology with DhaK (PRK11468, TIGR02363, pfam02733)-like subunits of hydroxyacetone kinases (COG2376)</t>
  </si>
  <si>
    <t>WP_088766872.1</t>
  </si>
  <si>
    <t>PEP-dependent dihydroxyacetone kinase, dihydroxyacetone-binding subunit DhaK</t>
  </si>
  <si>
    <t>"carbohydrate phosphorylation"
"cellular response to DNA damage stimulus"
"glycerol catabolic process"
"glycerol to glycerone phosphate metabolic process"
"ketone catabolic process"
"monosaccharide catabolic process"
"pyruvate metabolic process"</t>
  </si>
  <si>
    <t>dhaK_2</t>
  </si>
  <si>
    <t>ADP-binding component of the dihydroxyacetone kinase complex involved in the use of glycerol as an alternative source of carbon under anaerobic conditions</t>
  </si>
  <si>
    <t>putative kinase subunit found across Enterobacteria that shares homology with DhaL (TIGR02365, PRK10005, pfam02734)-like subunits of hydroxyacetone kinases (COG2376)</t>
  </si>
  <si>
    <t>WP_159218685.1</t>
  </si>
  <si>
    <t>PEP-dependent dihydroxyacetone kinase, ADP-binding subunit DhaL</t>
  </si>
  <si>
    <t>"carbohydrate phosphorylation"
"glycerol catabolic process"
"pyruvate metabolic process"</t>
  </si>
  <si>
    <t>dhaL_1</t>
  </si>
  <si>
    <t>putative dehydratase found across Gammaproteobacteria that shares homology with
PduD (PRK15042)-like propanediol dehydratase medium subunit proteins (pfam02288)</t>
  </si>
  <si>
    <t>WP_110924530.1</t>
  </si>
  <si>
    <t>pduD_1</t>
  </si>
  <si>
    <t>Dihydroxyacetone kinase involved in the use of glycerol as an alternative source of carbon under anaerobic conditions</t>
  </si>
  <si>
    <t>putative kinase found across Enterobacteria that shares homology with DhaK (TIGR02361, PTZ00375, pfam02733, COG2376)-like dihydroxyacetone kinases</t>
  </si>
  <si>
    <t>WP_176690304.1</t>
  </si>
  <si>
    <t>Dihydroxyacetone kinase</t>
  </si>
  <si>
    <t>dhaK_3</t>
  </si>
  <si>
    <t>Altronate dehydratase involved in the hexuronate degradation pathway</t>
  </si>
  <si>
    <t>putative dehydratase found across Enterobacteria that shares homology with UxaA (COG2721)-like altronate and D-galactarate dehydratases (pfam04295, TIGR03248)</t>
  </si>
  <si>
    <t>WP_171459947.1</t>
  </si>
  <si>
    <t>Altronate dehydratase</t>
  </si>
  <si>
    <t>"D-galacturonate catabolic process"</t>
  </si>
  <si>
    <t>organic acid salt metabolism
(hexuronate)</t>
  </si>
  <si>
    <t>uxaA_2</t>
  </si>
  <si>
    <t>(S)-mandelate dehydrogenase involved in the metabolism of aromatic compounds, specifically (R)-mandelate degradation, allowing for the utilization of mandelate as a carbon source and energy for growth; may also be related to L-lactate metabolism</t>
  </si>
  <si>
    <t>putative dehydrogenase found across Enterobacteria that shares homology with FMN-dependent dehydrogenases (pfam01070), specifically those involved in mandelate (cd04736) and L-lactate (PRK11197, NF033901, COG1304) metabolism, as well as mycofactocin systems (TIGR03966)</t>
  </si>
  <si>
    <t>WP_215200894.1</t>
  </si>
  <si>
    <t>(S)-mandelate dehydrogenase</t>
  </si>
  <si>
    <t>"mandelate catabolism"
"aerobic respiration"
"L-fucose catabolic process"
"lactate oxidation"</t>
  </si>
  <si>
    <t>carbohydrate metabolism
(sugars, L-fucose)</t>
  </si>
  <si>
    <t>organic acid salt metabolism
((R)-mandelate, L-lactate)</t>
  </si>
  <si>
    <t>mdlB_2*</t>
  </si>
  <si>
    <t>3-(3-hydroxy-phenyl)propionate transporter that mediates the uptake of the substrate across the cytoplasmic membrane, which is driven by the proton motive force</t>
  </si>
  <si>
    <t>putative transporter found across Enterobacteria that shares homology with MhpT (PRK11551), PcaK (cd17365), ProP (COG0477), LmrA (NF000031), and benzoate (TIGR00895) transporters (pfam07690)</t>
  </si>
  <si>
    <t>WP_179143877.1</t>
  </si>
  <si>
    <t>3-(3-hydroxy-phenyl)propionate transporter</t>
  </si>
  <si>
    <t>organic acid salt transport
(3-(3-hydroxy-phenyl)propionate)</t>
  </si>
  <si>
    <t>mhpT_2</t>
  </si>
  <si>
    <t>Acetaldehyde dehydrogenase involved in the meta-cleavage pathway for the degradation of 3-phenylpropanoate; also serves as a chaperone for the proper folding of MhpE</t>
  </si>
  <si>
    <t>putative dehydrogenase found across Enterobacteria that shares homology with MhpF (COG4569)-like acetaldehyde dehydrogenases (PRK08300, TIGR03215, pfam09290)</t>
  </si>
  <si>
    <t>WP_044864536.1</t>
  </si>
  <si>
    <t>Acetaldehyde dehydrogenase</t>
  </si>
  <si>
    <t>"3-phenylpropionate catabolic process"</t>
  </si>
  <si>
    <t>organic acid salt metabolism
(3-phenylpropionate)</t>
  </si>
  <si>
    <t>mhpF_2</t>
  </si>
  <si>
    <t>4-hydroxy-2-oxovalerate aldolase involved in the meta-cleavage pathway for the degradation of 3-phenylpropanoate and leucine biosynthesis</t>
  </si>
  <si>
    <t>putative aldolase (pfam00682) found across Bacteria that shares homology with MhpE-like 4-hydroxy-2-oxovalerate aldolase proteins (TIGR03217, PRK08195, cd07943) and LeuA (COG0119)-like Isopropylmalate/homocitrate/citramalate synthase proteins</t>
  </si>
  <si>
    <t>STI77547.1</t>
  </si>
  <si>
    <t>4-hydroxy-2-oxovalerate aldolase</t>
  </si>
  <si>
    <t>"3-phenylpropionate catabolic process"
"leucine biosynthetic process"</t>
  </si>
  <si>
    <t>organic acid salt metabolism
(3-phenylpropionate)
amino acid metabolism
(leucine)</t>
  </si>
  <si>
    <t>mhpE_2</t>
  </si>
  <si>
    <t>2,3-dihydroxyphenylpropionate/2,3-dihydroxicinnamic acid 1,2-dioxygenase involved in the meta-cleavage pathway for the degradation of 3-phenylpropanoate</t>
  </si>
  <si>
    <t>putative dioxygenase found across Enterobacteria that shares homology with MhpB (PRK13370, cd07365) and LigB (pfam02900)-like ring-cleavage dioxygenases</t>
  </si>
  <si>
    <t>WP_001568600.1</t>
  </si>
  <si>
    <t>2,3-dihydroxyphenylpropionate/2,3-dihydroxicinnamic acid 1,2-dioxygenase</t>
  </si>
  <si>
    <t>"3-phenylpropionate catabolic process"
"phenylpropanoid catabolic process"</t>
  </si>
  <si>
    <t>organic acid salt metabolism
(3-phenylpropanoate)</t>
  </si>
  <si>
    <t>mhpB_2</t>
  </si>
  <si>
    <t>2-keto-4-pentenoate hydratase involved in the meta-cleavage pathway for the degradation of 3-phenylpropanoate</t>
  </si>
  <si>
    <t>putative hydratase found across Enterobacteria that shares homology with MhpD (PRK11342, COG3971)-like 2-keto-4-pentenoate hydratase proteins, DmpE (TIGR03220)-like 2-oxopent-4-enoate hydratase proteins, and FAA hydrolase (pfam01557) proteins</t>
  </si>
  <si>
    <t>WP_001519928.1</t>
  </si>
  <si>
    <t>2-keto-4-pentenoate hydratase</t>
  </si>
  <si>
    <t>"3-phenylpropionate catabolic process"
"aromatic compound catabolic process"</t>
  </si>
  <si>
    <t>mhpD_2</t>
  </si>
  <si>
    <t>2-hydroxy-6-oxononadienedioate/2-hydroxy-6-oxononatrienedioate hydrolase involved in the meta-cleavage pathway for the degradation of 3-phenylpropanoate</t>
  </si>
  <si>
    <t>putative hydrolase (pfam00561) found across Enterobacteria that shares homology with MhpC (COG0596)-like 2-hydroxy-6-oxo-6-phenylhexa-2,4-dienoate hydrolase proteins (TIGR03343), and acetoin dehydrogenase E2 subunit dihydrolipoyllysine-residue acetyltransferase proteins (PRK14875)</t>
  </si>
  <si>
    <t>VEC55765.1</t>
  </si>
  <si>
    <t>2-hydroxy-6-oxononadienedioate/2-hydroxy-6-oxononatrienedioate hydrolase</t>
  </si>
  <si>
    <t>"3-(3-hydroxy)phenylpropionate catabolic process"
"3-phenylpropionate catabolic process"
"aromatic compound catabolic process"</t>
  </si>
  <si>
    <t>mhpC_2</t>
  </si>
  <si>
    <t>Putative oxidoreductase that may catalyze the reduction of aldehyde or ketone groups on various substrates</t>
  </si>
  <si>
    <t>putative oxidoreductase found across Enterobacteria that shares homology with AKR family (cd19133) aldo/keto reductases (COG0656, pfam00248) and dkgA (PRK11565)-like 2,5-didehydrogluconate reductases</t>
  </si>
  <si>
    <t>WP_162721668.1</t>
  </si>
  <si>
    <t>putative oxidoreductase YtbE</t>
  </si>
  <si>
    <t>substrate metabolism</t>
  </si>
  <si>
    <t>ytbE</t>
  </si>
  <si>
    <r>
      <t xml:space="preserve">Putative zinc-type alcohol dehydrogenase-like protein that is a member of the </t>
    </r>
    <r>
      <rPr>
        <i/>
        <sz val="11"/>
        <color theme="1"/>
        <rFont val="Arial"/>
        <family val="2"/>
      </rPr>
      <t>exu</t>
    </r>
    <r>
      <rPr>
        <sz val="11"/>
        <color theme="1"/>
        <rFont val="Arial"/>
        <family val="2"/>
      </rPr>
      <t xml:space="preserve"> locus required for galacturonate utilization</t>
    </r>
  </si>
  <si>
    <t>putative alcohol dehydrogenase (cd08261, pfam08240) found across Enterobacteria that shares homology with Tdh (COG1063, TIGR00692)-like threonine dehydrogenases and L-idonate 5-dehydrogenases (PLN02702)</t>
  </si>
  <si>
    <t>WP_000357962.1</t>
  </si>
  <si>
    <t>putative zinc-type alcohol dehydrogenase-like protein YjmD</t>
  </si>
  <si>
    <t>"formaldehyde catabolic process"</t>
  </si>
  <si>
    <t>organic acid salt metabolism
(galacturonate)</t>
  </si>
  <si>
    <t>yjmD</t>
  </si>
  <si>
    <t>HTH-type transcriptional regulator involved in the regulation of xylonate catabolism</t>
  </si>
  <si>
    <t>putative transcriptional regulator found across Enterobacteria that shares homology with IclR (COG1414, pfam01614, smart00346), KdgR (PRK15090), and PcaR (TIGR02431)-like transcriptional regulators</t>
  </si>
  <si>
    <t>ABE09834.1</t>
  </si>
  <si>
    <t>HTH-type transcriptional regulator XynR</t>
  </si>
  <si>
    <t>"negative regulation of DNA-templated transcription"
"single-species biofilm formation"</t>
  </si>
  <si>
    <t>organic acid salt metabolism
(xylonate)</t>
  </si>
  <si>
    <t>xynR</t>
  </si>
  <si>
    <t>Molybdenum-binding subunit of an aldehyde dehydrogenase that oxidizes aldehydes to the corresponding carboxylic acids with a preference for aromatic aldehydes; may also play a role in the detoxification of aldehydes to avoid cell damage</t>
  </si>
  <si>
    <t>putative oxidoreductase subunit protein found across Enterobacteria that shares homology with CoxL (COG1529) and XdhA (PRK09970)-like subunit proteins of aldehyde dehydrogenases (TIGR03194, pfam02738, smart01008)</t>
  </si>
  <si>
    <t>WP_089531268.1</t>
  </si>
  <si>
    <t>Aldehyde oxidoreductase 
molybdenum-binding subunit PaoC</t>
  </si>
  <si>
    <t>"aromatic compound catabolic process"
"cellular detoxification of aldehyde"
"cellular response to DNA damage stimulus"</t>
  </si>
  <si>
    <t>organic aldehyde metabolism
resistance
(xenobiotic substances)</t>
  </si>
  <si>
    <t>paoC</t>
  </si>
  <si>
    <t>FAD-binding subunit of an aldehyde oxidoreductase that oxidizes aldehydes to the corresponding carboxylic acids with a preference for aromatic aldehydes; may also play a role in the detoxification of aldehydes to avoid cell damage</t>
  </si>
  <si>
    <t>putative oxidoreductase subunit protein found aross Bacteria that shares homology with CoxM (COG1319) and XdhB (PRK09971)-like xanthine dehydrogenase subunit proteins, 4-hydroxybenzoyl-CoA reductases (TIGR03195), and molybdopterin dehydrogenases (pfam00941)</t>
  </si>
  <si>
    <t>WP_046122771.1</t>
  </si>
  <si>
    <t>Aldehyde oxidoreductase FAD-binding subunit PaoB</t>
  </si>
  <si>
    <t>"aromatic compound catabolic process"
"cellular detoxification of aldehyde"</t>
  </si>
  <si>
    <t>paoB</t>
  </si>
  <si>
    <t>Iron-sulfur-binding subunit of an aldehyde oxidoreductase that oxidizes aldehydes to their corresponding carboxylic acids with a preference for aromatic aldehydes; may also play a role in the detoxification of aldehydes to avoid cell damage</t>
  </si>
  <si>
    <t>putative protein found across Enterobacteria that contains a conserved 2Fe-2S domain (pfam01799) shares homology with aldehyde oxidoreductases (PRK11433), CoxS (COG2080) aerobic-type carbon monoxide dehydrogenases, and 4-hydroxybenzoyl-CoA reductases (TIGR03193)</t>
  </si>
  <si>
    <t>WP_000070673.1</t>
  </si>
  <si>
    <t>Aldehyde oxidoreductase iron-sulfur-binding subunit PaoA</t>
  </si>
  <si>
    <t>paoA</t>
  </si>
  <si>
    <t>Sorbitol dehydrogenase that catalyzes the NAD+-dependent oxidation of various sugar alcohols, including D-sorbitol (D-glucitol), xylitol and L-iditol – leading to the C2-oxidized products D-fructose, D-xylulose and L-sorbose, respectively</t>
  </si>
  <si>
    <t xml:space="preserve">putative dehydrogenase (PLN02827, pfam08240) found across Enterobacteria that shares homology with Tdh (cd08239, COG1063, TIGR00692)-like threonine dehydrogenases </t>
  </si>
  <si>
    <t>WP_170993651.1</t>
  </si>
  <si>
    <t>Sorbitol dehydrogenase</t>
  </si>
  <si>
    <t>organic alcohol metabolism
(sorbitol)</t>
  </si>
  <si>
    <t>gutB</t>
  </si>
  <si>
    <t>Tagatose kinase involved in galactitol and D-altritol catabolis, through catalyzing the phosphorylation of D-tagatose to D-tagatose 6-phosphate</t>
  </si>
  <si>
    <t>putative kinase found across Enterobacteria that shares homology with KdgK (cd01166), RbsK (COG0524), and PfkB (pfam00294)-like sugar kinases (TIGR04382, PLN02323)</t>
  </si>
  <si>
    <t>WP_001296457.1</t>
  </si>
  <si>
    <t>Tagatose kinase</t>
  </si>
  <si>
    <t>"galactitol metabolic process"
"phosphorylation"</t>
  </si>
  <si>
    <t>organic alcohol metabolism
(galactitol)</t>
  </si>
  <si>
    <t>group_8992</t>
  </si>
  <si>
    <t>According to homology could encode for a putative tripartite-type transporter involved with transporting tricarboxylates</t>
  </si>
  <si>
    <t>putative protein found across Enterobacteria that shares homology with TctC (COG3181, pfam03401)-like tripartite tricarboxylate transporters and Bug (cd07012)-like periplasmic solute-binding proteins</t>
  </si>
  <si>
    <t>OSK58821.1</t>
  </si>
  <si>
    <t>organic acid salt metabolism
(tricarboxylates)</t>
  </si>
  <si>
    <t>group_10363</t>
  </si>
  <si>
    <t>May be involved in the non-oxidative decarboxylation and detoxification of phenolic derivatives under both aerobic and anaerobic conditions</t>
  </si>
  <si>
    <t>putative protein (COG4332) found across Bacteria</t>
  </si>
  <si>
    <t>EIE7800817.1</t>
  </si>
  <si>
    <t>Protein VdcD</t>
  </si>
  <si>
    <t>"aromatic compound catabolic process"
"response to toxic substance"</t>
  </si>
  <si>
    <t>organic acid salt metabolism
(phenolic acids)
resistance
(xenobiotic substances)</t>
  </si>
  <si>
    <t>vdcD</t>
  </si>
  <si>
    <t>Putative UbiX-like flavin prenyltransferase involved in the non-oxidative decarboxylation and detoxification of phenolic derivatives under both aerobic and anaerobic conditions; also appears to catalyze the synthesis of the prenylated FMN cofactor for phenolic acid decarboxylase</t>
  </si>
  <si>
    <t>putative protein found across Enterobacteria that shares homology with UbiX (COG0163, TIGR00421, PRK06029)-like flavin (pfam02441) prenyltransferases</t>
  </si>
  <si>
    <t>WP_174563012.1</t>
  </si>
  <si>
    <t>putative UbiX-like flavin prenyltransferase</t>
  </si>
  <si>
    <t>organic acid salt metabolism
(phenolic acids)
cofactor metabolism
(FMN)
resistance
(xenobiotic substances)</t>
  </si>
  <si>
    <t>ecdB*</t>
  </si>
  <si>
    <t>Other Organics Metabolism and Transport</t>
  </si>
  <si>
    <t>Cystathionine beta-lyase that catalyzes the transformation of cystathionine to homocysteine; also exhibits cysteine desulfhydrase activity in vitro, producing sulfide from cysteine</t>
  </si>
  <si>
    <t>putative protein found across Enterobacteria that shares homology with MalY (COG1168)-like bifunctional PLP-dependent enzymes, PatB (TIGR04350)-like C-S lyases, and aspartate aminotransferases (cd00609, PRK05764, pfam00155)</t>
  </si>
  <si>
    <t>WP_250696534.1</t>
  </si>
  <si>
    <t>Cystathionine beta-lyase PatB</t>
  </si>
  <si>
    <t>"methionine biosynthetic process"</t>
  </si>
  <si>
    <t>amino acid metabolism
(cyssteine, methionine)
sulfur metabolism</t>
  </si>
  <si>
    <t>patB*</t>
  </si>
  <si>
    <t>Alpha-ketoglutarate-dependent taurine dioxygenase involved in the utilization of taurine as an alternative sulfur source</t>
  </si>
  <si>
    <t>putative protein found across Gammaproteobacteria that shares homology with components of periplasmic-binding-protein type transporters (cd06261, pfam00528), including TauC (PRK10160, COG0600) and NtrB (TIGR01183)-like transporters</t>
  </si>
  <si>
    <t>WP_033544906.1</t>
  </si>
  <si>
    <t>Alpha-ketoglutarate-dependent taurine dioxygenase</t>
  </si>
  <si>
    <t>"sulfur compound metabolic process"
"taurine catabolic process"
"alkanesulfonate transport"
"cellular response to sulfur starvation"</t>
  </si>
  <si>
    <t>sulfur metabolism
(taurine)</t>
  </si>
  <si>
    <r>
      <t>group_379
(</t>
    </r>
    <r>
      <rPr>
        <b/>
        <i/>
        <sz val="11"/>
        <color theme="1"/>
        <rFont val="Arial"/>
        <family val="2"/>
      </rPr>
      <t>tauD</t>
    </r>
    <r>
      <rPr>
        <b/>
        <sz val="11"/>
        <color theme="1"/>
        <rFont val="Arial"/>
        <family val="2"/>
      </rPr>
      <t>)</t>
    </r>
  </si>
  <si>
    <t>Unique</t>
  </si>
  <si>
    <t>CoA-disulfide reductase that reduces various disfulfide substrates, but is unable to reduce oxidized glutathione, cystine, pantethine, or peroxides</t>
  </si>
  <si>
    <t>putative protein found across Enterobacteria that shares homology with CoA-disulfide reductases (TIGR03385, PRK13512)</t>
  </si>
  <si>
    <t>ASG52460.1</t>
  </si>
  <si>
    <t>Coenzyme A disulfide reductase</t>
  </si>
  <si>
    <t>"cell redox homeostasis"</t>
  </si>
  <si>
    <t>sulfur metabolism
(disulfides)</t>
  </si>
  <si>
    <t>cdr</t>
  </si>
  <si>
    <t>According to homology could encode for a putative enzyme that can hydrolyze acetamide or formamide to produce ammonia, which can be used as an alternative source of nitrogen</t>
  </si>
  <si>
    <t>putative protein found across Enterobacteria that shares homology with FmdA (COG2421, pfam03069)-like acetamidases and formamidases</t>
  </si>
  <si>
    <t>WP_080876717.1</t>
  </si>
  <si>
    <t>nitrogen metabolism
(amides)</t>
  </si>
  <si>
    <t>group_23891</t>
  </si>
  <si>
    <t>According to homology could encode for the binding protein component of a putative ABC-type transport system that could be involved in the transport of sulfonate compounds</t>
  </si>
  <si>
    <t>putative ABC transport substrate binding protein found across Enterobacteria that exhibits homology to SsuA (cd13563, PRK11553)-like sulfonate binding proteins, TauA (COG0715)-like nitrate/sulfonate/bicarbonate binding proteins and urea transport binding proteins (TIGR03427); also contains a conserved NMT1-like family domain (pfam13379)</t>
  </si>
  <si>
    <t>WP_000069054.1</t>
  </si>
  <si>
    <t>sulfur transport
(sulfonates)</t>
  </si>
  <si>
    <t>group_21241</t>
  </si>
  <si>
    <t>Coenzyme A disulfide reductase that reduces various disfulfide substrates</t>
  </si>
  <si>
    <t>putative reductase found across Enterobacteria that shares homology with CoA-disulfide reductases (TIGR03385, PRK09564, COG0446) and RclA-like pyridine nucleotide-disulfide or reactive chlorine reductases (pfam07992, NF040477)</t>
  </si>
  <si>
    <t>WP_259638498.1</t>
  </si>
  <si>
    <r>
      <t>group_6511
(</t>
    </r>
    <r>
      <rPr>
        <b/>
        <i/>
        <sz val="11"/>
        <color theme="1"/>
        <rFont val="Arial"/>
        <family val="2"/>
      </rPr>
      <t>cdr</t>
    </r>
    <r>
      <rPr>
        <b/>
        <sz val="11"/>
        <color theme="1"/>
        <rFont val="Arial"/>
        <family val="2"/>
      </rPr>
      <t>)</t>
    </r>
  </si>
  <si>
    <t>According to homology could encode for a putative membrane protein that could play a role in selenium or sulfur transport</t>
  </si>
  <si>
    <t>putative protein found across Enterobacteria that shares homology with YedE (NF033796, COG2391, TIGR04112, NF033796)-like selenium metabolism proteins, sulfur transport proteins (pfam04143), and other inner membrane proteins (PRK11099)</t>
  </si>
  <si>
    <t>WP_103743116.1</t>
  </si>
  <si>
    <t>sulfur transport
selenium transport</t>
  </si>
  <si>
    <t>group_7461*</t>
  </si>
  <si>
    <t>Pore-forming subunit of a glutathione-regulated potassium efflux system that mainly catalyzes potassium:proton antiport, though it can also export rubidium, lithium and sodium; appears to also confer protection against electrophilic species</t>
  </si>
  <si>
    <t>putative efflux system protein found across Gammaproteobacteria that shares homology with cation:proton antiporter proteins (TIGR00932), including KefC (PRK03562), KefB (COG0475), and sodium:hydrogen exchange transporter proteins (pfam00999)</t>
  </si>
  <si>
    <t>WP_089640810.1</t>
  </si>
  <si>
    <t>Glutathione-regulated potassium-efflux system protein KefC</t>
  </si>
  <si>
    <t>"intracellular pH elevation"
"potassium ion transport"
"regulation of intracellular pH"
"regulation of pH"
"response to methylglyoxal"
"response to toxic substance"</t>
  </si>
  <si>
    <t>resistance
(reactive electrophilic species)</t>
  </si>
  <si>
    <t>potassium transport</t>
  </si>
  <si>
    <r>
      <t>group_12946
(</t>
    </r>
    <r>
      <rPr>
        <b/>
        <i/>
        <sz val="11"/>
        <color theme="1"/>
        <rFont val="Arial"/>
        <family val="2"/>
      </rPr>
      <t>kefC_1</t>
    </r>
    <r>
      <rPr>
        <b/>
        <sz val="11"/>
        <color theme="1"/>
        <rFont val="Arial"/>
        <family val="2"/>
      </rPr>
      <t>)</t>
    </r>
  </si>
  <si>
    <t>HTH-type transcriptional regulator that regulates the  expression of the genes involved in p-toluenesulfonate degradation</t>
  </si>
  <si>
    <t>putative protein found across Enterobacteria that shares homology with LysR (PRK09791, COG0583, pfam03466), TdcA (cd08418), and PcaQ (TIGR02424)-like transcriptional regulators</t>
  </si>
  <si>
    <t>WP_113864437.1</t>
  </si>
  <si>
    <t>HTH-type transcriptional regulator TsaR</t>
  </si>
  <si>
    <t>sulfur metabolism
(p-toluenesulfonate)</t>
  </si>
  <si>
    <t>tsaR_1</t>
  </si>
  <si>
    <t>Periplasmic protein that catalyzes the hydrolysis of phytate (or myo-inositol hexakisphosphate, an indigestible organic form of phosphorus that is found in many plant tissues) to myo-inositol and inorganic phosphate</t>
  </si>
  <si>
    <t>putative protein found across Enterobacteria that shares homology with AppA (PRK10172)-like phytase/histidine-type acid phosphatases</t>
  </si>
  <si>
    <t>WP_271710973.1</t>
  </si>
  <si>
    <t>Periplasmic AppA protein</t>
  </si>
  <si>
    <t>"cellular response to anoxia"
"cellular response to phosphate starvation"
"dephosphorylation"
"myo-inositol hexakisphosphate dephosphorylation"</t>
  </si>
  <si>
    <t>resistance
(starvation)
phosphorous metabolism
(phytate)</t>
  </si>
  <si>
    <t>appA_2</t>
  </si>
  <si>
    <t>Permease component of a putative ABC-type transport system that could be involved in the transport of sulfonate compounds</t>
  </si>
  <si>
    <t>putative ABC transport permease protein found across Gammaproteobacteria that contains conserved domains belonging to the inner/transmembrane subunit (pfam00528, cd06261) of PBP-dependent ABC-type transporters that shares homology with TauC (COG0600, PRK10160)-like and NtrB (TIGR01183)-like permeases</t>
  </si>
  <si>
    <t>WP_104457630.1</t>
  </si>
  <si>
    <t>Putative aliphatic sulfonates transport permease protein SsuC</t>
  </si>
  <si>
    <t>"alkanesulfonate transport"
"cellular response to sulfur starvation"
"sulfur compound metabolic process"</t>
  </si>
  <si>
    <t>sulfur transport
(alkanesulfonates)</t>
  </si>
  <si>
    <t>ssuC_3</t>
  </si>
  <si>
    <t>ATPase component of a putative ABC-type transport system that could be involved in the transport of sulfonate compounds</t>
  </si>
  <si>
    <t>putative ABC transport ATP binding protein (pfam00005) found across Enterobacteria that exhibits homology to TauB (COG1116, PRK11248)-like, SsuB (cd03293)-like and NtrCD (TIGR01184)-like subunits of transporters involved in the transport of nitrates/sulfonates/bicarbonates/taurine; also exhibits homology with the ATP binding subuinit of antibiotic efflux transporters (NF038007, NF000106) and RbbA (NF033858)-like ribosome-associated ATPases</t>
  </si>
  <si>
    <t>EFJ97401.1</t>
  </si>
  <si>
    <t>Aliphatic sulfonates import ATP-binding protein SsuB</t>
  </si>
  <si>
    <t>"cellular response to sulfur starvation"</t>
  </si>
  <si>
    <t>ssuB_2</t>
  </si>
  <si>
    <t>putative protein found across Enterobacteria that shares homology with arylsulfotransferases (pfam05935, pfam17425)</t>
  </si>
  <si>
    <t>Essential Micronutrient Metabolism and Transport</t>
  </si>
  <si>
    <t>Corrinoid adenosyltransferase involved in cobalamin biosynthesis</t>
  </si>
  <si>
    <t>putative transferase found across Enterobacteria that shares homology with PduO (COG2096, TIGR00636)-like cobalamin adenosyltransferases (pfam01923)</t>
  </si>
  <si>
    <t>WP_109862756.1</t>
  </si>
  <si>
    <t>Corrinoid adenosyltransferase</t>
  </si>
  <si>
    <t>"cobalamin biosynthetic process"
"porphyrin-containing compound biosynthetic process"</t>
  </si>
  <si>
    <t>vitamin metabolism
(cobalamin)</t>
  </si>
  <si>
    <t>yvqK</t>
  </si>
  <si>
    <t>Bifunctional adenosylcobalamin biosynthesis protein that catalyzes ATP-dependent phosphorylation of adenosylcobinamide and addition of GMP to adenosylcobinamide phosphate</t>
  </si>
  <si>
    <t>putative protein found across Enterobacteria that shares homology with CobU (PRK05800, COG2087, pfam02283, cd00544)-like 	
adenosylcobinamide kinase/adenosylcobinamide-phosphate guanylyltransferases</t>
  </si>
  <si>
    <t>AHA65860.1</t>
  </si>
  <si>
    <t>Bifunctional adenosylcobalamin biosynthesis protein CobU</t>
  </si>
  <si>
    <t>"cellular response to DNA damage stimulus"
"cobalamin biosynthetic process"
"phosphorylation"
"porphyrin-containing compound biosynthetic process"</t>
  </si>
  <si>
    <t>cobU</t>
  </si>
  <si>
    <t xml:space="preserve">Putative protein involved in bacillithiol biosynthesis, which appears to contribute to resistance against oxidative and electrophilic stressors; catalyzes the second step of the pathway, the deacetylation of N-acetylglucosaminylmalate to glucosamine malate </t>
  </si>
  <si>
    <t>putative protein found across Enterobacteria that shares homology with LmbE (COG2120)-like N-acetylglucosaminyl deacetylases, BshB1 (TIGR04001)-like bacillithiol biosynthesis deacetylases, and GlcNAc-PI de-N-acetylases (pfam02585)</t>
  </si>
  <si>
    <t>MBB7253996.1</t>
  </si>
  <si>
    <t>"bacillithiol biosynthetic process"</t>
  </si>
  <si>
    <t>resistance
(oxidative stress, reactive electrophilic species, antibiotics)</t>
  </si>
  <si>
    <t>cofactor metabolism
(bacillithiol)</t>
  </si>
  <si>
    <r>
      <t>group_5963
(</t>
    </r>
    <r>
      <rPr>
        <b/>
        <i/>
        <sz val="11"/>
        <color theme="1"/>
        <rFont val="Arial"/>
        <family val="2"/>
      </rPr>
      <t>bshB1</t>
    </r>
    <r>
      <rPr>
        <b/>
        <sz val="11"/>
        <color theme="1"/>
        <rFont val="Arial"/>
        <family val="2"/>
      </rPr>
      <t>)</t>
    </r>
  </si>
  <si>
    <t>According to homology could encode for a putative protein involved in the biosynthesis of thiamine or molybdopterin as essential cofactors via modification of sulfur-carrying proteins</t>
  </si>
  <si>
    <t>putative protein found across Enterobacteria that contains conserved domains belonging to the ThiF (COG0476, pfam00899, TIGR02354) and MoeZ (PRK07878) superfamilies, which encode for thiamine and molybdopterin biosynthesis proteins respectively, and a conserved domain belonging to the E1_enzyme_family (cd01483), which are associated with activating enzymes of ubiquitin-like proteins</t>
  </si>
  <si>
    <t xml:space="preserve">WP_127448517.1	</t>
  </si>
  <si>
    <t>vitamin metabolism
(thiamine)
cofactor metabolism
(molybdopterin)</t>
  </si>
  <si>
    <t>group_11073</t>
  </si>
  <si>
    <t>According to homology could encode for a putative protein that catalyzes the oxidation of L-aspartate to iminoaspartate, the first step in the de novo biosynthesis of NAD+</t>
  </si>
  <si>
    <t>putative protein found across Enterobacteria that shares homology with NadB (TIGR00551, COG0029)-like L-aspartate oxidases (PRK07395) and SdhA (PRK06263, TIGR01812, COG1053)-like succinate dehydrogenases</t>
  </si>
  <si>
    <t>cofactor metabolism
(NAD)</t>
  </si>
  <si>
    <t>group_3505</t>
  </si>
  <si>
    <t>Nicotinate-nucleotide pyrophosphorylase involved in the catabolism of quinolinic acid; alternatively, could be involved in the transport and metabolism of molybdenum cofactors</t>
  </si>
  <si>
    <t>putative protein found across Enterobacteria that shares hoology with ModD (PRK06096, TIGR01334, cd01573)-like molybdenum transport proteins, NadC (COG0157)-like nicotinate-nucleotide pyrophosphorylases, and quinolinate phosphoribosyl transferases (pfam01729)</t>
  </si>
  <si>
    <t>WP_262228234.1</t>
  </si>
  <si>
    <t>Nicotinate-nucleotide pyrophosphorylase [carboxylating]</t>
  </si>
  <si>
    <t>"'de novo' NAD biosynthetic process from aspartate"
"NAD biosynthetic process"
"quinolinate catabolic process"</t>
  </si>
  <si>
    <t>cofactor metabolism
(molybdenum cofactors, NAD)</t>
  </si>
  <si>
    <t>nadC_2</t>
  </si>
  <si>
    <t>ATP-binding component of an ABC transporter complex  involved in vitamin B12 import that is responsible for energy coupling to the transport system</t>
  </si>
  <si>
    <t>putative transport protein (pfam00005) found across Enterobacteria that contains a conserved AAA domain (smart00382) that shares homology with MdlB (COG1132)-like multidrug transport proteins, MsbA (TIGR02204, cd03251, PRK11176)-like lipid A transport proteins, DarD (NF038007)-like darobactin export proteins, and RbbA (NF033858)-like ribosome-associated transporter proteins</t>
  </si>
  <si>
    <t>WP_087899856.1</t>
  </si>
  <si>
    <t>Vitamin B12 import ATP-binding protein BtuD</t>
  </si>
  <si>
    <t>"cobalamin transport"</t>
  </si>
  <si>
    <t>vitamin transport
(cobalamin)</t>
  </si>
  <si>
    <t>btuD_4</t>
  </si>
  <si>
    <t>3-oxoacyl-[acyl-carrier-protein] reductase that catalyzes the NADPH-dependent reduction of beta-ketoacyl-ACP substrates to beta-hydroxyacyl-ACP products, the first reductive step in the elongation cycle of fatty acid biosynthesis</t>
  </si>
  <si>
    <t xml:space="preserve">putative protein found across purple photosynthetic bacteria that shares homology with 
TmpR (NF012208) and TniO (NF038213)-like SDR family oxidoreductases cd05233), NF040490, NF040491), enoyl-(acyl carrier protein) reductases (pfam13561), gluconate 5-dehydrogenases (PRK08213), FabG (COG1028)-like NAD(P)-dependent dehydrogenases, 3-oxoacyl-(acyl-carrier-protein) reductases (TIGR01830), and BacC (NF033173)-like dihydroanticapsin 7-dehydrogenases, </t>
  </si>
  <si>
    <t>WP_033554005.1</t>
  </si>
  <si>
    <t>3-oxoacyl-[acyl-carrier-protein] reductase FabG</t>
  </si>
  <si>
    <t>"biotin biosynthetic process"
"fatty acid biosynthetic process"
"fatty acid elongation"
"lipid biosynthetic process"</t>
  </si>
  <si>
    <t>vitamin metabolism
(biotin)</t>
  </si>
  <si>
    <t>lipids metabolism
(fatty acids)</t>
  </si>
  <si>
    <t>fabG_3*</t>
  </si>
  <si>
    <t>According to homology could encode for a putative permease protein involved in thiamine transport</t>
  </si>
  <si>
    <t>putative protein found across Enterobacteria that shares homology with ThiP (PRK09433, TIGR01253)-like permease proteins and FbpB (COG1178)-like iron transport proteins (cd06261)</t>
  </si>
  <si>
    <t>WP_171937209.1</t>
  </si>
  <si>
    <t>vitamin transport
(thiamine)</t>
  </si>
  <si>
    <t>group_6782</t>
  </si>
  <si>
    <t>Transmembrane component of an energy-coupling factor ABC-transporter complex that may be involved in riboflavin transport</t>
  </si>
  <si>
    <t>putative protein found across Enterobacteria that shares homology with EcfT (cd16914, COG0619)-like transporter energy-coupling factor proteins</t>
  </si>
  <si>
    <t>WP_241161474.1</t>
  </si>
  <si>
    <t>vitamin transport
(riboflavin)</t>
  </si>
  <si>
    <t>group_6563</t>
  </si>
  <si>
    <t>ATP-binding component of a common energy-coupling factor ABC-transporter complex that transports some unknown substrate (possibly riboflavin)</t>
  </si>
  <si>
    <t>putative transporter protein (pfam00005) found across Enterobacteria that shares homology with CbiO (cd03225, PRK13635) and EcfA2 (COG1122)-like ABC transporter energy-coupling factor proteins, FtsE (TIGR02673)-like cell-division proteins, DarD (NF038007)-like darobactin export proteins, and RbbA (NF033858)-like ribosome-associated transporter proteins</t>
  </si>
  <si>
    <t>WP_105459254.1</t>
  </si>
  <si>
    <t>Energy-coupling factor transporter ATP-binding protein EcfA1</t>
  </si>
  <si>
    <t>"riboflavin transport"</t>
  </si>
  <si>
    <t>ecfA1_2</t>
  </si>
  <si>
    <t>putative transporter protein (pfam00005) found across Enterobacteria that shares homology with CbiO (cd03225, PRK13644) and EcfA2 (COG1122)-like ABC transporter energy-coupling factor proteins (TIGR04520), DarD (NF038007)-like darobactin export proteins, and RbbA (NF033858)-like ribosome-associated transporter proteins</t>
  </si>
  <si>
    <t>WP_069924917.1</t>
  </si>
  <si>
    <t>ecfA1_1</t>
  </si>
  <si>
    <t>Co-factor and Co-enzyme (incl. Vitamins) Metabolism and Transport</t>
  </si>
  <si>
    <t>Putative purine permease that may be involved in the transport of xanthine</t>
  </si>
  <si>
    <t>putative transporter protein (pfam00860) found across Enterobacteria that shares homology with uracil/xanthine transporters (PRK11412, NF037981, COG2233, TIGR00801)</t>
  </si>
  <si>
    <t>WP_196235519.1</t>
  </si>
  <si>
    <t>Putative purine permease YbbY</t>
  </si>
  <si>
    <t>"xanthine transport"</t>
  </si>
  <si>
    <t>nucleobase transport
(xanthine)</t>
  </si>
  <si>
    <t>ybbY</t>
  </si>
  <si>
    <t>Purine nucleoside phosphorylase that catalyzes the phosphorolytic breakdown of the N-glycosidic bond in the beta-(deoxy)ribonucleoside molecules, with the formation of the corresponding free purine bases and pentose-1-phosphate</t>
  </si>
  <si>
    <t>putative protein found across Enterobacteria that shares homology with XapA (TIGR01699, COG0005)-like purine nucleoside phoshorylases (PRK08202, cd09009, pfam01048)</t>
  </si>
  <si>
    <t>WP_053295416.1</t>
  </si>
  <si>
    <t>Purine nucleoside phosphorylase 2</t>
  </si>
  <si>
    <t>"(deoxy)guanosine catabolic process"
"(deoxy)inosine catabolic process"
"nucleobase-containing small molecule interconversion"
"nucleobase-containing small molecule metabolic process"
"protein hexamerization"
"purine nucleoside catabolic process"
"xanthosine catabolic process"</t>
  </si>
  <si>
    <t>nucleobase metabolism
(deoxyguanosine, deoxyinosine)</t>
  </si>
  <si>
    <t>xapA</t>
  </si>
  <si>
    <t>Allantoinase that catalyzes the conversion of allantoin to allantoic acid by hydrolytic cleavage of the five-member hydantoin ring</t>
  </si>
  <si>
    <t>putative protein found across Gammaproteobacteria that shares homology with AllB (PRK08044, COG0044)-like allantoinases (TIGR03178, cd01315)</t>
  </si>
  <si>
    <t>WP_112921254.1</t>
  </si>
  <si>
    <t>Allantoinase</t>
  </si>
  <si>
    <t>"allantoin assimilation pathway"
"purine nucleobase catabolic process"</t>
  </si>
  <si>
    <t>nucleobase metabolism
nitrogen metabolism
(allantoin</t>
  </si>
  <si>
    <r>
      <t>group_4087*
(</t>
    </r>
    <r>
      <rPr>
        <b/>
        <i/>
        <sz val="11"/>
        <color theme="1"/>
        <rFont val="Arial"/>
        <family val="2"/>
      </rPr>
      <t>allB</t>
    </r>
    <r>
      <rPr>
        <b/>
        <sz val="11"/>
        <color theme="1"/>
        <rFont val="Arial"/>
        <family val="2"/>
      </rPr>
      <t>)</t>
    </r>
  </si>
  <si>
    <t>According to homology could encode for a nucleotide hydrolase that is involved nucleotide metabolism, particularly in the salvage and biosynthesis of pyrimidine deoxyribonucleotides</t>
  </si>
  <si>
    <t>putative hydrolase found across Enterobacteria that shares homology with YfbR (COG1896)-like hydrolases involved with nucleotide transport and metabolism</t>
  </si>
  <si>
    <t>WP_000008356.1</t>
  </si>
  <si>
    <t>nucleotide metabolism
(pyrimidine deoxyribonucleotides)</t>
  </si>
  <si>
    <t>46%
(MP-specific)</t>
  </si>
  <si>
    <t>group_18139</t>
  </si>
  <si>
    <t>According to homology could encode for a putative nucleotidase involved in the deoxycytidine triphosphate (dCTP) pathway for the de novo synthesis of thymidylate</t>
  </si>
  <si>
    <t>putative protein found across Enterobacteria that shares homology with YfbR (COG1896)-like nucleotidases</t>
  </si>
  <si>
    <t>EHH5063191.1</t>
  </si>
  <si>
    <t>nucleic acid metabolism
(thymidylate)</t>
  </si>
  <si>
    <t>group_2011</t>
  </si>
  <si>
    <t>According to homology could encode for a putative thioredoxin involved in many cellular processes, including deoxyribonucleotide synthesis, repair of oxidatively damaged proteins, protein folding, sulfur metabolism, and redox homeostasis</t>
  </si>
  <si>
    <t>putative protein found across purple photosynthetic bacteria that shares homology with YbbN (COG3118)-like thioredoxin proteins (PRK10996, TIGR01068, pfam00085) and other TRX family proteins (cd02947)</t>
  </si>
  <si>
    <t>VVZ51608.1</t>
  </si>
  <si>
    <t>nucleotide metabolism
(deoxyribonucleotides)
sulfur metabolism
resistance
(oxidative stress)</t>
  </si>
  <si>
    <t>group_12945</t>
  </si>
  <si>
    <t>Putative ribonucleotide transport ATP-binding protein that could be involved in the transport of ribonucleotides</t>
  </si>
  <si>
    <t>putative ATP-binding protein component of an ABC-type transporter (pfam00005) found across Bacteria with specific homology to the MlaF ATPase (COG1127) associated with the maintenance of outer membrane lipid asymmetry; also shares homology with MetN (PRK11153, TIGR02314) ATPases associated with the transport of D-methionine, RbbA (NF033858) ribosome-associated transporters, and efflux transporters associated with darobactin (NF038007) and oxytetracycline (NF000106) efflux</t>
  </si>
  <si>
    <t>WP_001325019.1</t>
  </si>
  <si>
    <t>putative ribonucleotide transport ATP-binding protein mkl</t>
  </si>
  <si>
    <t>"cholesterol import"</t>
  </si>
  <si>
    <t>nucleotide transport
(ribonucleotides)</t>
  </si>
  <si>
    <t>mkl</t>
  </si>
  <si>
    <t>According to homology may encode for a putative protein that functions as substrate-specific channel for nucleosides and deoxynucleosides</t>
  </si>
  <si>
    <t>putative protein (PRK11528) found across Enterobacteria that shares homology with Tsx (pfam03502)-like nucleoside-specific channel-forming proteins</t>
  </si>
  <si>
    <t>WP_053891654.1</t>
  </si>
  <si>
    <t>"ion transport"
"nucleoside transport"
"viral entry into host cell"</t>
  </si>
  <si>
    <t>nucleoside transport
(deoxynucleosides)</t>
  </si>
  <si>
    <t>group_8979</t>
  </si>
  <si>
    <t>Trifunctional nucleotide phosphoesterase protein that catalyzes the release of inorganic phosphate from 2',3'-cyclic nucleotides through consecutive 2',3'-phosphodiesterase and 3'- (or 2' or 5') nucleotidase activities; probably plays a role in the cellular reprocessing of nucleotides present in the medium, under conditions of phosphate shortage</t>
  </si>
  <si>
    <t>putative protein found across Enterobacteria that shares homology with UshA (COG0737, cd00845)-like trifunctional nucleotide phopshoesterase proteins (PRK09419), SoxB (TIGR04486)-like thiosulfohydrolases, and Nt5e (NF040549)-like cell surface ecto-5'-nucleotidases  (pfam02872)</t>
  </si>
  <si>
    <t>WP_136788094.1</t>
  </si>
  <si>
    <t>Trifunctional nucleotide phosphoesterase protein YfkN</t>
  </si>
  <si>
    <t>"nucleotide catabolic process"</t>
  </si>
  <si>
    <t>nucleotide metabolism</t>
  </si>
  <si>
    <t>yfkN</t>
  </si>
  <si>
    <t>Nucleotide, Nucleic Acid, and Nucleobase Metabolism and Transport</t>
  </si>
  <si>
    <t>According to homology could encode for a putative enoyl reductase involved in lipid biosynthesis or an NADPH:quinone oxidoreductase</t>
  </si>
  <si>
    <t>putative protein found across Proteobacteria
that shares homology with enoyl reductases (cd08249, smart00829) and NADPH:quinone oxidoreductases (COG0604, TIGR02824, PRK10754)</t>
  </si>
  <si>
    <t>WP_227689327.1</t>
  </si>
  <si>
    <t>lipid metabolism</t>
  </si>
  <si>
    <t>group_35384</t>
  </si>
  <si>
    <t>According to homology could encode for a putative dehydrogenase or oxidoreductase that could either be involved in fatty acid metabolism or protection against oxidative stress</t>
  </si>
  <si>
    <t>putative protein found across Enterobacteria that contains conserved domains belonging to the PRK08177 superfamily, which is associated with SDR family oxidoreductases, including the carb_red_sniffer_like_SDR_c (cd05325) superfamily of oxidoreductases; the 3oxo_ACP_reduc (TIGR01830) superfamily, which encodes for a 3-oxoacyl-[ACP] reductase involved in fatty acid biosynthesis; and DltE (COG0300)-family short chain dehydrogenases</t>
  </si>
  <si>
    <t>EEZ9841057.1</t>
  </si>
  <si>
    <t>lipid metabolism
(fatty acids)
resistance
(oxidative stress)</t>
  </si>
  <si>
    <t>group_30473</t>
  </si>
  <si>
    <t>putative protein found across Enterobacteria that contains conserved domains belonging to the PRK08177 superfamily, which is associated with SDR family oxidoreductases</t>
  </si>
  <si>
    <t>MBA8016697.1</t>
  </si>
  <si>
    <t>group_30472</t>
  </si>
  <si>
    <t>According to homology could encode for a putative protein that displays esterase activity toward palmitoyl-CoA and pNP-butyrate; also appears to be involved in mediating resistance against ionizing radiation</t>
  </si>
  <si>
    <t>putative protein found across Enterobacteria that shares homology with YqiA (PRK11071) and YcpF (COG3150)-like esterases and uncharacterized UPF0227 family (pfam05728) proteins</t>
  </si>
  <si>
    <t>WP_059321907.1</t>
  </si>
  <si>
    <t>lipid metabolism
resistance
(radiation)</t>
  </si>
  <si>
    <t>group_11655</t>
  </si>
  <si>
    <t>According to homology could encode for a putative esterase that acts on palmitoyl-CoA and pNP-butyrate; also appears to play a role in resistance to ionizing radiation</t>
  </si>
  <si>
    <t>putative protein found across Enterobacteria that shares homology with YqiA (PRK11071) and YcpF (COG3150)-like esterases and other uncharacterized proteins (pfam05728</t>
  </si>
  <si>
    <t>lipid metabolism
(fatty acids)
resistance
(radiation)</t>
  </si>
  <si>
    <t>group_11654</t>
  </si>
  <si>
    <t>Major cardiolipin synthase that is involved in cardiolipin biosynthesis</t>
  </si>
  <si>
    <t>putative cardiolipin synthase found across Bacteria that contains a conserved PLD domain (cd09163, cd09157, pfam13091) and shares homology with Cls (TIGR04265, PRK01642) cardiolipin synthases and DrmC (NF038319)-like DISARM system phospholipases</t>
  </si>
  <si>
    <t>WP_024198323.1</t>
  </si>
  <si>
    <t>Major cardiolipin synthase ClsA</t>
  </si>
  <si>
    <t>"cardiolipin biosynthetic process"
"antiviral defense"</t>
  </si>
  <si>
    <t>lipid metabolism
(phospholipids, cardiolipin)</t>
  </si>
  <si>
    <t>clsA_2</t>
  </si>
  <si>
    <t>Carboxylesterase that hydrolyzes various short-chain esters, such as triacylglycerols and vinyl esters</t>
  </si>
  <si>
    <t>putative protein found across Gammaproteobacteria that contains a conserved alpha-beta hydrolase fold domain (pfam07859) that shares homology with Aes (COG0657)-like acetyl esterases (PRK10162)</t>
  </si>
  <si>
    <t>WP_097234285.1</t>
  </si>
  <si>
    <t>Carboxylesterase NlhH</t>
  </si>
  <si>
    <t>"catabolic process"</t>
  </si>
  <si>
    <t>lipid metabolism
(TAGs, vinyl esters)</t>
  </si>
  <si>
    <t>nlhH</t>
  </si>
  <si>
    <t>Lipid Metabolism and Transport</t>
  </si>
  <si>
    <r>
      <t>group_9687
(</t>
    </r>
    <r>
      <rPr>
        <b/>
        <i/>
        <sz val="11"/>
        <color theme="1"/>
        <rFont val="Arial"/>
        <family val="2"/>
      </rPr>
      <t>ansA</t>
    </r>
    <r>
      <rPr>
        <b/>
        <sz val="11"/>
        <color theme="1"/>
        <rFont val="Arial"/>
        <family val="2"/>
      </rPr>
      <t>)</t>
    </r>
  </si>
  <si>
    <t>amino acid metabolism
resistance
(acid stress)
colonization</t>
  </si>
  <si>
    <t>Formate acetyltransferase that catalyzes the conversion of pyruvate to formate and acetyl-CoA; may also be involved in the control of the activity of the formate channel FocA</t>
  </si>
  <si>
    <t>putative protein found across Bacteria that shares homology with formate acetyltransferases (TIGR01255), PflD (COG1882, PRK09983) pyruvate formate lyases (cd01678, pfam02901), indoleacetate decarboxylases (NF033718), GrcA3 (NF038360)-like autonomous glycyl radical cofactors, and 4-hydroxyphenylacetate decarboxylase subunit proteins (NF033715)</t>
  </si>
  <si>
    <t>WP_063101191.1</t>
  </si>
  <si>
    <t>Formate acetyltransferase 1</t>
  </si>
  <si>
    <t>"glucose metabolic process"
"threonine catabolic process"</t>
  </si>
  <si>
    <t>carbohydrate metabolism
(sugars, glucose)
amino acid metabolism
(threonine)</t>
  </si>
  <si>
    <r>
      <t>group_8046
(</t>
    </r>
    <r>
      <rPr>
        <b/>
        <i/>
        <sz val="11"/>
        <color theme="1"/>
        <rFont val="Arial"/>
        <family val="2"/>
      </rPr>
      <t>pflB</t>
    </r>
    <r>
      <rPr>
        <b/>
        <sz val="11"/>
        <color theme="1"/>
        <rFont val="Arial"/>
        <family val="2"/>
      </rPr>
      <t>)*</t>
    </r>
  </si>
  <si>
    <t>Phenylacetaldehyde dehydrogenase involved in amino acid degradation pathways that acts almost equally well on phenylacetaldehyde, 4-hydroxyphenylacetaldehyde and 3,4-dihydroxyphenylacetaldehyde</t>
  </si>
  <si>
    <t>putative dehydrogenase found across Enterobacteria that shares homology with NahF (cd07113) and AdhE (COG1012)-like aldehyde dehydrogenases (pfam00171, PLN02766, TIGR01804)</t>
  </si>
  <si>
    <t>WP_106708744.1</t>
  </si>
  <si>
    <t>Phenylacetaldehyde dehydrogenase</t>
  </si>
  <si>
    <t>"4-nitrophenol catabolic process"
"L-phenylalanine catabolic process"
"NAD biosynthetic process"
"phenylethylamine catabolic process"</t>
  </si>
  <si>
    <t>amino acid metabolism
(L-phenylalanine)</t>
  </si>
  <si>
    <r>
      <t>group_10236
(</t>
    </r>
    <r>
      <rPr>
        <b/>
        <i/>
        <sz val="11"/>
        <color theme="1"/>
        <rFont val="Arial"/>
        <family val="2"/>
      </rPr>
      <t>feaB</t>
    </r>
    <r>
      <rPr>
        <b/>
        <sz val="11"/>
        <color theme="1"/>
        <rFont val="Arial"/>
        <family val="2"/>
      </rPr>
      <t>)</t>
    </r>
  </si>
  <si>
    <t>Imidazolonepropionase that catalyzes the third step in the universal histidine degradation pathway</t>
  </si>
  <si>
    <t>putative protein found across Enterobacteria that shares homology with HutI (COG1228, TIGR01224, cd01296)-like imidazolonepropionases involved in histidine degradation; also shares homology with TRZ/ATZ family proteins (PRK06687)</t>
  </si>
  <si>
    <t>WP_001515701.1</t>
  </si>
  <si>
    <t>Imidazolonepropionase</t>
  </si>
  <si>
    <t>"histidine catabolic process"
"histidine catabolic process to glutamate and formamide"
"histidine catabolic process to glutamate and formate"</t>
  </si>
  <si>
    <t>amino acid metabolism
(histidine)</t>
  </si>
  <si>
    <t>hutI</t>
  </si>
  <si>
    <t>Urocanate hydratase involved in histidine metabolism (degradation)</t>
  </si>
  <si>
    <t xml:space="preserve">putative protein found across Enterobacteria that exhibits homology to HutU (COG2987, PRK05414, TIGR01228, pfam17392)-like urocanate hydratases 
</t>
  </si>
  <si>
    <t>EFJ97403.1</t>
  </si>
  <si>
    <t>Urocanate hydratase</t>
  </si>
  <si>
    <t>"histidine catabolic process to glutamate and formamide"
"histidine catabolic process to glutamate and formate"</t>
  </si>
  <si>
    <t>hutU</t>
  </si>
  <si>
    <t>Histidine ammonia-lyase involved in histidine metabolism (degradation)</t>
  </si>
  <si>
    <t>putative protein found across Enterobacteria that exhibits homology to HutH (PRK09367, TIGR01225, COG2986)-like histidine ammonia-lyases and other aromatic acid/phenylalanine ammonia-lyases (pfam00221, cd00332)</t>
  </si>
  <si>
    <t>WP_217220790.1</t>
  </si>
  <si>
    <t>Histidine ammonia-lyase</t>
  </si>
  <si>
    <t>hutH</t>
  </si>
  <si>
    <t>According to homology could encode for part of a binding-protein-dependent transport system for glutamate, glutamine, aspartate and asparagine</t>
  </si>
  <si>
    <t>putative protein found across Enterobacteria that shares homology with BztA (cd13692)-like glutamate/glutamine/aspartate/asparagine transporter proteins, lysine-arginine-ornithine-binding periplasmic proteins (TIGR01096), bifunctional adhesin/ABC transporter aspartate/glutamate-binding proteins (PRK11917), and other bacterial periplasmic substrate-binding proteins (smart00062)</t>
  </si>
  <si>
    <t>EEX0319021.1</t>
  </si>
  <si>
    <t>amino acid transport
(glutamate, glutamine, aspartate, asparagine)</t>
  </si>
  <si>
    <t>group_17010</t>
  </si>
  <si>
    <t>According to homology could encode for a putative hydrolase that could be involvd in amino acid biosynthesis</t>
  </si>
  <si>
    <t>putative protein found across Enterobacteria that shares homology with HAD-like SerB phosphatidylglycerol-phosphate phosphatases (cd02612, COG0560) and IB subfamily hydrolases (TIGR01490, pfam12710)</t>
  </si>
  <si>
    <t>WP_129693896.1</t>
  </si>
  <si>
    <t>amino acid metabolism</t>
  </si>
  <si>
    <t>group_30691</t>
  </si>
  <si>
    <t>According to homology could encode for a putative protein involved in isoleucine biosynthesis and ammonia detoxification</t>
  </si>
  <si>
    <t>putative protein found across Enterobacteria that shares homology with YjgF (cd06152)-like endoribonucleases (pfam01042)</t>
  </si>
  <si>
    <t>WP_257273950.1</t>
  </si>
  <si>
    <t>amino acid metabolism
(isoleucine)
resistance
(xenobiotic substances)</t>
  </si>
  <si>
    <t>group_35377</t>
  </si>
  <si>
    <t>According to homology could encode for a transcriptional regulator involved in lysine biosynthesis</t>
  </si>
  <si>
    <t>putative protein found across Proteobacteria
that shares homology with LysR (COG0583, pfam00126, cd08446, TIGR03339) and CynR (PRK11242)-like transcriptional regulators</t>
  </si>
  <si>
    <t>WP_244247688.1</t>
  </si>
  <si>
    <t>amino acid metabolism
(lysine)</t>
  </si>
  <si>
    <t>group_35382</t>
  </si>
  <si>
    <t>According to homology may be involved in L-histidine/L-glutamate and putrescine metabolism</t>
  </si>
  <si>
    <t>putative protein found across Enterobacteria that exhibits homology with HutG (pfam05013, COG3741, pfam05013)-like N-formylglutamate amidohydrolases, which are involved in amino acid metabolism</t>
  </si>
  <si>
    <t>WP_000058769.1</t>
  </si>
  <si>
    <t>amino acid metabolism
(L-histidine, L-glutamate)
amine metabolism
(putrescine)</t>
  </si>
  <si>
    <t>group_15541*</t>
  </si>
  <si>
    <t>According to homology may encode for a protein involved in amino acid metabolism and/or transport</t>
  </si>
  <si>
    <t>putative protein found across Enterobacteria contains a conserved cdsB L-serine desulfidase (COG3681) domain, which is involved in L-cysteine metabolism; and a SDH-alpha (pfam03313) domain, which is involved with serine metabolism</t>
  </si>
  <si>
    <t>WP_001515737.1</t>
  </si>
  <si>
    <t>amino acid transport
amino acid metabolism</t>
  </si>
  <si>
    <t>group_12961*</t>
  </si>
  <si>
    <t>Putative dehydratase involved in the metabolism of amino acids (threonine, serine, potentially phenylserine)</t>
  </si>
  <si>
    <t>putative pyridoxal-phosphate dependent enzyme (pfam00291) found across Enterobacteria that exhibits specific homology to threonine dehydratases/ammonia lyases (cd01562, COG1171, PRK08246, TIGR01127)</t>
  </si>
  <si>
    <t>WP_044351353.1</t>
  </si>
  <si>
    <t>Phenylserine dehydratase</t>
  </si>
  <si>
    <t>"branched-chain amino acid biosyntheti process"
"isoleucine biosynthetic process"
"L-serine catabolic process"
"threonine catabolic process"
"threonine metabolic process"</t>
  </si>
  <si>
    <t>amino acid metabolism
(threonine, serine, phenylserine)</t>
  </si>
  <si>
    <t>psdht</t>
  </si>
  <si>
    <t>According to homology could encode for a putative protease that may function as an endopeptidase that proteolytically removes the C-terminal three residues of farnesylated peptides containing the CAAX motif where C is cysteine, A is an aliphatic amino acid and X is any amino acid</t>
  </si>
  <si>
    <t>putative protein found across Gammaproteobacteria that shares homology with YdiL (COG1266)-like membrane proteases and Abi (pfam02517)-like self-immunity CAAX proteases</t>
  </si>
  <si>
    <t>WP_001493766.1</t>
  </si>
  <si>
    <t>"CAAX-box protein processing"</t>
  </si>
  <si>
    <t>peptide metabolism</t>
  </si>
  <si>
    <t>group_12178</t>
  </si>
  <si>
    <t>According to homology could encode for a putative phosphoadenosine phosphosulphate reductase that is involved in the biosynthesis of L-cysteine from sulfate</t>
  </si>
  <si>
    <t>putative protein found across Enterobacteria that shares homology with YbdN (COG3969)-like phosphoadenosine phosphosulphate reductases (cd01713) and uncharacterized DUF3440 proteins (pfam11922)</t>
  </si>
  <si>
    <t>WP_238744519.1</t>
  </si>
  <si>
    <t>amino acid metabolism
(L-cysteine)</t>
  </si>
  <si>
    <t>group_4098</t>
  </si>
  <si>
    <t>Carbon dioxide concentrating protein that probably forms part of a bacterial microcompartment shell dedicated to ethanolamine degradation that also keeps the level of toxic intermediates low</t>
  </si>
  <si>
    <t>putative protein found across Enterobacteria that shares homology with CcmL (	COG4576, cd01614, pfam03319) and EutN (PRK15448)-like carboxysome shell and ethanolamine utilization microcompartment proteins</t>
  </si>
  <si>
    <t>EFB7858741.1</t>
  </si>
  <si>
    <t>Carbon dioxide concentrating mechanism protein CcmL</t>
  </si>
  <si>
    <t>"ethanolamine catabolic process"
"generation of precursor metabolites and energy"</t>
  </si>
  <si>
    <t>amino alcohol metabolism
(ethanolamine)</t>
  </si>
  <si>
    <t>ccmL</t>
  </si>
  <si>
    <t>Amino acid permease that appears to transport S-methylmethionine for use as a sulfur source</t>
  </si>
  <si>
    <t>putative permease found across Enterobacteria that shares homology with S-methylmethionine permeases (PRK11387), LysP (COG0833)-like amino acid permeases (pfam00324), GabP (TIGR01773)-like GABA permeases, TyrP (NF040513)-like tyrosine-tyramine antiporters,
 and histidine-histamine antiporters (NF040512)</t>
  </si>
  <si>
    <t>WP_124063907.1</t>
  </si>
  <si>
    <t>Amino-acid permease RocC</t>
  </si>
  <si>
    <t>"amino acid transmembrane transport"
"S-methylmethionine transport"</t>
  </si>
  <si>
    <t>amino acid transport
(S-methylmethionine)
sulfur transport</t>
  </si>
  <si>
    <t>rocC</t>
  </si>
  <si>
    <t>Homocysteine S-methyltransferase that is involved in methionine biosynthesis and S-methylmethionine metabolism</t>
  </si>
  <si>
    <t>putative methyltransferase found across Enterobacteria that shares homology with MmuM (PRK09485)-like homocysteine S-methyltransferases (COG2040, pfam02574) and MetH (TIGR02082)-like 5-methyltetrahydrofolate–homocysteine methyltransferase</t>
  </si>
  <si>
    <t>WP_000081351.1</t>
  </si>
  <si>
    <t>Homocysteine S-methyltransferase</t>
  </si>
  <si>
    <t>"cellular response to DNA damage stimulus"
"methionine biosynthetic process"
"methylation"
"S-methylmethionine cycle"
"S-methylmethionine metabolic process"</t>
  </si>
  <si>
    <t>amino acid metabolism
(methionine, S-methylmethionine)</t>
  </si>
  <si>
    <t>mmuM</t>
  </si>
  <si>
    <t>According to homology could encode for a putative transcription factor that acts by binding directly to the RNA polymerase that is required for the negative regulation of rRNA expression and positive regulation of several amino acid biosynthesis promoters; also involved in the repair of DNA double-strand breaks</t>
  </si>
  <si>
    <t>putative protein found across Enterobacteria that shares homology with DksA/TraR (PHA00080, COG1734, TIGR02419, pfam01258)-like proteins</t>
  </si>
  <si>
    <t>WP_088765739.1</t>
  </si>
  <si>
    <t>amino acid metabolism
DNA repair</t>
  </si>
  <si>
    <t>group_21067</t>
  </si>
  <si>
    <t>Bicyclomycin resistance protein that acts like a probable membrane translocase that confers resistance to sulfonamide (sulfathiazole) and bicyclomycin</t>
  </si>
  <si>
    <t>putative protein found across Enterobacteria that shares homology with MdfA (cd17320), Bcr (TIGR00710, PRK11102), EmrB (NF000391), and ProP (COG0477) transporter proteins (pfam07690)</t>
  </si>
  <si>
    <t>SPW67055.1</t>
  </si>
  <si>
    <t>Bicyclomycin resistance protein</t>
  </si>
  <si>
    <t>"cysteine export across plasma membrane"
"dipeptide transmembrane transport"
"protein transport"
"response to antibiotic"
"transmembrane transport"
"xenobiotic detoxification by transmembrane export across the plasma membrane"</t>
  </si>
  <si>
    <t>peptide transport</t>
  </si>
  <si>
    <t>resitance
(antibiotics)</t>
  </si>
  <si>
    <t>bcr_1</t>
  </si>
  <si>
    <t>HTH-type transcriptional regulator that acts as a repressor involved in the biosynthesis of the osmoprotectant glycine betaine</t>
  </si>
  <si>
    <t>putative transcriptional regulator found across Enterobacteria that shares homology with RutR (TIGR03613, PRK15008) and TetR (pfam00440)-like transcriptional regulators</t>
  </si>
  <si>
    <t>WP_150174417.1</t>
  </si>
  <si>
    <t>HTH-type transcriptional regulator BetI</t>
  </si>
  <si>
    <t>"glycine betaine biosynthetic process from choline"
"negative regulation of DNA-templated transcription"
"regulation of DNA-templated transcription"
"response to osmotic stress"</t>
  </si>
  <si>
    <t>amine metabolism
resistance
(osmotic stress)</t>
  </si>
  <si>
    <t>betI_2</t>
  </si>
  <si>
    <t>Putative transporter that is involved in the transport of amino acids (putrescine) as an alternative energy source; may also be associated with protection against DNA damage</t>
  </si>
  <si>
    <t>putative transporter found across Enterobacteria that shares homology with PotE (COG0531)-like amino acid transporters (TIGR00909, pfam00324), GABA permeases (PRK10197), and histidine-histamine antiporters (NF040512)</t>
  </si>
  <si>
    <t>WP_247102149.1</t>
  </si>
  <si>
    <t>Putrescine importer PuuP</t>
  </si>
  <si>
    <t>"amino acid transport"
"cellular response to DNA damage"
"putrescine catabolic process"
"putrescine transport"</t>
  </si>
  <si>
    <t>amine transport
(putrescine)</t>
  </si>
  <si>
    <t>puuP_3</t>
  </si>
  <si>
    <t>mhpE_2*</t>
  </si>
  <si>
    <t>According to homology could encode for a putative transporter protein involved in the transport of small neutral amino acids</t>
  </si>
  <si>
    <t>putative protein found across Bacteria that shares homology with MarC (PRK10995, pfam01914, COG2095, TIGR00427)-like amino acid transporters</t>
  </si>
  <si>
    <t>WP_052869967.1</t>
  </si>
  <si>
    <t>amino acid transport</t>
  </si>
  <si>
    <t>group_9634</t>
  </si>
  <si>
    <t>According to homology could encode for a putative glutamine aminotransferase</t>
  </si>
  <si>
    <t>putative protein (COG5426) found across Enterobacteria that shares homology with putative glutamine aminotransferases (pfam07090)</t>
  </si>
  <si>
    <t>WP_097343715.1</t>
  </si>
  <si>
    <t>amino acid metabolism
(glutamine)</t>
  </si>
  <si>
    <t>group_10417</t>
  </si>
  <si>
    <t>Amino Acid, Amine, and Peptide Metabolism and Transport</t>
  </si>
  <si>
    <t>Inner membrane symporter that may mediate the transport of some unknown sugar substrate</t>
  </si>
  <si>
    <t>putative transporter protein (PRK11462) found across Enterobacteria that shares homology with MelB (COG2211, cd17332)-like Na+/melibiose symporter proteins and Gph (TIGR00792)-like sugar transporter proteins (pfam13347)</t>
  </si>
  <si>
    <t>WP_185712288.1</t>
  </si>
  <si>
    <t>Inner membrane symporter YicJ</t>
  </si>
  <si>
    <t>"carbohydrate transport"
"organic substance transport"
"sodium ion transport"</t>
  </si>
  <si>
    <t>carbohydrate transport
(sugars)</t>
  </si>
  <si>
    <t>yicJ</t>
  </si>
  <si>
    <t>Sucrose-6-phosphate hydrolase that catalyzes the hydrolysis of terminal non-reducing beta-D-fructofuranoside residues in beta-D-fructofuranosides</t>
  </si>
  <si>
    <t>putative sugar hydrolase (smart00640, pfam00251, cd08996) found across Enterobacteria that shares homology with SacC (COG1621) and ScrB (TIGR01322)-like sucrose-6-phosphate hydrolases</t>
  </si>
  <si>
    <t>EEU4239572.1</t>
  </si>
  <si>
    <t>carbohydrate metabolism
(sugars, sucrose)</t>
  </si>
  <si>
    <t>sacA</t>
  </si>
  <si>
    <t>HTH-type transcriptional repressor involved in the regulation of the sulfoquinovose operon</t>
  </si>
  <si>
    <t>putative transcriptional repressor found across Enterobacteria that shares homology with DeoR/GlpR (PRK10906, COG1349, pfam00455, smart00420)-like transcriptional regulators</t>
  </si>
  <si>
    <t>WP_218067593.1</t>
  </si>
  <si>
    <t>HTH-type transcriptional repressor CsqR</t>
  </si>
  <si>
    <t>"negative regulation of DNA-templated transcription initiation"</t>
  </si>
  <si>
    <t>carbohydrate metabolism
(sugars, sulfoquinovose)</t>
  </si>
  <si>
    <r>
      <t>group_20383
(</t>
    </r>
    <r>
      <rPr>
        <b/>
        <i/>
        <sz val="11"/>
        <color theme="1"/>
        <rFont val="Arial"/>
        <family val="2"/>
      </rPr>
      <t>csqR</t>
    </r>
    <r>
      <rPr>
        <b/>
        <sz val="11"/>
        <color theme="1"/>
        <rFont val="Arial"/>
        <family val="2"/>
      </rPr>
      <t>)</t>
    </r>
  </si>
  <si>
    <t>Sulfofructosephosphate aldolase that cleaves 6-deoxy-6-sulfo-D-fructose 1-phosphate to form dihydroxyacetone phosphate and 3-sulfolactaldehyde</t>
  </si>
  <si>
    <t>putative aldolase found across Enterobacteria that shares homology with LacD (COG3684, TIGR01232) and DeoC (pfam01791)-like tagatose 1,6-diphosphate aldolases (PRK12858)</t>
  </si>
  <si>
    <t>WP_220424855.1</t>
  </si>
  <si>
    <t>Sulfofructosephosphate aldolase</t>
  </si>
  <si>
    <t>"6-sulfoquinovose(1-) catabolic process"
"6-sulfoquinovose(1-) catabolic process to glycerone phosphate and 3-sulfolactaldehyde"</t>
  </si>
  <si>
    <t>carbohydrate metabolism
(sugars, sulfofructose)</t>
  </si>
  <si>
    <r>
      <t>group_15295
(</t>
    </r>
    <r>
      <rPr>
        <b/>
        <i/>
        <sz val="11"/>
        <color theme="1"/>
        <rFont val="Arial"/>
        <family val="2"/>
      </rPr>
      <t>yihT</t>
    </r>
    <r>
      <rPr>
        <b/>
        <sz val="11"/>
        <color theme="1"/>
        <rFont val="Arial"/>
        <family val="2"/>
      </rPr>
      <t>)</t>
    </r>
  </si>
  <si>
    <t>Sulfofructose kinase that phosphorylates 6-deoxy-6-sulfo-D-fructose to 6-deoxy-6-sulfo-D-fructose 1-phosphate</t>
  </si>
  <si>
    <t>putative kinase found across Enterobacteria that shares homology with RbsK (COG0524)-like ribokinases (cd01945, TIGR02152, PRK11142) and PfkB (pfam00294)-like carbohydrate kinases</t>
  </si>
  <si>
    <t>WP_000160873.1</t>
  </si>
  <si>
    <t>Sulfofructose kinase</t>
  </si>
  <si>
    <t>"6-sulfoquinovose(1-) catabolic process"
"6-sulfoquinovose(1-) catabolic process to glycerone phosphate and 3-sulfolactaldehyde"
"carbohydrate phosphorylation"</t>
  </si>
  <si>
    <r>
      <t>group_15294
(</t>
    </r>
    <r>
      <rPr>
        <b/>
        <i/>
        <sz val="11"/>
        <color theme="1"/>
        <rFont val="Arial"/>
        <family val="2"/>
      </rPr>
      <t>yihV</t>
    </r>
    <r>
      <rPr>
        <b/>
        <sz val="11"/>
        <color theme="1"/>
        <rFont val="Arial"/>
        <family val="2"/>
      </rPr>
      <t>)</t>
    </r>
  </si>
  <si>
    <t>3-sulfolactaldehyde that reduces 3-sulfolactaldehyde to 2,3-dihydroxypropane 1-sulfonate and may be involved in the detoxification of various potentially toxic intermediates that may accumulate under stress conditions</t>
  </si>
  <si>
    <t>putative reductase found across Enterobacteria that shares homology with sulfolactaldehyde 3-reductases (PRK15461), MmsB (COG2084)-like 3-hydroxyisobutyrate dehydrogenases (TIGR01692), and 6-phosphogluconate dehydrogenases</t>
  </si>
  <si>
    <t>WP_001298598.1</t>
  </si>
  <si>
    <t>3-sulfolactaldehyde reductase</t>
  </si>
  <si>
    <t>"6-sulfoquinovose(1-) catabolic process"
"6-sulfoquinovose(1-) catabolic process to glycerone phosphate and 3-sulfolactaldehyde"
"toxin catabolic process"</t>
  </si>
  <si>
    <r>
      <t>group_12761
(</t>
    </r>
    <r>
      <rPr>
        <b/>
        <i/>
        <sz val="11"/>
        <color theme="1"/>
        <rFont val="Arial"/>
        <family val="2"/>
      </rPr>
      <t>yihU</t>
    </r>
    <r>
      <rPr>
        <b/>
        <sz val="11"/>
        <color theme="1"/>
        <rFont val="Arial"/>
        <family val="2"/>
      </rPr>
      <t>)</t>
    </r>
  </si>
  <si>
    <t>Periplasmic substrate-binding component of an ABC transporter complex involved in galactofuranose transport</t>
  </si>
  <si>
    <t>putative transport protein (pfam13407) found across Bacteria that shares homology with YtfQ (cd06309)-like galactofuranose transport proteins, RbsB (COG1879, PRK10653)-like ribose transporter proteins, and XylF (TIGR02634)-like D-xylose transporter proteins</t>
  </si>
  <si>
    <t>WP_134737705.1</t>
  </si>
  <si>
    <t>ABC transporter periplasmic-binding protein YtfQ</t>
  </si>
  <si>
    <t>"galactose transmembrane transport"
"hexose import across plasma membrane"</t>
  </si>
  <si>
    <t>carbohydrate transport
(sugars, galactofuranose)</t>
  </si>
  <si>
    <r>
      <t>group_11899
(</t>
    </r>
    <r>
      <rPr>
        <b/>
        <i/>
        <sz val="11"/>
        <color theme="1"/>
        <rFont val="Arial"/>
        <family val="2"/>
      </rPr>
      <t>ytfQ</t>
    </r>
    <r>
      <rPr>
        <b/>
        <sz val="11"/>
        <color theme="1"/>
        <rFont val="Arial"/>
        <family val="2"/>
      </rPr>
      <t>)</t>
    </r>
  </si>
  <si>
    <t>Permease component of a binding-protein-dependent transport system AlsBAC for D-allose that is probably responsible for the translocation of the substrate across the membrane</t>
  </si>
  <si>
    <t>putative transporter protein found across Enterobacteria that shares hiomology with D-allose transporter proteins (PRK09699), AraH (COG1172, cd06579)-like ribose/xylose/arabinose/galactoside transporter proteins, and branched-chain amino acid transporter proteins (pfam02653)</t>
  </si>
  <si>
    <t>CAI2944215.1</t>
  </si>
  <si>
    <t>D-allose transport system permease protein AlsC</t>
  </si>
  <si>
    <t>"allose transmembrane transport"
"D-ribose transmembrane transport"</t>
  </si>
  <si>
    <t>carbohydrate transport
(sugars, D-allose)</t>
  </si>
  <si>
    <t>alsC</t>
  </si>
  <si>
    <t>According to homology, could encode for a putative PTS-transporter system for the transport of sugars (glucose) for metabolism</t>
  </si>
  <si>
    <t>putative component of a PTS-transporter system containing found across Enterobacteria that shares homology with IIBC (TIGR01996, PRK11007, COG1263, cd00212) and EIIC (pfam02378) components of a sucrose-specific PTS system</t>
  </si>
  <si>
    <t>WP_000345204.1</t>
  </si>
  <si>
    <t>Negative regulator of SacY activity</t>
  </si>
  <si>
    <t>"glucose transmembrane transport"
"negative regulation of DNA binding"
"phosphoenolpyruvate-dependent sugar phosphotransferase system"
"phosphorylation"
"regulation of DNA-templated transcription"</t>
  </si>
  <si>
    <t>sacX</t>
  </si>
  <si>
    <t>WP_090083367.1</t>
  </si>
  <si>
    <r>
      <t>group_13222
(</t>
    </r>
    <r>
      <rPr>
        <b/>
        <i/>
        <sz val="11"/>
        <color theme="1"/>
        <rFont val="Arial"/>
        <family val="2"/>
      </rPr>
      <t>sacX</t>
    </r>
    <r>
      <rPr>
        <b/>
        <sz val="11"/>
        <color theme="1"/>
        <rFont val="Arial"/>
        <family val="2"/>
      </rPr>
      <t>)</t>
    </r>
  </si>
  <si>
    <t>Outer membrane sugar porin involved in the transport of carbohydrates (sucrose, maltodextrin, or an alternative sugar)</t>
  </si>
  <si>
    <t>putative porin found across Enterobacteria that exhibits homology to LamB (cd01346, pfam02264, PRK09360, COG4580, pfam11471)-like maltoporins</t>
  </si>
  <si>
    <t>WP_000488917.1</t>
  </si>
  <si>
    <t>Sucrose porin</t>
  </si>
  <si>
    <t>"carbohydrate transport"
"ion transport"
"polysaccharide transport"
"maltodextrin transmembrane transport"
"cellular response to DNA damage stimulus"</t>
  </si>
  <si>
    <t>carbohydrate transport
(sucrose, maltodextrin)</t>
  </si>
  <si>
    <t>scrY</t>
  </si>
  <si>
    <t>According to homology could encode for a putative kinase involved in the metabolism of a particular sugar substrate</t>
  </si>
  <si>
    <t>putative sugar kinase found across Enterobacteria that contains no conserved functional domains</t>
  </si>
  <si>
    <t>MCQ8762473.1</t>
  </si>
  <si>
    <t>putative sugar kinase YdjH</t>
  </si>
  <si>
    <t>carbohydrate metabolism
(sugars)</t>
  </si>
  <si>
    <t>ydjH</t>
  </si>
  <si>
    <t>Glucose-1-phosphate adenylyltransferase involved in the biosynthesis of ADP-glucose required for the synthesis of glycogen</t>
  </si>
  <si>
    <t>putative transferase (pfam00483) found across Enterobacteria that shares homology with GlgC (PRK00725, COG0448, TIGR02091, cd02508)-like glucose-1-phosphate adenylyltransferases</t>
  </si>
  <si>
    <t>WP_119880377.1</t>
  </si>
  <si>
    <t>Glucose-1-phosphate adenylyltransferase</t>
  </si>
  <si>
    <t>"glycogen biosynthetic process"</t>
  </si>
  <si>
    <t>carbohydrate metabolism
(polysaccharides, glycogen)</t>
  </si>
  <si>
    <t>glgC_2</t>
  </si>
  <si>
    <t xml:space="preserve">According to homology could encode for a putative permease that mediates the uptake of L-rhamnose across the cytoplasmic membrane alongside the concomitant transport of protons into the cell </t>
  </si>
  <si>
    <t>putative protein found across Proteobacteria that shares homology with RhaT (COG0697)-like permeases</t>
  </si>
  <si>
    <t>WP_053908475.1</t>
  </si>
  <si>
    <t>carbohydrate transport
(sugars, rhamnose)</t>
  </si>
  <si>
    <t>group_23869</t>
  </si>
  <si>
    <t>According to homology could encode for a putative pyruvate formate lyase, which is involved in glucose fermentation</t>
  </si>
  <si>
    <t>putative protein found across Enterobacteria that shares homology with PflD (PRK09983, COG1882)-like pyruvate formate lyases (TIGR01774, cd01677, pfam02901), and indoleacetate decarboxylase proteins (NF033718)</t>
  </si>
  <si>
    <t>SIX24022.1</t>
  </si>
  <si>
    <t>carbohydrate metabolism
(sugars, glucose)</t>
  </si>
  <si>
    <t>group_35408</t>
  </si>
  <si>
    <t>Putative glycosyltransferase</t>
  </si>
  <si>
    <t>putative protein found across Enterobacteria that shares homology with undecaprenyl phosphate 4-deoxy-4-formamido-L-arabinose transferases (PRK10714), bacterial DPM1-like enzymes (cd04187), WcaA (COG0463)-like glycosyltransferases (pfam00535), and PgaC (TIGR03937)-like poly-beta-1,6 N-acetyl-D-glucosamine synthases</t>
  </si>
  <si>
    <t>WP_203032471.1</t>
  </si>
  <si>
    <t>putative glycosyltransferase YkoT</t>
  </si>
  <si>
    <t xml:space="preserve">-
</t>
  </si>
  <si>
    <t>ykoT</t>
  </si>
  <si>
    <t>Sucrose permease responsible for the transport of sucrose into the cell, with the concomitant import of a proton; also appears to transport maltose, fructose or lactulose, but not glucose, lactose or melibiose</t>
  </si>
  <si>
    <t>putative protein found across Enterobacteria that shares homology with LacY (PRK09528, cd06172, pfam01306) galactoside permeases and other oligosaccharide:H+ symporters (TIGR00882)</t>
  </si>
  <si>
    <t>WP_251292521.1</t>
  </si>
  <si>
    <t>Sucrose permease</t>
  </si>
  <si>
    <t>carbohydrate transport
(sugars, sucrose)</t>
  </si>
  <si>
    <t>cscB</t>
  </si>
  <si>
    <t>Regulatory protein involved in the repression of genes involved in D-allose and ribose-5-phosphate metabolism and transport</t>
  </si>
  <si>
    <t>putative transcriptional regulator found across Enterobacteria that contains a conserved SIS domain (pfam01380) that shares homology with RpiR (PRK11337, COG1737, cd05013)-like transcriptional regulators and GmhA (TIGR00441)-like phosphoheptose isomerases</t>
  </si>
  <si>
    <t>WP_000083213.1</t>
  </si>
  <si>
    <t>HTH-type transcriptional regulator RpiR</t>
  </si>
  <si>
    <t>"negative regulation of DNA-templated transcription initiation"
"regulation of DNA-templated transcription initiation"</t>
  </si>
  <si>
    <t>carbohydrate metabolism
(sugars, D-allose; sugar phosphates, ribose-5-phosphate)</t>
  </si>
  <si>
    <t>rpiR*</t>
  </si>
  <si>
    <r>
      <t xml:space="preserve">HTH-type transcriptional regulator involved in the control of degradation of </t>
    </r>
    <r>
      <rPr>
        <i/>
        <sz val="11"/>
        <color theme="1"/>
        <rFont val="Arial"/>
        <family val="2"/>
      </rPr>
      <t>B. subtilis</t>
    </r>
    <r>
      <rPr>
        <sz val="11"/>
        <color theme="1"/>
        <rFont val="Arial"/>
        <family val="2"/>
      </rPr>
      <t xml:space="preserve"> amidophosphoribosyltransferase and probably activates the gene for a degradative protease; alternatively could encode for a transcriptional regulator that regulates the expression of genes related to sucrose metabolism</t>
    </r>
  </si>
  <si>
    <t>putative transcriptional regulator found across Bacteria that shares homology with sucrose metabolism regulatory proteins (cd06288), LacI (pfam00532, smart00354, cd01392), PurR (COG1609), CytR (PRK11041), and CcpA (TIGR01481) transcriptional regulators</t>
  </si>
  <si>
    <t>AKK49069.1</t>
  </si>
  <si>
    <t>HTH-type transcriptional regulator DegA</t>
  </si>
  <si>
    <t>degA</t>
  </si>
  <si>
    <t>D-allulose-6-phosphate 3-epimerase that catalyzes the reversible epimerization of D-allulose 6-phosphate to D-fructose 6-phosphate</t>
  </si>
  <si>
    <t>putative protein found across Enterobacteria that shares homology with allulose-6-phosphate 3-epimerases (PRK09722) and Rpe (COG0036, cd00429, TIGR01163)-like ribulose-phosphate 3 epimerases (pfam00834)</t>
  </si>
  <si>
    <t>WP_264366224.1</t>
  </si>
  <si>
    <t>D-allulose-6-phosphate 3-epimerase</t>
  </si>
  <si>
    <t>"cellular carbohydrate metabolic process"
"D-allose catabolic process"
"pentose-phosphate shunt, non-oxidative branch"</t>
  </si>
  <si>
    <t>alsE</t>
  </si>
  <si>
    <t>D-allose-binding periplasmic protein that forms part of a binding-protein-dependent transport system for D-allose</t>
  </si>
  <si>
    <t xml:space="preserve">putative transport periplasmic-binding protein (pfam13407) found across purple photosynthetic bacteria that shares homology with D-allose transporter substrate-binding proteins (PRK09701, cd06320), RbsB (COG1879)-like ABC-type sugar transport system periplasmic proteins, and RhaS (TIGR02637)-like rhamnose ABC transporter rhamnose-binding proteins </t>
  </si>
  <si>
    <t>WP_089648680.1</t>
  </si>
  <si>
    <t>D-allose-binding periplasmic protein</t>
  </si>
  <si>
    <t>alsB</t>
  </si>
  <si>
    <t>D-allose kinase that catalyzes the phosphorylation of D-allose to D-allose 6-phosphate</t>
  </si>
  <si>
    <t>putative protein found across Enterobacteria that shares homology with D-allose kinases (PRK09698), ROK family putative glucokinases (pfam00480, TIGR00744), and NagC (COG1940)-like sugar kinases</t>
  </si>
  <si>
    <t>WP_106490985.1</t>
  </si>
  <si>
    <t>D-allose kinase</t>
  </si>
  <si>
    <t>"D-allose catabolic process"
"DNA-templated transcription"</t>
  </si>
  <si>
    <t>carbohydrate metabolism
(sugars, D-allose)</t>
  </si>
  <si>
    <t>alsK</t>
  </si>
  <si>
    <t>Cellobiose-specific EIIB component of a PTS transport system involved in cellobiose transport</t>
  </si>
  <si>
    <t>putative transport protein found across Enterobacteria that shares homology with CelA (COG1440)-like phosphotransferase system cellobiose-specific IIB component proteins (PRK10499, TIGR00853, pfam02302) and phosphotransferase system chitobiose-specific IIB component proteins (cd05564)</t>
  </si>
  <si>
    <t>WP_115767756.1</t>
  </si>
  <si>
    <t>PTS system cellobiose-specific EIIB component</t>
  </si>
  <si>
    <t>"N,N'-diacetylchitobiose import"
"phosphoenolpyruvate-dependent sugar phosphotransferase system"
"phosphorylation"</t>
  </si>
  <si>
    <t>carbohydrate transport
(sugars, cellobiose)</t>
  </si>
  <si>
    <t>celA</t>
  </si>
  <si>
    <t>According to homology could encode for a putative transcriptional regulator that may be involved in arabinose metabolism</t>
  </si>
  <si>
    <t>putative protein found across Bacteria that contains a conserved HTH domain (pfam12833) that shares homology with AraC (COG2207, smart00342)-like arabinose operon control proteins, SoxS (PRK10219)-like superoxide response transcriptional regulators, HpaA (TIGR02297)-like 4-hydroxyphenylacetate catabolism regulatory proteins, and RclR (NF040475)-like reactive chlorine-specific transcriptional regulators</t>
  </si>
  <si>
    <t>TVS75073.1</t>
  </si>
  <si>
    <t>group_13892</t>
  </si>
  <si>
    <t>According to homology could encode for a putative protein involve in polysaccharide catabolism</t>
  </si>
  <si>
    <t>putative protein found across Enterobacteria that shares homology with AmyA (	cd11315)-like alpha-amylase subunit proteins</t>
  </si>
  <si>
    <t>WP_052012180.1</t>
  </si>
  <si>
    <t>carbohydrate metabolism
(polysaccharides)</t>
  </si>
  <si>
    <t>group_1335</t>
  </si>
  <si>
    <t>According to homology could encode for a putative protein that may play a role in adhesion or carbohydrate metabolism</t>
  </si>
  <si>
    <t>putative protein found across Enterobacteria that shares homology with CASH domain (smart00722)-containing carbohydrate binding proteins and sugar hydrolases, MisL (PRK15313)-like intestinal colonization autotransporter adhesins, and FhaB (COG3210)-like proteins involved in heme utilization or adhesion</t>
  </si>
  <si>
    <t>STI66479.1</t>
  </si>
  <si>
    <t>carbohydrate metabolism</t>
  </si>
  <si>
    <t>group_2234</t>
  </si>
  <si>
    <t>According to homology could encode for a putative periplasmic protein component of an ABC transporter complex involved in sn-glycerol-3-phosphate import; can also transport glycerophosphoryl diesters, which are hydrolyzed to G3P and alcohol during transport</t>
  </si>
  <si>
    <t>putative protein found across Enterobacteria that shares homology with UgpB (COG1653, PRK10974)-like transporter periplasmic proteins (cd13585, pfam01547)</t>
  </si>
  <si>
    <t>"glycerol-3-phosphate transmembrane transport"
"glycerophosphodiester transmembrane transport"</t>
  </si>
  <si>
    <t>carbohydrate transport
(glycerol-3-phosphate)</t>
  </si>
  <si>
    <t>group_4882</t>
  </si>
  <si>
    <t>Sorbose-specific EIIB component of a PTS transport system involved in sorbose transport</t>
  </si>
  <si>
    <t>putative transport protein found across Enterobacteria that shares homology with AgaB (COG3444)-like mannose/fructose/N-acetylgalactosamine-specific PTS subunit proteins, and various sorbose-specific PTS IIB subunit (cd00001, TIGR00854, pfam03830) and IIAB subunit (PRK15088) proteins</t>
  </si>
  <si>
    <t>WP_224083366.1</t>
  </si>
  <si>
    <t>PTS system sorbose-specific EIIB component</t>
  </si>
  <si>
    <t>"phosphoenolpyruvate-dependent sugar phosphotransferase system"
"phosphorylation"</t>
  </si>
  <si>
    <t>carbohydrate transport
(sugars, sorbose)</t>
  </si>
  <si>
    <t>sorB_2</t>
  </si>
  <si>
    <t>Phosphocarrier protein forming the general (non sugar-specific) component PTS transport systems that catalyzes the phosphorylation of incoming sugar substrates concomitantly with their translocation across the cell membrane; also plays a role in coordinating and optimizing the use of available carbon sources</t>
  </si>
  <si>
    <t>putative protein found across Bacteria that shares homology with PtsH (COG1925)-like HPr phosphocarrier proteins (pfam00381, TIGR01003, cd00367, PRK13780)</t>
  </si>
  <si>
    <t>WP_247157893.1</t>
  </si>
  <si>
    <t>Phosphocarrier protein HPr</t>
  </si>
  <si>
    <t>"phosphoenolpyruvate-dependent sugar phosphotransferase system"
"regulation of carbohydrate utilization"</t>
  </si>
  <si>
    <t>ptsH_2</t>
  </si>
  <si>
    <t>Mannitol-1-phosphate 5-dehydrogenase that seems to be involved in mannitol utilization</t>
  </si>
  <si>
    <t>putative protein found across Enterobacteria that shares homology with L-sorbose-1-phosphate reductases (cd08238), Tdh (COG1063)-like threonine dehydrogenases, and galactitol-1-phosphate 5-dehydrogenases (PRK10309)</t>
  </si>
  <si>
    <t>VDG87249.1</t>
  </si>
  <si>
    <t>Mannitol-1-phosphate 5-dehydrogenase</t>
  </si>
  <si>
    <t>carbohydrate metabolism
(mannitol-1-phosphate)</t>
  </si>
  <si>
    <t>yggP_2</t>
  </si>
  <si>
    <t>HTH-type transcriptional regulator involved in the regulation of glucose metabolism</t>
  </si>
  <si>
    <t>putative transcriptional regulator found across Enterobacteria that shares homology with GntR (PRK14987, cd01575), PurR (COG1609), CcpA (TIGR01481), and LacI (smart00354, pfam00356)-like tranascriptional regulators</t>
  </si>
  <si>
    <t>WP_097740808.1</t>
  </si>
  <si>
    <t>HTH-type transcriptional regulator GntR</t>
  </si>
  <si>
    <t>"regulation of DNA-templated transcription"
"regulation of glucose metabolic process"</t>
  </si>
  <si>
    <t>gntR_2</t>
  </si>
  <si>
    <t>Galactose/methyl galactoside import ATP-binding protein that forms part of an ABC transporter complex involved in galactose/methyl galactoside import; responsible for energy coupling to the transport system</t>
  </si>
  <si>
    <t>putative transporter protein (pfam00005) found across Enterobacteria that shares homology with MglA (COG1129)-like galactose/methyl galaxtoside transporter ATP-binding proteins (PRK10982), XylG (TIGR02633)-like D-xylose ABC transporter ATP-binding proteins, monosaccharide transport proteins (cd03215), RbbA (NF033858)-like ribosome-associated transporter proteins, DarD (NF038007)-like darobactin export proteins, and OtrC (NF000106)-like oxytetracycline efflux proteins</t>
  </si>
  <si>
    <t>WP_112924367.1</t>
  </si>
  <si>
    <t>Galactose/methyl galactoside import ATP-binding protein MglA</t>
  </si>
  <si>
    <t>"cellular response to DNA damage stimulus"
"galactose transmembrane transport"
"methylgalactoside transport"</t>
  </si>
  <si>
    <t>carbohydrate transport
(sugars, galactose, methylgalactoside)</t>
  </si>
  <si>
    <t>mglA_2</t>
  </si>
  <si>
    <t>gatY_2*</t>
  </si>
  <si>
    <t>Catalytic subunit of tagatose-1,6-bisphosphate aldolase, which catalyzes the reversible aldol condensation of dihydroxyacetone phosphate with glyceraldehyde 3-phosphate to produce tagatose 1,6-bisphosphate</t>
  </si>
  <si>
    <t>putative aldolase subunit protein found across Enterobacteria that shares homology with GatY (PRK12737)-like tagatose-bisphosphate aldolase subunit proteins (cd00947) and Fba (COG0191)-like fructose-bisphosphate aldolases (pfam01116, TIGR01859)</t>
  </si>
  <si>
    <t>WP_147658525.1</t>
  </si>
  <si>
    <t>D-tagatose-1,6-bisphosphate aldolase subunit KbaY</t>
  </si>
  <si>
    <t>"carbohydrate metabolic process"
"D-tagatose 6-phosphate catabolic process"</t>
  </si>
  <si>
    <t>carbohydrate metabolism
(sugar phosphates, D-tagatose 6-phosphate)</t>
  </si>
  <si>
    <t>kbaY_2</t>
  </si>
  <si>
    <t>putative aldolase subunit protein found across Enterobacteria that shares homology with tagatose-bisphosphate aldolase subunit proteins (cd00947) and Fba (COG0191)-like fructose-bisphosphate aldolases (pfam01116, PRK12857, TIGR01859)</t>
  </si>
  <si>
    <t>WP_133142472.1</t>
  </si>
  <si>
    <t>kbaY_3</t>
  </si>
  <si>
    <t>Aryl-phospho-beta-D-glucosidase that catalyzes the hydrolysis of phosphorylated beta-glucosides into glucose-6-phosphate and aglycone; appears to only play a limited role in the utilization of external beta-glucosides</t>
  </si>
  <si>
    <t>putative protein found across Bacteria that shares homology with CelA (PRK09589)-like 6-phospho-beta-glucosidases, BglB (COG2723)-like Beta-glucosidase/6-phospho-beta-glucosidase/beta-galactosidases (TIGR03356), and glycosyl hydrolases (pfam00232)</t>
  </si>
  <si>
    <t>BBP30521.1</t>
  </si>
  <si>
    <t>Aryl-phospho-beta-D-glucosidase BglA</t>
  </si>
  <si>
    <t>"carbohydrate catabolic process"</t>
  </si>
  <si>
    <t>carbohydrate metabolism
(sugars, aryl-phospho-beta-D-glucosidase)</t>
  </si>
  <si>
    <t>bglA_1</t>
  </si>
  <si>
    <t>Maltose regulon regulatory protein that acts as a repressor of genes involved in maltose metabolism</t>
  </si>
  <si>
    <t>putative protein found across Enterobacteria that shares homology with FruR (cd06274), PurR (COG1609), MalI (PRK10014), and LacI (TIGR02417, smart00354, cd01392)-like transcriptional regulators</t>
  </si>
  <si>
    <t>WP_000179019.1</t>
  </si>
  <si>
    <t>Maltose regulon regulatory protein MalI</t>
  </si>
  <si>
    <t>"negative regulation of DNA-templated transcription"
"regulation of DNA-templated transcription"</t>
  </si>
  <si>
    <t>carbohydrate metabolism
(sugars, maltose)</t>
  </si>
  <si>
    <t>malI_1</t>
  </si>
  <si>
    <t>ATP-binding protein part of larger ABC transporter system that may be involved in the transport of sn-glycerol-3-phosphate (G3P)</t>
  </si>
  <si>
    <t>putative ABC-type transporter protein (pfam00005) found across Enterobacteria that contains a conserved AAA (smart00382) domain and shares homology with FbpC (PRK11432)-like ATP-binding components of ferric ion transporters, PotA (COG3842, cd03300, TIGR01187)-like ATP-binding components of polyamine transporters, DarD (NF038007)-like darobactin exporter proteins, RbbA (NF033858)-like ribosome-associated transporters, and OtrC (NF000106)-like oxytetracycline efflux proteins</t>
  </si>
  <si>
    <t>WP_032247122.1</t>
  </si>
  <si>
    <t>sn-glycerol-3-phosphate import ATP-binding protein UgpC</t>
  </si>
  <si>
    <t>"carbohydrate transport"
"glycerol-3-phosphate transmembrane transport"
"glycerophosphodiester transmembrane transport"</t>
  </si>
  <si>
    <t>ugpC_2</t>
  </si>
  <si>
    <t>Global transcriptional regulator that regulates carbon (fructose, sucrose) metabolism and transport; has been shown to regulate the expression of osmoprotectant genes, and as such may also be implicated in resistance to hydrostatic pressure</t>
  </si>
  <si>
    <t>putative transcription factor found across Enterobacteria that exhibits homology to LacI/PurR (smart00354, pfam00356)-like regulatory proteins that respond to lactose, FruR (cd06274, TIGR02417)-like transcription factors that respond to fructose, and cra (PRK11303)-like catabolic repressor/activator proteins</t>
  </si>
  <si>
    <t>WP_000851062.1</t>
  </si>
  <si>
    <t>Catabolite repressor/activator</t>
  </si>
  <si>
    <t>"regulation of DNA-templated transcription"
"regulation of DNA-templated transcription initiation"
"response to fructose"</t>
  </si>
  <si>
    <t>resistance
(osmotic stress)</t>
  </si>
  <si>
    <t>carbohydrate transport
(sucrose, fructose)
carbohydrate metabolism
(sucrose, fructose)</t>
  </si>
  <si>
    <t>cra_1*</t>
  </si>
  <si>
    <t>Glycogen synthase involved in glycogen biosynthesis</t>
  </si>
  <si>
    <t>putative synthase found across Gammaproteobacteria that shares homology with GlgA (PRK00654, TIGR02095, COG0297, cd03791)-like glycogen synthases and starch synthases (pfam08323)</t>
  </si>
  <si>
    <t>WP_087588075.1</t>
  </si>
  <si>
    <t>Glycogen synthase</t>
  </si>
  <si>
    <t>"cellular response to DNA damage stimulus"
"glycogen biosynthetic process"</t>
  </si>
  <si>
    <t>glgA_2</t>
  </si>
  <si>
    <t>According to homology could encode for a putative transcriptional regulator that may be involved in the metabolism of some unknown (sugar) substrate</t>
  </si>
  <si>
    <t>putative protein found across Enterobacteria that contains conserved SIS (cd04795) and HTH (pfam01418) domains that shares homology with RpiR (COG1737)-like transcriptional regulators, bifunctional transcriptional regulator/glucokinase proteins (PRK14101)</t>
  </si>
  <si>
    <t>WP_097471822.1</t>
  </si>
  <si>
    <t>"carbohydrate derivative metabolic process"
"regulation of DNA-templated transcription"</t>
  </si>
  <si>
    <t>ybbH</t>
  </si>
  <si>
    <t>Sorbose-specific EIID component of a PTS transport system involved in sorbose transport</t>
  </si>
  <si>
    <t>putative transport protein found across Enterobacteria that shares homology with ManZ (COG3716)-like PTS mannose transporter subunit IID proteins (PRK11103, TIGR00828, pfam03613)</t>
  </si>
  <si>
    <t>WP_141085607.1</t>
  </si>
  <si>
    <t>PTS system sorbose-specific EIID component</t>
  </si>
  <si>
    <t>"phosphoenolpyruvate-dependent sugar phosphotransferase system"</t>
  </si>
  <si>
    <t>sorM</t>
  </si>
  <si>
    <t>Sorbose-specific EIIA component of a PTS transport system involved in sorbose transport</t>
  </si>
  <si>
    <t>putative transport protein found across Enterobacteria that shares homology with ManX (COG2893)-like mannose/fructose-specific PTS IIA subunit (TIGR00824, cd00006, pfam03610) and IIAB subinit (PRK15088) proteins</t>
  </si>
  <si>
    <t>WP_256130186.1</t>
  </si>
  <si>
    <t>PTS system sorbose-specific EIIA component</t>
  </si>
  <si>
    <t>sorF</t>
  </si>
  <si>
    <t>Sorbose-specific EIIC component of a PTS transport system involved in sorbose transport</t>
  </si>
  <si>
    <t>putative protein found across Enterobacteria that shares homology with ManY (COG3715)-like mannose/fructose/sorbose-specific PTS transporter IIC subunit proteins (TIGR00822, PRK15065, pfam03609)</t>
  </si>
  <si>
    <t>WP_115763143.1</t>
  </si>
  <si>
    <t>PTS system sorbose-specific EIIC component</t>
  </si>
  <si>
    <t>sorA</t>
  </si>
  <si>
    <t>According to homology could encode for a putative epimerase involved in aldose metabolism</t>
  </si>
  <si>
    <t>putative protein found across Enterobacteria that shares homology with aldose 1-epimerases ((cd09023) and uncharacterized DUF4432 family (pfam14486) proteins, which have no known function</t>
  </si>
  <si>
    <t>WP_097398343.1</t>
  </si>
  <si>
    <t>carbohydrate metabolism
(sugars, aldose)</t>
  </si>
  <si>
    <t>group_8990</t>
  </si>
  <si>
    <t>According to homology could encode for a putative sugar isomerase that catalyzes the reversible isomerization of D-lyxose to D-xylulose</t>
  </si>
  <si>
    <t>putative protein found across Bacteria that shares homology with YdaE (	COG3822)-like D-lyxose isomerases (pfam07385), and other sugar isomerases (cd20309)</t>
  </si>
  <si>
    <t>WP_257189560.1</t>
  </si>
  <si>
    <t>group_15284</t>
  </si>
  <si>
    <t>According to homology could encode for a putative sugar (tagatose) kinase</t>
  </si>
  <si>
    <t>putative kinase found across Enterobacteria that shares homology with KdgK (cd01166)-like 2-keto-3-deoxygluconate kinases, 5-dehydro-2-deoxygluconokinases, RbsK (COG0524)-like sugar kinases, fructokinases (PLN02323), and PfkB (pfam00294)-like carbohydrate kinases</t>
  </si>
  <si>
    <t>WP_000048609.1</t>
  </si>
  <si>
    <t>carbohydrate metabolism
(sugars, tagatose)</t>
  </si>
  <si>
    <t>group_14942</t>
  </si>
  <si>
    <t>According to homology could encode for a putative glycoporin involved in the transport of some unknown sugar substrate</t>
  </si>
  <si>
    <t>putative protein found across Bacteria that shares homology with RafY (pfam16966)-like glycoporins</t>
  </si>
  <si>
    <t>WP_000749925.1</t>
  </si>
  <si>
    <t>group_11851</t>
  </si>
  <si>
    <t>According to homology could encode for a putative phosphoribulokinase involved in ribulose metabolism</t>
  </si>
  <si>
    <t>putative protein found across Gammaproteobacteria that contains a conserved ASCH domain (cd06553, smart01022, pfam04266) that shares homology with YhfF (COG4405)-like RNA-binding proteins</t>
  </si>
  <si>
    <t>WP_146680738.1</t>
  </si>
  <si>
    <t>group_10429</t>
  </si>
  <si>
    <t>Carbohydrate Transport and Metabolism</t>
  </si>
  <si>
    <t>Substrate Metabolism &amp; Transport</t>
  </si>
  <si>
    <r>
      <t xml:space="preserve">Antitoxin component of a type II toxin-antitoxin  system that counteracts the effect of its cognate toxin </t>
    </r>
    <r>
      <rPr>
        <i/>
        <sz val="11"/>
        <color theme="1"/>
        <rFont val="Arial"/>
        <family val="2"/>
      </rPr>
      <t>YafQ</t>
    </r>
  </si>
  <si>
    <t>putative antitoxin found across Enterobacteria that shares hiomology with RelB/DinJ (COG3077, pfam04221, TIGR02384, PRK11235) family antitoxins</t>
  </si>
  <si>
    <t>WP_234678412.1</t>
  </si>
  <si>
    <t>Antitoxin DinJ</t>
  </si>
  <si>
    <t>"DNA-templated transcription"
"negative regulation of DNA-templated transcription"
"positive regulation of DNA-templated transcription initiation"
"regulation of growth"
"single-species biofilm formation"</t>
  </si>
  <si>
    <t>toxin-antitoxin sytem
(antitoxin)</t>
  </si>
  <si>
    <t>dinJ</t>
  </si>
  <si>
    <r>
      <t xml:space="preserve">According to homology could encode for an AlpA-like transcriptional regulator/excisionase, a CP4-57 prophage-encoded protein that appears to mediate the excision of the cryptic CP4-57 prophage, which has been associated with biofilm formation and suppression of UV susceptibility of Lon-protease mutants in </t>
    </r>
    <r>
      <rPr>
        <i/>
        <sz val="11"/>
        <color theme="1"/>
        <rFont val="Arial"/>
        <family val="2"/>
      </rPr>
      <t>E. coli</t>
    </r>
  </si>
  <si>
    <t xml:space="preserve">putative prophage protein found across Enterobacteria that shares homology with CP4-57-encoded transcriptional regulator AlpA (COG3311, pfam05930) </t>
  </si>
  <si>
    <t>WP_060616002.1</t>
  </si>
  <si>
    <t>prophage protein
resistance
(UV)
adhesion and biofilm formation</t>
  </si>
  <si>
    <t>group_23655</t>
  </si>
  <si>
    <t>WP_001549567.1</t>
  </si>
  <si>
    <t>group_17834</t>
  </si>
  <si>
    <r>
      <t xml:space="preserve">According to homology could encode for a regulatory protein encoded by a cryptic P4-like, CP4-57 prophage which is linked to biofilm formation and suppression of a capsule-overproducing and UV sensitive phenotype for Lon ATP-dependent protease mutants in </t>
    </r>
    <r>
      <rPr>
        <i/>
        <sz val="11"/>
        <color theme="1"/>
        <rFont val="Arial"/>
        <family val="2"/>
      </rPr>
      <t>E. coli</t>
    </r>
  </si>
  <si>
    <t>putative phage regulatory protein found across Enterobacteria that exhibits homology specifically to AlpA (pfam05930, COG3311)-like phage-encoded transcriptional regulators</t>
  </si>
  <si>
    <t>EMG64473.1</t>
  </si>
  <si>
    <t>adhesion and biofilm formation
resistance
(UV)</t>
  </si>
  <si>
    <t>prophage protein</t>
  </si>
  <si>
    <t>group_21206</t>
  </si>
  <si>
    <t>Putative protein that may play a role in biofilm formation</t>
  </si>
  <si>
    <t>WP_215103545.1</t>
  </si>
  <si>
    <t>group_2245</t>
  </si>
  <si>
    <t>group_8114</t>
  </si>
  <si>
    <t>putative protein found across Enterobacteria that shares homology with phage AlpA (COG3311, pfam05930) proteins</t>
  </si>
  <si>
    <t>WP_001323667.1</t>
  </si>
  <si>
    <t>group_3313</t>
  </si>
  <si>
    <t>putative protein found across Enterobacteria that shares homology with AlpA (COG3311)-like transcriptional regulators</t>
  </si>
  <si>
    <t>WP_096171348.1</t>
  </si>
  <si>
    <t>group_23652</t>
  </si>
  <si>
    <t>EJF20261.1</t>
  </si>
  <si>
    <t>group_23819</t>
  </si>
  <si>
    <t>WP_060615946.1</t>
  </si>
  <si>
    <t>group_21113</t>
  </si>
  <si>
    <t>WP_135105623.1</t>
  </si>
  <si>
    <t>group_27941</t>
  </si>
  <si>
    <t>Protein that appears to be involved in cellular responses to hydrogen peroxide and cadmium stress</t>
  </si>
  <si>
    <t>putative protein found across Enterobacteria that contains a conserved BOF domain (pfam04076) that shares homology with YdeI (PRK10053, COG3111, NF033674)-like stress tolerance proteins and uncharacterized TIGR00156 family proteins</t>
  </si>
  <si>
    <t>WP_142255031.1</t>
  </si>
  <si>
    <t>Protein YgiW</t>
  </si>
  <si>
    <t>"cellular response to cadmium ion"
"cellular response to hydrogen peroxide"
"single-species biofilm formation on inanimate substrate"</t>
  </si>
  <si>
    <t>resistance
(heavy metals, oxidative stress)</t>
  </si>
  <si>
    <t>ygiW_3</t>
  </si>
  <si>
    <t>Biofilm Formation – General</t>
  </si>
  <si>
    <t>Transcriptional repressor that responds to heavy metal ions, mediating resistance to heavy metal stress and regulating metal ion homeostasis (including arsenic, zinc, etc.); could also respond to biofilm formation</t>
  </si>
  <si>
    <t>putative transcription factor across Enterobacteria that shares homology with ArsR (COG0640, smart00418, cd00090) family transcriptional regulators associated with arsenical resistance</t>
  </si>
  <si>
    <t>WP_000928911.1</t>
  </si>
  <si>
    <t>Biofilm growth-associated repressor</t>
  </si>
  <si>
    <t>"negative regulation of DNA-templated transcription"</t>
  </si>
  <si>
    <t>adhesion and biofilm formation
(regulation of biofilm formation)</t>
  </si>
  <si>
    <t>bigR</t>
  </si>
  <si>
    <t>According to homology could encode for a putative diguanylate cyclase which could play a role in biofilm regulation</t>
  </si>
  <si>
    <t>putative protein found across Gammaproteobacteria that shares homology with diguanylate cyclases (COG2199, cd01949, pfam00990, smart00267, TIGR00254), SiaD (NF038266)-like biofilm regulation proteins, PleD (PRK09581)-response regulators, and other hypothetical proteins (PRK13560)</t>
  </si>
  <si>
    <t>WP_198321341.1</t>
  </si>
  <si>
    <t>group_9198</t>
  </si>
  <si>
    <t>Stress resistance protein that appears to reduce the permeability of the outer membrane to copper, and also seems to be involved in the regulation of biofilm formation</t>
  </si>
  <si>
    <t>putative stress resistance protein found across Enterobacteria that shares homology with uncharacterized PRK10259-family proteins and YhcN (NF033776)-like peroxide and acid stress response proteins</t>
  </si>
  <si>
    <t>WP_159762104.1</t>
  </si>
  <si>
    <t>Multiple stress resistance protein BhsA</t>
  </si>
  <si>
    <t>"single-species biofilm formation"</t>
  </si>
  <si>
    <t>adhesion and biofilm formation
(regulation of biofilm formation)
resistance
(heavy metals)</t>
  </si>
  <si>
    <t>bhsA_4</t>
  </si>
  <si>
    <t>Biofilm Formation – Regulation</t>
  </si>
  <si>
    <t>According to homology could encode a putative transmembrane glycosyltransferase involved in the production of the extracellular matrix during biofilm formation, which facilitates the adhesion of chains of cells into bundles and is required for biofilm maintenance</t>
  </si>
  <si>
    <t>putative protein found across Enterobacteria that shares homology with EpsG (pfam14897)-like glycosyltransferase proteins</t>
  </si>
  <si>
    <t>WP_001702373.1</t>
  </si>
  <si>
    <t>adhesion and biofilm formation
(synthesis of biofilm polysaccharides)</t>
  </si>
  <si>
    <t>group_23749</t>
  </si>
  <si>
    <t>Biofilm Formation – Synthesis of Biofilm Components</t>
  </si>
  <si>
    <t>Fimbrial Elf-Ycb outer membrane usher protein that could contribute to adhesion to various abiotic surfaces; may be involved in the export and assembly of the Elf fimbrial subunits across the outer membrane</t>
  </si>
  <si>
    <t>putative protein found across Enterobacteria that shares homology with FimD (COG3188) and LpfC (PRK15207)-like fimbrial outer membrane usher proteins (pfam00577)</t>
  </si>
  <si>
    <t>WP_250667638.1</t>
  </si>
  <si>
    <t>putative outer membrane usher protein ElfC</t>
  </si>
  <si>
    <t>"pilus assembly"</t>
  </si>
  <si>
    <t>adhesion and biofilm formation
(Elf fimbriae, environmental)</t>
  </si>
  <si>
    <r>
      <t>group_7299
(</t>
    </r>
    <r>
      <rPr>
        <b/>
        <i/>
        <sz val="11"/>
        <color theme="1"/>
        <rFont val="Arial"/>
        <family val="2"/>
      </rPr>
      <t>elfC</t>
    </r>
    <r>
      <rPr>
        <b/>
        <sz val="11"/>
        <color theme="1"/>
        <rFont val="Arial"/>
        <family val="2"/>
      </rPr>
      <t>)</t>
    </r>
  </si>
  <si>
    <r>
      <t xml:space="preserve">Putative protein part of the Yfc fimbrial system that could contribute to adhesion to various surfaces in specific environmental niches; also appears to increase adhesion to eukaryotic T24 bladder epithelial cells in the absence of </t>
    </r>
    <r>
      <rPr>
        <i/>
        <sz val="11"/>
        <color theme="1"/>
        <rFont val="Arial"/>
        <family val="2"/>
      </rPr>
      <t>fim</t>
    </r>
    <r>
      <rPr>
        <sz val="11"/>
        <color theme="1"/>
        <rFont val="Arial"/>
        <family val="2"/>
      </rPr>
      <t xml:space="preserve"> genes</t>
    </r>
  </si>
  <si>
    <t>putative protein found across Enterobacteria that shares homology with DUF2544 (pfam11245) proteins, which have no known function</t>
  </si>
  <si>
    <t>WP_001388100.1</t>
  </si>
  <si>
    <t>putative protein YfcO</t>
  </si>
  <si>
    <t>adhesion and biofilm formation
(Yfc fimbriae, environmental)</t>
  </si>
  <si>
    <t>yfcO</t>
  </si>
  <si>
    <t>Fimbrial-like protein that may be part of the Ybg fimbrial system that plays a role in adhesion and biofilm formation</t>
  </si>
  <si>
    <t>putative protein found across Enterobacteria that shares homology with fimbrial (PRK09733) and pilin (COG3539)-like proteins</t>
  </si>
  <si>
    <t>WP_231364486.1</t>
  </si>
  <si>
    <t>putative fimbrial-like protein YbgD</t>
  </si>
  <si>
    <t>"cell adhesion involved in single-species biofilm formation"</t>
  </si>
  <si>
    <t>adhesion and biofilm formation
(Ybg fimbriae)</t>
  </si>
  <si>
    <t>ybgD_1</t>
  </si>
  <si>
    <t>putative protein found across Enterobacteria that shares homology with StfE (PRK15286)-like fimbrial proteins</t>
  </si>
  <si>
    <t>WP_063104870.1</t>
  </si>
  <si>
    <t>putative fimbrial-like protein YfcR</t>
  </si>
  <si>
    <t>"cell adhesion"
"cell adhesion involved in single-species biofilm formation"</t>
  </si>
  <si>
    <t>yfcR</t>
  </si>
  <si>
    <t>putative protein found across Enterobacteria that shares homology with StfA (PRK15287) and FimA (COG3539)-like fimbrial proteins (pfam00419)</t>
  </si>
  <si>
    <t>WP_202116860.1</t>
  </si>
  <si>
    <t>putative fimbrial-like protein YfcQ</t>
  </si>
  <si>
    <t>yfcQ</t>
  </si>
  <si>
    <t>putative protein found across Enterobacteria that shares homology with StfG (PRK15288) and FimA (COG3539)-like fimbrial proteins</t>
  </si>
  <si>
    <t>WP_140436959.1</t>
  </si>
  <si>
    <t>putative fimbrial-like protein YfcP</t>
  </si>
  <si>
    <t>yfcP</t>
  </si>
  <si>
    <r>
      <t xml:space="preserve">Putative chaperone part of the Yfc fimbrial system that could contribute to adhesion to various surfaces in specific environmental niches; also appears to increase adhesion to eukaryotic T24 bladder epithelial cells in the absence of </t>
    </r>
    <r>
      <rPr>
        <i/>
        <sz val="11"/>
        <color theme="1"/>
        <rFont val="Arial"/>
        <family val="2"/>
      </rPr>
      <t>fim</t>
    </r>
    <r>
      <rPr>
        <sz val="11"/>
        <color theme="1"/>
        <rFont val="Arial"/>
        <family val="2"/>
      </rPr>
      <t xml:space="preserve"> genes</t>
    </r>
  </si>
  <si>
    <t>putative chaperone found across Enterobacteria that shares homology with StfD (PRK15285) and PapD (COG3121, pfam00345) like fimbrial proteins</t>
  </si>
  <si>
    <t>WP_112021941.1</t>
  </si>
  <si>
    <t>putative fimbrial chaperone YfcS</t>
  </si>
  <si>
    <t>"cell wall organization"
"chaperone-mediated protein folding"</t>
  </si>
  <si>
    <t>yfcS</t>
  </si>
  <si>
    <t>Fimbrial chaperone protein involved in the transport and folding of P pilus subunits during pilus assembly; also binds and caps interactive surfaces on the P pilus subunits to prevent them from participating in non-productive interactions</t>
  </si>
  <si>
    <t>putative chaperone protein found across Gammaproteobacteria that shares homology with SteC (PRK15274), FimC (COG3121), and PapD (pfam00345)-like pili and fimbrial chaperone proteins</t>
  </si>
  <si>
    <t>WP_096322731.1</t>
  </si>
  <si>
    <t>Chaperone protein PapD</t>
  </si>
  <si>
    <t>adhesion and biofilm formation
(Pap fimbriae)</t>
  </si>
  <si>
    <t>papD_1</t>
  </si>
  <si>
    <t>Outer membrane usher protein involved in the export and assembly of pili subunits across the outer membrane</t>
  </si>
  <si>
    <t>putative outer membrane usher protein found across Enterobacteria that shares homology with StfC (PRK15284) and FimD/PapC (COG3188, pfam13953)-like fimbrial outer membrane usher proteins</t>
  </si>
  <si>
    <t>WP_074435424.1</t>
  </si>
  <si>
    <t>Outer membrane usher protein PapC</t>
  </si>
  <si>
    <t>papC_4</t>
  </si>
  <si>
    <t>According to homology could encode for a putative fimbrial outer membrane usher protein involved in the export and assembly of fimbrial subunits across the outer membrane</t>
  </si>
  <si>
    <t>putative protein found across Enterobacteria that shares homology with FimD (COG3188, PRK15198) and PapC (pfam13954)-like fimbrial outer membrane usher proteins</t>
  </si>
  <si>
    <t>EEW1450498.1</t>
  </si>
  <si>
    <t>adhesion and biofilm formation
(Type-1 fimbriae)</t>
  </si>
  <si>
    <t>group_2080</t>
  </si>
  <si>
    <t>According to homology could play a role in cell adhesion</t>
  </si>
  <si>
    <r>
      <t>putative protein found across Enterobacteria</t>
    </r>
    <r>
      <rPr>
        <i/>
        <sz val="11"/>
        <color theme="1"/>
        <rFont val="Arial"/>
        <family val="2"/>
      </rPr>
      <t xml:space="preserve"> </t>
    </r>
    <r>
      <rPr>
        <sz val="11"/>
        <color theme="1"/>
        <rFont val="Arial"/>
        <family val="2"/>
      </rPr>
      <t>that exhibits homology with autotransporter adhesin AIDA-I (NF033176); also contains a conserved flagellin (PRK12688) and PPE-repeat rich (COG5651) domain</t>
    </r>
  </si>
  <si>
    <t>WP_256632316.1</t>
  </si>
  <si>
    <t>group_12906</t>
  </si>
  <si>
    <t>According to homology could encode for a putative autotransporter adhesin involved in adhesion</t>
  </si>
  <si>
    <t>putative protein found across Enterobacteria that shares homology with BarI (TIGR01414), BafA (NF040482), AIDA-I (NF033176), ShdA (PRK15319), and BigA (NF033178 autotransporter adhesin proteins (pfam03797, smart00869,  PRK14849, cd00253, cd01343) and FhaB (COG3210)-like proteins involved in heme utilization or adhesion</t>
  </si>
  <si>
    <t>WP_259282431.1</t>
  </si>
  <si>
    <t>group_4062</t>
  </si>
  <si>
    <t>According to homology could encode for a putative autotranspoter adhesin</t>
  </si>
  <si>
    <t>putative protein found across Enterobacteria that contains a conserved bacterial Ig-like domain (smart00634, pfam02369) that shares homology with inverse autotransporters (pfam11924), SinH (PRK15318)-like intimin-like proteins, EmaA (NF033477)-like collagen-binding adhesin autotransporters, invasins (pfam09134), myxosortase-dependent M36 family metallopeptidases (NF038112), AIDA-I (NF033176) autotransporter adhesins, Ebh (TIGR04264)-like hyperosmolarity resistance proteins, and SdrD (NF012181)-like MSCRAMM family adhesins</t>
  </si>
  <si>
    <t>WP_240100935.1</t>
  </si>
  <si>
    <t>group_519</t>
  </si>
  <si>
    <t>According to homology could encode for a putative bacterial autotransporter adhesin</t>
  </si>
  <si>
    <t>putative protein found across Enterobacteria that shares homology with BigA (NF033178), AIDA-I (NF033176), ShdA (PRK15319), EmaA (NF033477), FhaB (COG3210), Ata (NF033481), Hia (COG5295), CthE (pfam14262), and Ag43 (NF033177)-like autotransporter adhesin proteins, and Blp2 (NF040520)-like proteins</t>
  </si>
  <si>
    <t>WP_249402642.1</t>
  </si>
  <si>
    <t>group_3096</t>
  </si>
  <si>
    <t>adhesion and biofilm formation
(autotransporter adhesin)
virulence</t>
  </si>
  <si>
    <t>putative outer membrane usher protein (pfam00577) found across Enterobacteria that shares homology with StdB (PRK15255) and FimD (COG3188) like-fimbrial usher proteins</t>
  </si>
  <si>
    <t>WP_114493346.1</t>
  </si>
  <si>
    <t>papC_1</t>
  </si>
  <si>
    <t>Outer membrane usher component of the Yeh fimbrial system that are involved in adhesion to surfaces in various environmental niches</t>
  </si>
  <si>
    <t>putative fimbrial protein found across Enterobacteria that shares homology with FimD (COG3188)-like fimbrial outer membrane usher proteins (PRK15217, pfam00577)</t>
  </si>
  <si>
    <t>WP_057714399.1</t>
  </si>
  <si>
    <t>Outer membrane usher protein YehB</t>
  </si>
  <si>
    <t>"pilus assembly"
"cellular response to DNA damage stimulus"</t>
  </si>
  <si>
    <t>adhesion and biofilm formation
(Yeh fimbriae, environmental)</t>
  </si>
  <si>
    <t>yehB_2</t>
  </si>
  <si>
    <t>Adhesins – Fimbriae and Pili</t>
  </si>
  <si>
    <t>Adhesion &amp; Biofilm Formation</t>
  </si>
  <si>
    <t>Transcriptional regulator involved in the regulation of bacteriocin genes</t>
  </si>
  <si>
    <t>putative protein found across Enterobacteria that shares homology with phage repressor proteins (COG2932) and peptidase S24-like LexA (cd06529) proteins involved in the SOS response</t>
  </si>
  <si>
    <t>EHT6632240.1</t>
  </si>
  <si>
    <t>HTH-type transcriptional regulator PrtR</t>
  </si>
  <si>
    <t>"bacteriocin biosynthetic process"
"negative regulation of secondary metabolite biosynthetic process"</t>
  </si>
  <si>
    <t>defense
(bacterial competition, bacteriocins)</t>
  </si>
  <si>
    <t>prtR_2</t>
  </si>
  <si>
    <t>putative protein found across Enterobacteria that shares homology with phage repressor proteins (COG2932) and LexA (cd06529)-like peptidases</t>
  </si>
  <si>
    <t>WP_023277196.1</t>
  </si>
  <si>
    <t>prtR_1</t>
  </si>
  <si>
    <t>Bacteriocins</t>
  </si>
  <si>
    <t>According to homology could encode for a putative endonuclease that plays a role in restriction modification systems as a part of the cell's antiviral defense mechanisms</t>
  </si>
  <si>
    <r>
      <t xml:space="preserve">putative protein found across Bacteria with conserved domains belonging to the PLDc_Nuc (cd09170) and PLDc_2 (pfam13091) families, which are associated with the Nuc endonuclease from </t>
    </r>
    <r>
      <rPr>
        <i/>
        <sz val="11"/>
        <color theme="1"/>
        <rFont val="Arial"/>
        <family val="2"/>
      </rPr>
      <t>Salmonella</t>
    </r>
    <r>
      <rPr>
        <sz val="11"/>
        <color theme="1"/>
        <rFont val="Arial"/>
        <family val="2"/>
      </rPr>
      <t>; the PRK13912 family, which is associated with the NucT nuclease; the Cls (COG1502) family, which is associated with lipid transport and metabolism; and the DISARM_DrmC_I (NF038319) family, which is associated with PLD-domain bearing proteins that are part of restriction modification systems that provide resistance against some phages</t>
    </r>
  </si>
  <si>
    <t>WP_234284526.1</t>
  </si>
  <si>
    <t>"antiviral defense"</t>
  </si>
  <si>
    <t xml:space="preserve">
defense
(anti-phage responses)</t>
  </si>
  <si>
    <t>pld</t>
  </si>
  <si>
    <t>According to homology could encode for a putative protein involved in a secondary messenger system that provides immunity against phage infection</t>
  </si>
  <si>
    <t>putative protein found across Enterobacteria that contains conserved domains belonging to the SAVED (NF033611, pfam18145) superfamily, which is thought to act as a sensor for the secondary messengers generated by SMODS family nucleotide synthetases</t>
  </si>
  <si>
    <t>WP_157704202.1</t>
  </si>
  <si>
    <t>defense
(cyclic oligonucleotide-based antiphage signaling system)</t>
  </si>
  <si>
    <t>group_30471</t>
  </si>
  <si>
    <t>According to homology could encode for a putative protein that confers resistance to bacteriophage infection</t>
  </si>
  <si>
    <t>putative protein found across Enterobacteria that shares homology with AbiH (pfam14253)-like bacteriophage abortive infection proteins</t>
  </si>
  <si>
    <t>STJ29869.1</t>
  </si>
  <si>
    <t>defense
(anti-bacteriophage infection)</t>
  </si>
  <si>
    <t>group_14402</t>
  </si>
  <si>
    <t>According to homology could encode for a putative stress protein that may play a significant role in the competition for survival under nutrient- or energy-limited conditions; it may also be required for membrane integrity, efficient translocation and maintenance of the proton motive force</t>
  </si>
  <si>
    <t>putative protein found across Enterobacteria that shares homology with PspA (pfam04012, COG1842)-like phage shock proteins</t>
  </si>
  <si>
    <t>WP_044795851.1</t>
  </si>
  <si>
    <t>resistance
(cell envelope stress, heat shock, general stress conditions)
defense
(phage shock)</t>
  </si>
  <si>
    <t>group_6351</t>
  </si>
  <si>
    <t>Anti-phage Defense Systems</t>
  </si>
  <si>
    <t>CRISPR system Cascade subunit protein that provides protection against mobile genetic elements (viruses, transposable elements and conjugative plasmids), particularly in the Cascade stage of CRISPR immunity</t>
  </si>
  <si>
    <t>putative CRISPR system protein (pfam09344) found across Enterobacteria that shares homology with CasC (cd09646, TIGR01869)-like CRISPR/Cas system-associated proteins</t>
  </si>
  <si>
    <t>WP_097332874.1</t>
  </si>
  <si>
    <t>CRISPR system Cascade subunit CasC</t>
  </si>
  <si>
    <t>"CRISPR-cas system"
"defense response to virus"</t>
  </si>
  <si>
    <t>defense
(CRISPR-Cas system)</t>
  </si>
  <si>
    <r>
      <t>group_5403
(</t>
    </r>
    <r>
      <rPr>
        <b/>
        <i/>
        <sz val="11"/>
        <color theme="1"/>
        <rFont val="Arial"/>
        <family val="2"/>
      </rPr>
      <t>casC</t>
    </r>
    <r>
      <rPr>
        <b/>
        <sz val="11"/>
        <color theme="1"/>
        <rFont val="Arial"/>
        <family val="2"/>
      </rPr>
      <t>)</t>
    </r>
  </si>
  <si>
    <t>According to homology could encode for a CRISPR system protein that provides protection against mobile genetic elements (viruses, transposable elements and conjugative plasmids)</t>
  </si>
  <si>
    <t>putative protein found across Enterobacteria
that shares homology with Cse3 (TIGR01907) and Cas6 (cd09664)-like CRISPR associated proteins (smart01101)</t>
  </si>
  <si>
    <t>STJ09806.1</t>
  </si>
  <si>
    <t>group_2727</t>
  </si>
  <si>
    <t>According to homology could encode for a putative CRISPR/Cas system protein involved in providing protection against mobile genetic elements including viruses, transposable elements and conjugative plasmids</t>
  </si>
  <si>
    <t xml:space="preserve">putative protein found across Enterobacteria that shares homology with Cse2 (cd09731)-like CRISPR/Cas system-associated proteins </t>
  </si>
  <si>
    <t>WP_096178027.1</t>
  </si>
  <si>
    <t>group_10137</t>
  </si>
  <si>
    <t>CRISPR-Cas Systems</t>
  </si>
  <si>
    <t>Type I restriction enzyme EcoKI subunit that forms part of a methyltransferase that methylates A-2 on the top and A-3 on the bottom strand of the sequence 5'-AACN6GTGC-3'; in the presence of the R subunit the complex can also act as an endonuclease, binding to the same target sequence but cutting the DNA some distance from this site</t>
  </si>
  <si>
    <t>putative protein found across purple photosynthetic bacteria that shares homology with HsdM (COG0286, TIGR00497, pfam02384)-like type I restriction modification system proteins</t>
  </si>
  <si>
    <t>WP_021568487.1</t>
  </si>
  <si>
    <t>Type I restriction enzyme EcoKI M protein</t>
  </si>
  <si>
    <t>"DNA restriction-modification system"</t>
  </si>
  <si>
    <t>defense
(restriction-modification system)</t>
  </si>
  <si>
    <t>hsdM</t>
  </si>
  <si>
    <t>Restriction subunit of a type I restriction-modification enzyme, EcoR124II protein</t>
  </si>
  <si>
    <t>putative protein found across Enterobacteria that shares homology with HsdR (TIGR00348, cd18800)-like type I site-specific restriction-modification system proteins (COG0610, pfam12008)</t>
  </si>
  <si>
    <t>WP_247148556.1</t>
  </si>
  <si>
    <t>Type I restriction enzyme EcoR124II R protein</t>
  </si>
  <si>
    <t>hsdR_1</t>
  </si>
  <si>
    <t>According to homology could encode for a putative DNA cytosine methyltransferase that plays a role in restriction-modification systems</t>
  </si>
  <si>
    <t>putative protein found across Enterobacteria that shares homology with DNA cytosine methylases (COG0270)</t>
  </si>
  <si>
    <t>WP_023277272.1</t>
  </si>
  <si>
    <t>group_16007</t>
  </si>
  <si>
    <t>According to homology could encode for a putative type III restriction endonuclease</t>
  </si>
  <si>
    <t>putative protein found across Enterobacteria that shares homology with type III (PRK15483) family restriction endonucleases (COG3587, pfam19778)</t>
  </si>
  <si>
    <t>WP_137491108.1</t>
  </si>
  <si>
    <t>group_4871</t>
  </si>
  <si>
    <t>According to homology could encode for a putative helicase involved with a putative restriction-modification system</t>
  </si>
  <si>
    <t>putative protein found across Enterobacteria that shares homology with DEAD (cd17926)-like helicase (COG1061) restriction enzyme proteins</t>
  </si>
  <si>
    <t>WP_001549206.1</t>
  </si>
  <si>
    <t>group_23772</t>
  </si>
  <si>
    <t>According to homology could encode for a putative type I restriction modification system protein</t>
  </si>
  <si>
    <t>putative protein found across Enterobacteria that shares homology with hsdR (TIGR00348)-like type I restriction-modification system proteins (COG0610)</t>
  </si>
  <si>
    <t>WP_249540182.1</t>
  </si>
  <si>
    <t>group_13471</t>
  </si>
  <si>
    <t>According to homology could encode for a putative specificity protein that is part of a type I restriction-modification system</t>
  </si>
  <si>
    <t>putative protein found across Enterobacteria that shares homology with type I restriction-modification system specificity proteins (cd17266, cd17524)</t>
  </si>
  <si>
    <t>WP_101361105.1</t>
  </si>
  <si>
    <t>group_30452</t>
  </si>
  <si>
    <t>According to homology could encode for a putative specificity protein that is part of a type I restriction modification system</t>
  </si>
  <si>
    <t>putative protein found across Gammaproteobacteria that shares homology with HsdS (COG0732, )-like type I restriction modification system specificity proteins (cd17290, cd17246, PRK09737, pfam01420)</t>
  </si>
  <si>
    <t>WP_261627878.1</t>
  </si>
  <si>
    <t>group_35335</t>
  </si>
  <si>
    <t>putative protein found across Enterobacteria that shares homology with HsdS (COG0732)-like type I restriction modification system specificity proteins (cd17268, cd17269, pfam01420)</t>
  </si>
  <si>
    <t>WP_038989464.1</t>
  </si>
  <si>
    <t>group_35303</t>
  </si>
  <si>
    <t>According to homology could encode for a putative restriction endonuclease that is involved in restriction-modification systems that protect against phage infection</t>
  </si>
  <si>
    <t>putative restriction endonuclease (COG1787) found across Enterobacteria that shares homology with type I restriction endonuclease HsdR (PRK11448, COG4096), type II restriction endonucleases (pfam04471), and type III restriction endonucleases (pfam04851, cd18032)</t>
  </si>
  <si>
    <t>WP_023063418.1</t>
  </si>
  <si>
    <t>group_10226</t>
  </si>
  <si>
    <t>According to homology could encode for a putative restriction endonuclease</t>
  </si>
  <si>
    <t>putative protein found across Enterobacteria that shares homology with RRXRR proteins (pfam14239) and HNH endonucleases (cd00085), including IscB (NF040563) and McrA (COG1403)-like endonucleases</t>
  </si>
  <si>
    <t>WP_208207773.1</t>
  </si>
  <si>
    <t>group_30455</t>
  </si>
  <si>
    <t>putative protein found across Enterobacteria that shares homology with HNH-type (pfam01844, cd00085) endonucleases including McrA (COG1403) and IscB (NF040563) endonucleases</t>
  </si>
  <si>
    <t>WP_257665277.1</t>
  </si>
  <si>
    <t>group_16733</t>
  </si>
  <si>
    <t>putative protein found across Gammaproteobacteria that shares homology with type III restriction endonucleases (COG3587, PRK15483, pfam19778)</t>
  </si>
  <si>
    <t>WP_197731750.1</t>
  </si>
  <si>
    <t>46%
(WW-specific)</t>
  </si>
  <si>
    <t>group_15527</t>
  </si>
  <si>
    <t>According to homology could encode for a putative protein that is part of a type I restriction modification system; alternatively could encode for a bacteriophage exclusion immunity protein that protects against phage infection</t>
  </si>
  <si>
    <t>putative protein found across Gammaproteobacteria that shares homology with HsdM (COG0286, TIGR00497, pfam02384)-like type I restriction modification system proteins and bacteriophage exclusion BREX methyltransferase proteins (NF033455, NF033452)</t>
  </si>
  <si>
    <t xml:space="preserve">WP_024169529.1	</t>
  </si>
  <si>
    <t>defense
(restriction-modification system, bacteriophage exclusion system)</t>
  </si>
  <si>
    <t>group_35334</t>
  </si>
  <si>
    <t>According to homology could encode for a putative protein that is part of a type I or type III restriction modification system</t>
  </si>
  <si>
    <t>putative protein found across Proteobacteria that shares homology with HsdR (COG4096, PRK11448, TIGR00348, pfam08463)-like type I restriction modification system proteins, type III restriction modification system proteins (cd18032, pfam04851)</t>
  </si>
  <si>
    <t>WP_227681711.1</t>
  </si>
  <si>
    <t>group_35332</t>
  </si>
  <si>
    <t>According to homology could encode for a putative methyltransferase subunit involved in a type I restriction-modification system</t>
  </si>
  <si>
    <t>putative protein found across Enterobacteria that shares homology with hsdM (COG0286, TIGR00497)-like DNA methyltransferases (pfam02384)</t>
  </si>
  <si>
    <t>WP_238714167.1</t>
  </si>
  <si>
    <t>group_30453</t>
  </si>
  <si>
    <t>HindIII type-2 restriction enzyme involved in a putative restriction-modification system</t>
  </si>
  <si>
    <t>putative restriction enzyme found across Bacteria that shares homology with HindIII (pfam09518, cd22330)-like restriction endonucleases</t>
  </si>
  <si>
    <t>WP_119905630.1</t>
  </si>
  <si>
    <t>Type-2 restriction enzyme HindIII</t>
  </si>
  <si>
    <t>hindIIIR</t>
  </si>
  <si>
    <t>HindIII modification methylase involved in a putative restriction-modification system</t>
  </si>
  <si>
    <t>putative methylase found across Bacteria that shares homology with YhdJ (COG0863)-like DNA methyltransferases (pfam01555, PRK11524)</t>
  </si>
  <si>
    <t>WP_001324662.1</t>
  </si>
  <si>
    <t>Modification methylase HindIII</t>
  </si>
  <si>
    <t>hindIIIM</t>
  </si>
  <si>
    <t>putative protein found across McrA (COG1403)-like 5-methylcytosine-specific restriction endonucleases, IscB (NF040563)-like RNA-guided endonucleases and other HNH endonucleases (pfam01844, cd00085, smart00507)</t>
  </si>
  <si>
    <t>WP_238308992.1</t>
  </si>
  <si>
    <t>group_4106</t>
  </si>
  <si>
    <t>According to homology could encode for a putative restriction-modification system protein that dictates DNA sequence specificity</t>
  </si>
  <si>
    <t>putative protein found across Enterobacteria that shares homology with HsdS (COG0732)-like type 1 restriction modification specificity proteins (cd17500, cd17252, pfam01420)</t>
  </si>
  <si>
    <t>WP_097337719.1</t>
  </si>
  <si>
    <t>group_23704</t>
  </si>
  <si>
    <t>According to homology could encode for a putative restriction subunit of a type I restriction-modification enzyme</t>
  </si>
  <si>
    <t>putative protein found across purple photosynthetic bacteria that shares homology with HsdR (TIGR00348, cd22332)-like type I site-specific deoxyribonuclease restriction subunit proteins (COG0610), and other uncharacterized DUF3387 family (pfam11867) proteins</t>
  </si>
  <si>
    <t>WP_024169464.1</t>
  </si>
  <si>
    <t>group_13179</t>
  </si>
  <si>
    <t>WP_264455620.1</t>
  </si>
  <si>
    <t>group_4872</t>
  </si>
  <si>
    <t>According to homology could encode for a putative restriction-modification system protein carried on an SOS-inducible cryptic lambdoid e14 prophage</t>
  </si>
  <si>
    <t>putative protein found across Enterobacteria that shares homology with McrA (COG1403) and IcsB (NF040563)-like nucleases (pfam01844, cd00085, smart00507)</t>
  </si>
  <si>
    <t>EFN3954852.1</t>
  </si>
  <si>
    <t>group_4102</t>
  </si>
  <si>
    <t>According to homology could encode for a putative methyltransferase (M) subunit for a type I restriction enzyme</t>
  </si>
  <si>
    <t>putative protein found across Enterobacteria that shares homology with HsdM (TIGR00497, COG0286)-like type I restriction system adenine methylases, N-6 DNA methylases (pfam02384), and other methyltransferases (PRK14967)</t>
  </si>
  <si>
    <t>WP_112919517.1</t>
  </si>
  <si>
    <t>group_11023</t>
  </si>
  <si>
    <t>putative type I restriction enzyme protein found across Enterobacteria that shares homology with EcoR124 family (pfam12008, COG0610) restriction proteins</t>
  </si>
  <si>
    <t>RNT35934.1</t>
  </si>
  <si>
    <t>hsdR_2</t>
  </si>
  <si>
    <t>putative protein found across Enterobacteria that shares homology with putative restriction endonucleases (COG3440)</t>
  </si>
  <si>
    <t>CAQ90599.1</t>
  </si>
  <si>
    <t>group_5774</t>
  </si>
  <si>
    <t>Restriction-Modification Systems</t>
  </si>
  <si>
    <t>Toxin component of a type I toxin-antitoxin system that is also involved in the degradation and recycling of damaged RNA</t>
  </si>
  <si>
    <t>putative protein found across Enterobacteria that shares homology with SymE (PRK13605, pfam08845)-like toxins</t>
  </si>
  <si>
    <t>WP_095716461.1</t>
  </si>
  <si>
    <t>Toxic protein SymE</t>
  </si>
  <si>
    <t>"cellular response to DNA damage stimulus"
"mRNA catabolic process"
"SOS response"</t>
  </si>
  <si>
    <t>resistance
(SOS response, DNA-damaging stimuli)</t>
  </si>
  <si>
    <t>symE</t>
  </si>
  <si>
    <t>Antitoxin component of a type IV toxin-antitoxin system that counteracts the effect of its cognate toxin YkfI by inducing toxin loss through an unknown mechanism</t>
  </si>
  <si>
    <t>putative antitoxin found across Enterobacteria that shares homology with CbeA (pfam06154) antitoxins that antagonize the toxic activity of CbtA</t>
  </si>
  <si>
    <t>WP_001547767.1</t>
  </si>
  <si>
    <t>Antitoxin YafW</t>
  </si>
  <si>
    <t>"positive regulation of cytoskeleton organization"</t>
  </si>
  <si>
    <t>yafW_2</t>
  </si>
  <si>
    <t>Toxic component of a type IV toxin-antitoxin system that acts as a dual toxin inhibitor that blocks cell division and cell elongation</t>
  </si>
  <si>
    <t>putative toxin found across Enterobacteria that shares homology with CbtA (pfam06755)-like toxins</t>
  </si>
  <si>
    <t>WP_147698622.1</t>
  </si>
  <si>
    <t>Toxin YkfI</t>
  </si>
  <si>
    <t>"negative regulation of cell growth"</t>
  </si>
  <si>
    <t>ykfI</t>
  </si>
  <si>
    <t>Double-strand break reduction protein that helps to maintain the integrity of the chromosome by lowering the steady-state level of double strand breaks; may also act as an antitoxin to the DNase toxin RalR, but this function is unclear</t>
  </si>
  <si>
    <t>putative protein (PRK09750) found across Bacteria that shares homology with DUF1187 family (pfam06688) proteins, which have no known function</t>
  </si>
  <si>
    <t>STP20212.1</t>
  </si>
  <si>
    <t>Double-strand break reduction protein</t>
  </si>
  <si>
    <t>"DNA metabolic process"
"response to antibiotic"</t>
  </si>
  <si>
    <t>toxin-antitoxin system
(antitoxin)
resistance
(antibiotics)</t>
  </si>
  <si>
    <t>cell growth and division
(chromosome stabilization)</t>
  </si>
  <si>
    <t>rcbA</t>
  </si>
  <si>
    <t>Toxin component of a type II toxin-antitoxin system that exerts its effect by inhibiting translation</t>
  </si>
  <si>
    <t>putative endonuclease found across Enterobacteria that shares homology with VapC (PRK13725, cd09881, COG1487)-like tRNA(fMet)-specific endonuclease proteins</t>
  </si>
  <si>
    <t>WP_100122906.1</t>
  </si>
  <si>
    <t>tRNA(fMet)-specific endonuclease VapC</t>
  </si>
  <si>
    <t>"modulation by symbiont of host process"</t>
  </si>
  <si>
    <t>vapC</t>
  </si>
  <si>
    <t>According to homology could encode for the antitoxin component of a putative type II toxin-antitoxin system</t>
  </si>
  <si>
    <t>putative protein found across Enterobacteria that shares homology with VapB (NF040493)-like antitoxins and VagC (COG4456)-like virulence-associated proteins</t>
  </si>
  <si>
    <t>AAY88077.1</t>
  </si>
  <si>
    <t>group_10281</t>
  </si>
  <si>
    <t>Putative toxin component of a type II toxin-antitoxin system that may exhibit RNAse activity; overexpression can exert a bacteriostatic effect that can lead to the establishment of antibiotic-tolerant persister states</t>
  </si>
  <si>
    <t>putative toxin found across Bacteria that shares
homology with various toxin components of various toxin-antitoxin systems, including YoeB (TIGR02116), ParE (pfam05016), and RelE (COG2026)</t>
  </si>
  <si>
    <t>CAF2023658.1</t>
  </si>
  <si>
    <t>toxin-antitoxin system
(toxin)
resistance
(antibiotics, establishment of persister state)</t>
  </si>
  <si>
    <t>group_16046</t>
  </si>
  <si>
    <t>According to homology could encode for a putative type II antitoxin</t>
  </si>
  <si>
    <r>
      <t xml:space="preserve">putative DNA binding protein (COG4710) found across Gammaproteobateria that that contains an uncharacterized DUF6290 (pfam19807) domain; also shares homology with the CopA (cd22233)-like type II antitoxin found in </t>
    </r>
    <r>
      <rPr>
        <i/>
        <sz val="11"/>
        <color theme="1"/>
        <rFont val="Arial"/>
        <family val="2"/>
      </rPr>
      <t xml:space="preserve">Shewenella </t>
    </r>
    <r>
      <rPr>
        <sz val="11"/>
        <color theme="1"/>
        <rFont val="Arial"/>
        <family val="2"/>
      </rPr>
      <t>spp.</t>
    </r>
  </si>
  <si>
    <t>WP_252513769.1</t>
  </si>
  <si>
    <t>group_23912</t>
  </si>
  <si>
    <t>Antitoxin component of a type II toxin-antitoxin  system that. functions as an mRNA interferase antitoxin</t>
  </si>
  <si>
    <t>putative antitoxin found across Gammaproteobacteria that shares homology with YafN (PRK09778, COG2161)-like antitoxins</t>
  </si>
  <si>
    <t>WP_121359328.1</t>
  </si>
  <si>
    <t>Antitoxin YafN</t>
  </si>
  <si>
    <t>"cellular response to DNA damage stimulus"
"DNA repair"
"negative regulation of molecular function"
"regulation of DNA-templated transcription"
"regulation of growth"
"SOS response"</t>
  </si>
  <si>
    <t>DNA repair
resistance
(SOS response, DNA-damaging stimuli)</t>
  </si>
  <si>
    <t>yafN</t>
  </si>
  <si>
    <t>According to homology could encode for a putative toxin</t>
  </si>
  <si>
    <t>putative protein found across Enterobacteria that shares homology with YdaT (pfam06254)-like toxins</t>
  </si>
  <si>
    <t>WP_097732577.1</t>
  </si>
  <si>
    <t>group_21042</t>
  </si>
  <si>
    <t>According to homology could encode for a putative ribonuclease toxin</t>
  </si>
  <si>
    <t>putative protein found across Enterobacteria that shares homology with BrnT (pfam04365)-like ribonuclease toxins and other uncharacterized DUF497 family (COG2929) proteins</t>
  </si>
  <si>
    <t>WP_159200830.1</t>
  </si>
  <si>
    <t>group_8592</t>
  </si>
  <si>
    <r>
      <t xml:space="preserve">According to homology could encode for a putative protein encoded by a cryptic Rac-like prophage that may also act as an antitoxin counteracting its cognate toxin, </t>
    </r>
    <r>
      <rPr>
        <i/>
        <sz val="11"/>
        <color theme="1"/>
        <rFont val="Arial"/>
        <family val="2"/>
      </rPr>
      <t>ydaT</t>
    </r>
  </si>
  <si>
    <t>putative protein found across Enterobacteria that shares homology with YdaS (pfam15943, COG4197)-like antitoxins</t>
  </si>
  <si>
    <t>WP_032361470.1</t>
  </si>
  <si>
    <t>prophage protein
toxin-antitoxin system
(antitoxin)</t>
  </si>
  <si>
    <t>group_19497</t>
  </si>
  <si>
    <r>
      <t xml:space="preserve">According to homology could encode for a putative antitoxin component of a type II toxin-antitoxin system that binds and neutralizes the effect of its cognate toxin </t>
    </r>
    <r>
      <rPr>
        <i/>
        <sz val="11"/>
        <color theme="1"/>
        <rFont val="Arial"/>
        <family val="2"/>
      </rPr>
      <t xml:space="preserve">VapC </t>
    </r>
    <r>
      <rPr>
        <sz val="11"/>
        <color theme="1"/>
        <rFont val="Arial"/>
        <family val="2"/>
      </rPr>
      <t>by binding</t>
    </r>
  </si>
  <si>
    <t>putative protein found across Enterobacteria that shares homology with VapB (NF040493)-like antitoxins and VagC (COG4456)-like virulence proteins</t>
  </si>
  <si>
    <t>AEX00976.1</t>
  </si>
  <si>
    <t>group_10279</t>
  </si>
  <si>
    <t>According to homology could encode for a putative transcriptional regulator or antitoxin</t>
  </si>
  <si>
    <t>putative protein found across Enterobacteria that shares homology with HipB (COG1396) and anaerobic benzoate catabolism (PRK08154)-like transcriptional regulators (cd00093, smart00530, pfam13560)</t>
  </si>
  <si>
    <t>AUY30896.1</t>
  </si>
  <si>
    <t>group_14461</t>
  </si>
  <si>
    <t>According to homology could encode for the toxic component of a putative type II toxin-antitoxin (TA) system that may arrest cell growth and prevent cell proliferation through the inhibition of translation</t>
  </si>
  <si>
    <t>putative protein found across Enterobacteria that shares homology with YafO (pfam13957)-like toxin proteins</t>
  </si>
  <si>
    <t>WP_000135003.1</t>
  </si>
  <si>
    <t>group_21046</t>
  </si>
  <si>
    <t xml:space="preserve">putative protein found across Enterobacteria that shares homology with YdaT (	pfam06254)-like toxins </t>
  </si>
  <si>
    <t>HBA3680109.1</t>
  </si>
  <si>
    <t>group_4593</t>
  </si>
  <si>
    <t>Antitoxin component of an atypical, type II toxin-antitoxin chaperone system that neutralizes the effect of its cognate toxin HigB1 alongside a SecB-like chaperone</t>
  </si>
  <si>
    <t>putative protein found across Enterobacteria that shares homology with HipB (COG1396)-like transcriptional regulators (cd00093, smart00530, pfam13560)</t>
  </si>
  <si>
    <t>WP_021547500.1</t>
  </si>
  <si>
    <t>Antitoxin HigA1</t>
  </si>
  <si>
    <t>"modulation by symbiont of host process"
"negative regulation of DNA-templated transcription"
"positive regulation of growth"
"response to hypoxia"</t>
  </si>
  <si>
    <t>higA1</t>
  </si>
  <si>
    <t>putative endonuclease found across Enterobacteria that shares homology with VapC (PRK13725, cd09881, COG1487)-like toxins</t>
  </si>
  <si>
    <t>WP_094965695.1</t>
  </si>
  <si>
    <t>vapC_2</t>
  </si>
  <si>
    <t>Small toxic polypeptide part of a type I toxin-antitoxin system that causes rapid cell killing and nucleoid condensation of the host cell</t>
  </si>
  <si>
    <t>putative toxic polypeptide found across Enterobacteria that shares homology with Ldr (pfam13940) toxins</t>
  </si>
  <si>
    <t>OCD25911.1</t>
  </si>
  <si>
    <t>Small toxic polypeptide LdrD</t>
  </si>
  <si>
    <t>"cell death"</t>
  </si>
  <si>
    <t>ldrD_2</t>
  </si>
  <si>
    <t>ldrD_1</t>
  </si>
  <si>
    <t>ldrD_4</t>
  </si>
  <si>
    <r>
      <t xml:space="preserve">Toxin component of a type I toxin-antitoxin system; if expressed, it is neutralized by the antisense antitoxin RNA </t>
    </r>
    <r>
      <rPr>
        <i/>
        <sz val="11"/>
        <color theme="1"/>
        <rFont val="Arial"/>
        <family val="2"/>
      </rPr>
      <t>SokE</t>
    </r>
  </si>
  <si>
    <t>putative protein found across Enterobacteria that shares homology with HokA (PRK09759, pfam01848)-like toxins</t>
  </si>
  <si>
    <t>EIL09849.1</t>
  </si>
  <si>
    <r>
      <t>group_5997**
(</t>
    </r>
    <r>
      <rPr>
        <b/>
        <i/>
        <sz val="11"/>
        <color theme="1"/>
        <rFont val="Arial"/>
        <family val="2"/>
      </rPr>
      <t>hokE_2</t>
    </r>
    <r>
      <rPr>
        <b/>
        <sz val="11"/>
        <color theme="1"/>
        <rFont val="Arial"/>
        <family val="2"/>
      </rPr>
      <t>)</t>
    </r>
  </si>
  <si>
    <t>Toxic component of a type II toxin-antitoxin system that acts as a probable translation-dependent mRNA interferase that causes the cessation of cell growth and inhibits cell proliferation via inhibition of translation</t>
  </si>
  <si>
    <t>putative protein found across Enterobacteria that shares homology with HigB (COG4680, pfam09907)-like mRNA-degrading endonuclease toxins</t>
  </si>
  <si>
    <t>WP_000266200.1</t>
  </si>
  <si>
    <t>mRNA interferase HigB</t>
  </si>
  <si>
    <t>"negative regulation of translation"
"regulation of DNA-templated transcription"
"regulation of growth"
"regulation of mRNA stability"</t>
  </si>
  <si>
    <t>higB_2</t>
  </si>
  <si>
    <t>putative mRNA interferase found across Enterobacteria that shares homology with HigB (COG4680, pfam09907)-like toxins</t>
  </si>
  <si>
    <t>WP_128472922.1</t>
  </si>
  <si>
    <t>higB_3</t>
  </si>
  <si>
    <t>Antitoxin component of a type II toxin-antitoxin system that functions as an mRNA interferase antitoxin that interferes with HigB-mediated cessation of cell growth and inhibition of cell proliferation</t>
  </si>
  <si>
    <t>putative antitoxin found across Enterobacteria that shares homology with HigA (COG5499)-like antitoxins</t>
  </si>
  <si>
    <t>WP_237441814.1</t>
  </si>
  <si>
    <t>Antitoxin HigA</t>
  </si>
  <si>
    <t>"regulation of DNA-templated transcription"
"regulation of growth"</t>
  </si>
  <si>
    <t>higA_3</t>
  </si>
  <si>
    <t>putative antitoxin found across Enterobacteria that shares homology with CbeA (pfam06154)-like antitoxins</t>
  </si>
  <si>
    <t>WP_096855319.1</t>
  </si>
  <si>
    <t>yafW_1</t>
  </si>
  <si>
    <t>Toxin–Antitoxin Systems</t>
  </si>
  <si>
    <t>Microbial Defense Mechanisms</t>
  </si>
  <si>
    <t>Voltage-gated potassium channel that may play a role in defense against osmotic shock</t>
  </si>
  <si>
    <t>putative protein found across Enterobacteria that shares homology with voltage-gated potassium channel proteins (PRK10537) and other ion channels (pfam07885), and TrkA (COG0569)-like K+ transport system proteins</t>
  </si>
  <si>
    <t>WP_032190548.1</t>
  </si>
  <si>
    <t>Voltage-gated potassium channel Kch</t>
  </si>
  <si>
    <t>"potassium ion transport"</t>
  </si>
  <si>
    <t>ion transport
(potassium)
resistance
(osmotic stress)</t>
  </si>
  <si>
    <t>kch</t>
  </si>
  <si>
    <t>Starvation-sensing protein with no known function; appears to encode for a putative catabolic enzyme</t>
  </si>
  <si>
    <t>putative protein found across purple photosynthetic bacteria that shares homology with various oxidoreductases (PRK10083), alcohol dehydrogenases (cd08261, pfam08240), and Tdh (COG1063, TIGR00692)-like threonine dehydrogenases</t>
  </si>
  <si>
    <t>WP_134725400.1</t>
  </si>
  <si>
    <t>Starvation-sensing protein RspB</t>
  </si>
  <si>
    <t>rspB</t>
  </si>
  <si>
    <r>
      <t xml:space="preserve">Sensor protein member of the two-component regulatory system </t>
    </r>
    <r>
      <rPr>
        <i/>
        <sz val="11"/>
        <color theme="1"/>
        <rFont val="Arial"/>
        <family val="2"/>
      </rPr>
      <t>PhoP/PhoQ</t>
    </r>
    <r>
      <rPr>
        <sz val="11"/>
        <color theme="1"/>
        <rFont val="Arial"/>
        <family val="2"/>
      </rPr>
      <t xml:space="preserve"> involved in adaptating to low Mg2+ environments and the control of acid resistance genes</t>
    </r>
  </si>
  <si>
    <t>putative sensor protein (smart00387) found across Enterobacteria that shares homology with PhoQ (PRK10815, pfam08918, cd16954), BaeS (COG0642, NF012163), CztS (TIGR01386), VicK (NF033093), WalK (NF033092), AdeS (NF012226), HrmK (NF038297), and ActS (NF033792) sensor histidine kinase proteins</t>
  </si>
  <si>
    <t>STJ11973.1</t>
  </si>
  <si>
    <t>Sensor protein PhoQ</t>
  </si>
  <si>
    <t>"cellular response to magnesium starvation"
"osmosensory signaling via phosphorelay pathway"
"phosphorelay signal transduction system"
"protein autophosphorylation"
"signal transduction"</t>
  </si>
  <si>
    <t>resistance
(acid stress)</t>
  </si>
  <si>
    <r>
      <t>group_8072
(</t>
    </r>
    <r>
      <rPr>
        <b/>
        <i/>
        <sz val="11"/>
        <color theme="1"/>
        <rFont val="Arial"/>
        <family val="2"/>
      </rPr>
      <t>phoQ</t>
    </r>
    <r>
      <rPr>
        <b/>
        <sz val="11"/>
        <color theme="1"/>
        <rFont val="Arial"/>
        <family val="2"/>
      </rPr>
      <t>)</t>
    </r>
  </si>
  <si>
    <t>Inner membrane protein that appears to be induced by acid stress</t>
  </si>
  <si>
    <t>putative protein found across Enterobacteria that shares homology with uncharacterized YagU (COG3477)-like membrane proteins and DUF1440 family (pfam07274) proteins</t>
  </si>
  <si>
    <t>WP_089640592.1</t>
  </si>
  <si>
    <t>Inner membrane protein YagU</t>
  </si>
  <si>
    <t>"response to acidic pH"</t>
  </si>
  <si>
    <t>yagU</t>
  </si>
  <si>
    <t>According to homology could encode for a putative inner membrane lipoprotein encoded by a cryptic CP4-6-like prophage that appears to induce the expression of degP, which encodes for a periplasmic protease involved in digestion of unfolded proteins as part of the Cpx two-component system involved in cell envelope stress responses</t>
  </si>
  <si>
    <t>WP_097471397.1</t>
  </si>
  <si>
    <t>Lipoprotein YfjS</t>
  </si>
  <si>
    <t>resistance
(cell envelope stress)</t>
  </si>
  <si>
    <t>yfjS</t>
  </si>
  <si>
    <t>Lipoprotein that, when overproduced, strongly induces degP through the activation of the two-component envelope stress response system CpxA/CpxR</t>
  </si>
  <si>
    <t>WP_016245673.1</t>
  </si>
  <si>
    <t>Lipoprotein YafY</t>
  </si>
  <si>
    <t>yafY</t>
  </si>
  <si>
    <t xml:space="preserve">According to homology could encode for an archaeal ClpP-like serine dehydrogenase that may be involved in the degradation of misfolded proteins (chaperone) and the liberation of sigma-E factors as part of extracytoplasmic stress response </t>
  </si>
  <si>
    <t>putative protein found across Enterobacteria that shares homology with serine dehydrogenase proteinases (pfam01972)</t>
  </si>
  <si>
    <t>WP_227666252.1</t>
  </si>
  <si>
    <t>chaperone
(degradation of misfolded proteins)
resistance
(heat shock, extracytoplasmic stress)</t>
  </si>
  <si>
    <t>group_23727</t>
  </si>
  <si>
    <t>According to homology could encode for a transcriptional regulator that mediates responsees to xenobiotic substances</t>
  </si>
  <si>
    <t>putative transcriptional regulator (pfam01381 found in across Enterobacteria that shares homology with XRE family (cd00093, smart00530)-like proteins, which respond to xenobiotic substances</t>
  </si>
  <si>
    <t>WP_192466126.1</t>
  </si>
  <si>
    <t>group_10291</t>
  </si>
  <si>
    <t>According to homology could encode for a putative transcription factor that is involved in responses against xenobiotic substances</t>
  </si>
  <si>
    <t>putative protein found across Bacteria that shares homology with XRE-like proteins (smart00530, cd00093, pfam01381)</t>
  </si>
  <si>
    <t>WP_001401813.1</t>
  </si>
  <si>
    <t>35%
(MP-specific)</t>
  </si>
  <si>
    <t>group_10294</t>
  </si>
  <si>
    <t>putative protein found across Enterobacteria that shares homology with XRE family (cd00093, smart00530) HTH proteins (pfam12844)</t>
  </si>
  <si>
    <t>WP_038925249.1</t>
  </si>
  <si>
    <t>group_30457</t>
  </si>
  <si>
    <t>putative protein found across Gammaproteobacteria that contains a conserved HTH domain (pfam13443), that shares homology with YozG (COG3655)-like XRE transcriptional regulators</t>
  </si>
  <si>
    <t>WP_036413374.1</t>
  </si>
  <si>
    <t>group_35331</t>
  </si>
  <si>
    <t>According to homology could encode for a ribosome-associated inhibitor that regulates translational efficiency and appears to stabilize the ribosome during environmental stressors including cold shock and excessive cell density</t>
  </si>
  <si>
    <t>putative protein found across Enterobacteria that shares homology with RaiA (COG1544)-like ribosome-associated translation inhibitors</t>
  </si>
  <si>
    <t>WP_001222629.1</t>
  </si>
  <si>
    <t>resistance
(cold shock)</t>
  </si>
  <si>
    <t>group_12943</t>
  </si>
  <si>
    <t>According to homology could encode for a putative starvation protein that responds to various starvation stressors, including carbon, nitrogen, and phosphate starvation</t>
  </si>
  <si>
    <t>putative protein found across Gammaproteobacteria that contains a conserved domain belonging to the PsiE (pfam06146) superfamily, which encodes for a protein with no known function that is induced upon phosphate starvation</t>
  </si>
  <si>
    <t>WP_225389170.1</t>
  </si>
  <si>
    <t>group_21204</t>
  </si>
  <si>
    <t>According to homology could encode for a putattve membrane protein that appears to play a role in acid resistance</t>
  </si>
  <si>
    <t>putative protein found across Proteobacteria that contains conserved domains belonging to the HdeD (COG3247) superfamily, which encodes for an unknown membrane protein</t>
  </si>
  <si>
    <t>WP_000993372.1</t>
  </si>
  <si>
    <t>group_21200</t>
  </si>
  <si>
    <t>WP_139726539.1</t>
  </si>
  <si>
    <t>resistance
(cell envelope stress, heat shock, phage superinfection immunity)</t>
  </si>
  <si>
    <t>group_6352</t>
  </si>
  <si>
    <t>According to homology could encode for a putative decarboxylase that convertes glutamate to gamma-aminobutyrate (GABA), which also helps to maintain intracellular pH levels near neutral when exposed to acidic conditions</t>
  </si>
  <si>
    <t>putative protein found across Enterobacteria that 
contains a conserved pyridoxal-dependent decarboxylase domain (pfam00282) that shares homology with GadA (COG0076)-like glutamate decarboxylases (TIGR01788) and DOPA family decarboxylases (cd06450)</t>
  </si>
  <si>
    <t>WP_077892326.1</t>
  </si>
  <si>
    <t>group_22980</t>
  </si>
  <si>
    <t>putative lipoprotein found across Enterobacteria that contains no known conserved functional domains</t>
  </si>
  <si>
    <t>WP_050491475.1</t>
  </si>
  <si>
    <t>yafY_2</t>
  </si>
  <si>
    <t>Starvation-sensing protein probably involved in the degradation of homoserine lactone or one of its metabolites that signal starvation</t>
  </si>
  <si>
    <t>putative protein found across Enterobacteria that shares homology with D-galactonate dehydratases (PRK15072), RspA (cd03322, COG4948)-like starvation sensing proteins, mandelate racemase/muconate lactonizing enzymes (pfam02746), and muconate/chloromuconate cycloisomerasess (TIGR02534)</t>
  </si>
  <si>
    <t>EGI96611.1</t>
  </si>
  <si>
    <t>Starvation-sensing protein RspA</t>
  </si>
  <si>
    <t>"amino acid catabolic process"</t>
  </si>
  <si>
    <t>rspA_2</t>
  </si>
  <si>
    <t>substrate metabolism
(amines)
resistance
(osmotic stress)</t>
  </si>
  <si>
    <t>WP_228725790.1</t>
  </si>
  <si>
    <t>yafY_1</t>
  </si>
  <si>
    <t>Acid stress chaperone that is required for protection against acid stress by preventing the aggregation of many different periplasmic proteins under acidic condition</t>
  </si>
  <si>
    <t>putative chaperone protein found across Enterobacteria that shares homology with HdeB (PRK11566) and HdeA (pfam06411)-like acid chaperone proteins</t>
  </si>
  <si>
    <t>WP_182940014.1</t>
  </si>
  <si>
    <t>Acid stress chaperone HdeB</t>
  </si>
  <si>
    <t>"cellular stress response to acidic pH"
"response to acidic pH"</t>
  </si>
  <si>
    <t>chaperone
(prevention of protein aggregation)
resistance
(acid stress)</t>
  </si>
  <si>
    <t>hdeB_2</t>
  </si>
  <si>
    <t>cra_1</t>
  </si>
  <si>
    <t>Putative stress protein</t>
  </si>
  <si>
    <t>putative protein found across Enterobacteria that shares homology with TerD (cd06974, pfam02342), and TerZ (COG2310)-like stress response proteins</t>
  </si>
  <si>
    <t>WP_117248542.1</t>
  </si>
  <si>
    <t>General stress protein 16U</t>
  </si>
  <si>
    <t>resistance
(general stress conditions)</t>
  </si>
  <si>
    <r>
      <t>group_30689
(</t>
    </r>
    <r>
      <rPr>
        <b/>
        <i/>
        <sz val="11"/>
        <color theme="1"/>
        <rFont val="Arial"/>
        <family val="2"/>
      </rPr>
      <t>yceD_2</t>
    </r>
    <r>
      <rPr>
        <b/>
        <sz val="11"/>
        <color theme="1"/>
        <rFont val="Arial"/>
        <family val="2"/>
      </rPr>
      <t>)</t>
    </r>
  </si>
  <si>
    <t>Transcriptional regulator that appears to recycle stalled RNA polymerases under stressful conditions such as DNA supercoiling, osmotic stress (high salt), and potentially UV irradiation</t>
  </si>
  <si>
    <t>putative helicase (pfam00271, smart00490) found across Enterobacteria that shares homology with DEXD (cd10311) family RapA (cd18011, PRK04914)-like helicases, HepA (COG0553)-like helicases, SrmB (COG0513)-like helicases, and DISARM family DrmD (NF038317, NF038318, NF038317)-like helicases</t>
  </si>
  <si>
    <t>WP_001614364.1</t>
  </si>
  <si>
    <t>RNA polymerase-associated protein RapA</t>
  </si>
  <si>
    <t>"positive regulation of DNA-templated transcription"</t>
  </si>
  <si>
    <t>resistance
(DNA supercoiling stress, osmotic stress, UV)</t>
  </si>
  <si>
    <t>rapA_2</t>
  </si>
  <si>
    <t>Putative protein involved in mediating various environmental stress responses, such as cold shock</t>
  </si>
  <si>
    <t>putative protein found across Enterobacteria that exhibits homology with Ves (PRK11396, COG3758)-like environment stress-induced proteins, which are associated with various responses to environmental stressors; also exhibits homology to HutD (pfam05962, cd20293)-like histidine utilization proteins</t>
  </si>
  <si>
    <t>WP_000148344.1</t>
  </si>
  <si>
    <t>Protein Ves</t>
  </si>
  <si>
    <t>"cellular response to cold"</t>
  </si>
  <si>
    <t>ves_2</t>
  </si>
  <si>
    <t>According to homology could encode for a putative protein that may be involved in stress responses or a putative protein with no known function</t>
  </si>
  <si>
    <t>putative protein (PRK10428) found across Proteobacteria that shares homology with uncharacterized YjbJ (COG3237)-like proteins and CsbD (pfam05532)-like bacterial stress proteins</t>
  </si>
  <si>
    <t>WP_163420055.1</t>
  </si>
  <si>
    <t>group_15299</t>
  </si>
  <si>
    <t>Other (incl. starvation, cold stress, osmotic stress, acid stress, generalized stress conditions, etc.)</t>
  </si>
  <si>
    <t>NADPH dehydrogenase involved in the reduction of various aldehyde, ketone, and nitroaromatic compounds; may also have a role in detoxification processes</t>
  </si>
  <si>
    <t>putative dehydrogenase found across Enterobacteria that shares homology with YqjM (cd02932) and FadH (COG1902, TIGR03997)-like NADH oxidoreductases (pfam00724) and salicylyl-CoA 5-oxidoreductases (PRK08255)</t>
  </si>
  <si>
    <t>WP_207021032.1</t>
  </si>
  <si>
    <t>NADPH dehydrogenase</t>
  </si>
  <si>
    <t>"response to toxic substance"</t>
  </si>
  <si>
    <t>namA</t>
  </si>
  <si>
    <t>Large or alpha subunit of the propanediol dehydratase-reactivating factor which reactivates suicidally inhibited adenosylcobalamin-dependent propanediol dehydratase involved in propanediol degradation</t>
  </si>
  <si>
    <t>ecdB</t>
  </si>
  <si>
    <r>
      <t xml:space="preserve">Chaperone required for the production of an active </t>
    </r>
    <r>
      <rPr>
        <i/>
        <sz val="11"/>
        <color theme="1"/>
        <rFont val="Arial"/>
        <family val="2"/>
      </rPr>
      <t xml:space="preserve">PaoABC </t>
    </r>
    <r>
      <rPr>
        <sz val="11"/>
        <color theme="1"/>
        <rFont val="Arial"/>
        <family val="2"/>
      </rPr>
      <t xml:space="preserve">aldehyde oxidoreductase; involved in the stabilization of the </t>
    </r>
    <r>
      <rPr>
        <i/>
        <sz val="11"/>
        <color theme="1"/>
        <rFont val="Arial"/>
        <family val="2"/>
      </rPr>
      <t>PaoC</t>
    </r>
    <r>
      <rPr>
        <sz val="11"/>
        <color theme="1"/>
        <rFont val="Arial"/>
        <family val="2"/>
      </rPr>
      <t xml:space="preserve"> subunit and is required for the insertion of the molybdenum cofactor into this subunit</t>
    </r>
  </si>
  <si>
    <t>putative chaperone protein found across Enterobacteria that shares homology with XdhC (COG1975, pfam13478, TIGR02964)-like xanthine dehydrogenase subunit proteins</t>
  </si>
  <si>
    <t>WP_000121315.1</t>
  </si>
  <si>
    <t>Molybdenum cofactor insertion chaperone PaoD</t>
  </si>
  <si>
    <t>paoD</t>
  </si>
  <si>
    <t>Detoxification (incl. resistance against generated toxic metabolic intermediates, resistance against xenobiotic substances, etc.)</t>
  </si>
  <si>
    <t>Outer membrane protein that forms pores that allow passive diffusion of small molecules across the outer membrane; appears to play a role in resistance to carbapenems</t>
  </si>
  <si>
    <t>putative protein found across Enterobacteria that shares homology with PhoE (PRK10159) and OmpC (COG3203)-like outer membrane porins (pfam00267, cd00342)</t>
  </si>
  <si>
    <t>WP_094314142.1</t>
  </si>
  <si>
    <t>Outer membrane protein YedS</t>
  </si>
  <si>
    <t>"ion transmembrane transport"</t>
  </si>
  <si>
    <t>yedS</t>
  </si>
  <si>
    <t>Outer membrane component of a constitutive organic solvent efflux system that is involved in export of toluene, styrene, m-xylene, propylbenzene and ethylbenzene; also appears to export AMP and the antibiotics carbenicillin, nalidixic acid, chloramphenicol and tetracycline</t>
  </si>
  <si>
    <t>putative transport protein found across Enterobacteria that shares homology with TolC (COG1538)-like outer membrane efflux proteins (pfam02321) and copper/silver efflux proteins (PRK09837), AdeK (NF033143)-like multidrug efflux proteins, and NodT (TIGR01845)-like efflux transporters</t>
  </si>
  <si>
    <t>WP_000946208.1</t>
  </si>
  <si>
    <t>putative efflux pump outer membrane protein TtgC</t>
  </si>
  <si>
    <t>"response to antibiotic"</t>
  </si>
  <si>
    <t>substrate transport
(other, organic solvents)</t>
  </si>
  <si>
    <t>ttgC</t>
  </si>
  <si>
    <t>According to homology could encode for a putative efflux protein that could mediate resistance against macrolides</t>
  </si>
  <si>
    <t>putative transporter protein (pfam05977) found across Enterobacteria that shares homology with H+ antiporter proteins (TIGR00900) and MefA (cd06173)-like macrolide efflux proteins</t>
  </si>
  <si>
    <t>WP_105604482.1</t>
  </si>
  <si>
    <t>group_23854</t>
  </si>
  <si>
    <t>Putative D-alanyl-D-alanine carboxypeptidase that acts as a penicillin-binding protein with low DD-carboxypeptidase activity</t>
  </si>
  <si>
    <t>putative protein found across Enterobacteria that shares homology with periplasmic esterases (PRK03642), AmpC (COG1680), SFDC (NF038366), and PRC (NF038359)-like beta-lactamases, and LipE (NF038269)-like lipases</t>
  </si>
  <si>
    <t>WP_248790281.1</t>
  </si>
  <si>
    <t>Putative D-alanyl-D-alanine carboxypeptidase</t>
  </si>
  <si>
    <t>yfeW</t>
  </si>
  <si>
    <t>According to homology could encode for a putative protein involved in a multidrug transport system</t>
  </si>
  <si>
    <t>putative transport protein (pfam00005) found across Enterobacteria that shares homology with MdlB (COG1132)-like multidrug transport proteins, MsbA (TIGR02204)-like lipid A transport proteins, MTABC3 (cd03249)-like mitochondrial proteins, DarD (NF038007)-like darobactin export proteins, RbbA (NF033858)-like ribosome-associated transporter proteins, OtrC (NF000106)-like oxytetracycline efflux proteins, and ICP4 (PHA03307)-like transcriptional regulators</t>
  </si>
  <si>
    <t>WP_097339898.1</t>
  </si>
  <si>
    <t>Putative multidrug export ATP-binding/permease protein</t>
  </si>
  <si>
    <t>group_17292</t>
  </si>
  <si>
    <t>Periplasmic linker component of an efflux system that confers multidrug resistance</t>
  </si>
  <si>
    <t>putative protein found across Enterobacteria that shares homology with AcrA (PRK15030, COG0845) and MexC (NF033138) multidrug efflux transporter proteins (TIGR01730), and HlyD (pfam00529)-like type I secretion system proteins</t>
  </si>
  <si>
    <t>WP_170692087.1</t>
  </si>
  <si>
    <t>Multidrug resistance protein MexA</t>
  </si>
  <si>
    <t>"protein homooligomerization"
"response to antibiotic"</t>
  </si>
  <si>
    <t>mexA</t>
  </si>
  <si>
    <t>According to homology could encode for a putative repressor protein involved in the activation of both antibiotic resistance and oxidative stress genes</t>
  </si>
  <si>
    <t>putative protein found across Enterobacteria that shares homology with MarR (pfam12802)-like repressor proteins</t>
  </si>
  <si>
    <t>WP_250192538.1</t>
  </si>
  <si>
    <t>resistance
(antibiotics, oxidative stress, heat shock)</t>
  </si>
  <si>
    <t>group_10954</t>
  </si>
  <si>
    <t>According to homology could encode for a putative efflux transporter that could mediate the export of antibiotics</t>
  </si>
  <si>
    <t>putative protein found across Enterobacteria that contains a conserved biotinyl domain (pfam13533) and shares homology with MexX (PRK09578), MexC (NF033138), and EmrA (COG1566)-like RND family (TIGR01730) multidrug resistance efflux transporter proteins (COG1566)</t>
  </si>
  <si>
    <t>WP_001548177.1</t>
  </si>
  <si>
    <t>group_12198</t>
  </si>
  <si>
    <t>According to homology could encode for a putative Outer membrane channel associated with various efflux systems involved in the export of antibiotics and other toxic substances</t>
  </si>
  <si>
    <t>putative protein found across Enterobacteria that shares homology with TolC (COG1538)-like outer membrane efflux proteins (pfam02321)</t>
  </si>
  <si>
    <t>WP_121909183.1</t>
  </si>
  <si>
    <t>resistance
(antibiotics, xenobiotic substances)</t>
  </si>
  <si>
    <t>group_12194</t>
  </si>
  <si>
    <t>According to homology could encode for a putative protein involved in mediating resistance to antibiotics (or other xenobiotic substances) via efflux mechanisms</t>
  </si>
  <si>
    <t>putative protein found across Enterobacteria that shares homology with MdtA/MuxA (PRK11556)-like RND family (TIGR01730) efflux transporters</t>
  </si>
  <si>
    <t>WP_251121968.1</t>
  </si>
  <si>
    <t>group_18488</t>
  </si>
  <si>
    <t>Transcriptional regulator that differentially regulates the expression of NorB and AbcA efflux pumps that confer resistance to antibiotics; appears to be positively associated with quinolone resistance, but negatively associated with resistance to methicillin, cefotaxime, penicillin G, and nafcillin</t>
  </si>
  <si>
    <t>putative transcriptional regulator found across Enterobacteria that shares homology with MocR (COG1167), PtsJ (PRK15481), and GntR (smart00345)-like transcriptional regulators, aspartate aminotransferases (cd00609), MppQ (TIGR04461)-like enduracididine biosynthesis enzymes, and class I and II aminotransferases (pfam00155)</t>
  </si>
  <si>
    <t>WP_229493208.1</t>
  </si>
  <si>
    <t>HTH-type transcriptional regulator NorG</t>
  </si>
  <si>
    <t>"alpha-amino acid metabolic process"</t>
  </si>
  <si>
    <t>norG</t>
  </si>
  <si>
    <t>Antibiotics</t>
  </si>
  <si>
    <t>"sporulation resulting in formation of a cellular spore"</t>
  </si>
  <si>
    <r>
      <t>group_8135
(</t>
    </r>
    <r>
      <rPr>
        <b/>
        <i/>
        <sz val="11"/>
        <color theme="1"/>
        <rFont val="Arial"/>
        <family val="2"/>
      </rPr>
      <t>lsrR</t>
    </r>
    <r>
      <rPr>
        <b/>
        <sz val="11"/>
        <color theme="1"/>
        <rFont val="Arial"/>
        <family val="2"/>
      </rPr>
      <t>)</t>
    </r>
  </si>
  <si>
    <r>
      <t>group_14438
(</t>
    </r>
    <r>
      <rPr>
        <b/>
        <i/>
        <sz val="11"/>
        <color theme="1"/>
        <rFont val="Arial"/>
        <family val="2"/>
      </rPr>
      <t>hspA</t>
    </r>
    <r>
      <rPr>
        <b/>
        <sz val="11"/>
        <color theme="1"/>
        <rFont val="Arial"/>
        <family val="2"/>
      </rPr>
      <t>)</t>
    </r>
  </si>
  <si>
    <t>Putative serine protease that could be involved in the degradation of transiently denatured and unfolded proteins that accumulate in the periplasm following stress conditions</t>
  </si>
  <si>
    <t>putative protease found across Enterobacteria that shares homology with DegQ (COG0265), DegP (TIGR02037, PRK10942), MarP (NF033740), and trypsin (pfam13365, cd00987)-like serine proteases</t>
  </si>
  <si>
    <t>WP_236924322.1</t>
  </si>
  <si>
    <t>Putative serine protease HhoB</t>
  </si>
  <si>
    <t>chaperone
(degradation of denatured proteins)</t>
  </si>
  <si>
    <t>hhoB</t>
  </si>
  <si>
    <t>According to homology could encode for a putative protein that could be exhibit chaperone activity and be involved in protein turnover</t>
  </si>
  <si>
    <t>putative protein found across Enterobacteria
that contains conserved MPN/JAB domains (cd08073, COG1310, pfam14464) that are associated with metalloenzymes and chaperone proteins</t>
  </si>
  <si>
    <t>WP_048965319.1</t>
  </si>
  <si>
    <t>chaperone
(protein turnover)</t>
  </si>
  <si>
    <t>group_23740</t>
  </si>
  <si>
    <r>
      <t xml:space="preserve">According to homology could encode for a putative protein that appears to suppress a heat sensitive phenotype in </t>
    </r>
    <r>
      <rPr>
        <i/>
        <sz val="11"/>
        <color theme="1"/>
        <rFont val="Arial"/>
        <family val="2"/>
      </rPr>
      <t xml:space="preserve">secY </t>
    </r>
    <r>
      <rPr>
        <sz val="11"/>
        <color theme="1"/>
        <rFont val="Arial"/>
        <family val="2"/>
      </rPr>
      <t xml:space="preserve">mutants in </t>
    </r>
    <r>
      <rPr>
        <i/>
        <sz val="11"/>
        <color theme="1"/>
        <rFont val="Arial"/>
        <family val="2"/>
      </rPr>
      <t>E. coli</t>
    </r>
  </si>
  <si>
    <r>
      <t xml:space="preserve">putative protein found across Gammaproteobacteria that contains conserved domains belonging to the PRK10236 superfamily, which encodes for an acidic protein </t>
    </r>
    <r>
      <rPr>
        <i/>
        <sz val="11"/>
        <color theme="1"/>
        <rFont val="Arial"/>
        <family val="2"/>
      </rPr>
      <t>msyB</t>
    </r>
    <r>
      <rPr>
        <sz val="11"/>
        <color theme="1"/>
        <rFont val="Arial"/>
        <family val="2"/>
      </rPr>
      <t>, and the YaaW superfamily (COG4735), which has no known function</t>
    </r>
  </si>
  <si>
    <t>WP_225383646.1</t>
  </si>
  <si>
    <t>group_21218</t>
  </si>
  <si>
    <t>putative protein found across Enterobacteria that contains conserved domains belonging to the YafY superfamily (COG2378) and HTH_DeoR superfamily (pfam08220), which are associated with transcriptional regulators</t>
  </si>
  <si>
    <t>WP_213209554.1</t>
  </si>
  <si>
    <t>resistance
(heat shock, cell envelope stress, antibiotics)</t>
  </si>
  <si>
    <r>
      <t>group_2346
(</t>
    </r>
    <r>
      <rPr>
        <b/>
        <i/>
        <sz val="11"/>
        <color theme="1"/>
        <rFont val="Arial"/>
        <family val="2"/>
      </rPr>
      <t>yfjS</t>
    </r>
    <r>
      <rPr>
        <b/>
        <sz val="11"/>
        <color theme="1"/>
        <rFont val="Arial"/>
        <family val="2"/>
      </rPr>
      <t>)</t>
    </r>
  </si>
  <si>
    <t>According to homology could encode for a putative protein involved in protein turnover</t>
  </si>
  <si>
    <t>putative protein found across Enterobacteria
that shares homology with prokaryotic JAB and MPN proteins (smart00232, pfam14464, COG1310, cd08073)</t>
  </si>
  <si>
    <t>WP_001549120.1</t>
  </si>
  <si>
    <t>group_30478</t>
  </si>
  <si>
    <t>According to homology could encode for a putative phage regulatory protein encoded by a cryptic lambda-like prophage that may regulate the expression of heat shock proteins</t>
  </si>
  <si>
    <t>putative protein found across Enterobacteria that shares homology with phage cIII regulatory proteins (pfam08134)</t>
  </si>
  <si>
    <t>EFE1073314.1</t>
  </si>
  <si>
    <t>prophage protein
(regulatory protein)
resistance
(heat shock)</t>
  </si>
  <si>
    <t>group_13658</t>
  </si>
  <si>
    <t>WP_016247133.1</t>
  </si>
  <si>
    <t>group_15481</t>
  </si>
  <si>
    <t>According to homology could encode for a putative heat shock protein that associates with aggregated proteins to stabilize and protect them from irreversible denaturation and extensive proteolysis during heat shock and oxidative stress</t>
  </si>
  <si>
    <t>putative protein found across Bacteria that shares homology with IbpA (COG0071)-like HSP20 family (pfam00011) heat shock proteins (cd06464)</t>
  </si>
  <si>
    <t>WP_044864724.1</t>
  </si>
  <si>
    <t>chaperone
(maintenance of protein integrity)
resistance
(heat shock, oxidative stress)</t>
  </si>
  <si>
    <t>group_18092</t>
  </si>
  <si>
    <t>According to homology could encode for a putative small heat shock protein that associates with aggregated proteins to stabilize and protect them from irreversible denaturation and extensive proteolysis during heat shock and oxidative stress</t>
  </si>
  <si>
    <t>putative protein found across Proteobacteria that shares homology with IbpA (COG0071, PRK10743)-like and Hsp20 family (cd06464, pfam00011) heat shock chaperone proteins</t>
  </si>
  <si>
    <t>WP_109538628.1</t>
  </si>
  <si>
    <t>group_18383</t>
  </si>
  <si>
    <t>According to homology could encode for a putative periplasmic protease that acts as a chaperone at low temperatures but switches to a peptidase at higher temperatures and stressful conditions</t>
  </si>
  <si>
    <t>putative protein found across Gammaproteobacteria that shares homology with DegQ (COG0265), DegP (TIGR02037, PRK10942, cd00987), Trypsin-2 family (pfam13365), and MarP (NF033740)-like serine proteases</t>
  </si>
  <si>
    <t>WP_207231445.1</t>
  </si>
  <si>
    <t>"chaperone-mediated protein folding"
"protein folding"
"protein quality control for misfolded or incompletely synthesized proteins"
"proteolysis"
"response to heat"
"response to oxidative stress"
"response to temperature stimulus"</t>
  </si>
  <si>
    <t>chaperone
(degradation of denatured proteins)
resistance
(heat shock, oxidative stress)</t>
  </si>
  <si>
    <t>group_8717</t>
  </si>
  <si>
    <t>Clp protein that is part of a stress-induced multi-chaperone system involved in the recovery of the cell from heat-induced damage by processing denatured protein aggegates so they can resolubilize and refold properly</t>
  </si>
  <si>
    <t>putative Clp protease found across Proteobacteria that contains a conserved AAA domain (pfam07724) that shares homology with ClpK (NF033606), ClpG (NF033607), ClpA (COG0542), ClpC (CHL00095), ClpV (TIGR03345) and ClpB (cd19499, smart01086) proteins</t>
  </si>
  <si>
    <t>WP_263307858.1</t>
  </si>
  <si>
    <t>ATP-dependent Clp protease ATP-binding subunit ClpC</t>
  </si>
  <si>
    <t>chaperone
(processing and refolding of denatured proteins)
resistance
(heat shock)</t>
  </si>
  <si>
    <t>clpC</t>
  </si>
  <si>
    <t>Protease that appears to play a role in the quality control of integral membrane proteins</t>
  </si>
  <si>
    <t>putative metalloprotease found across Enterobacteria that shares homology with HflB (COG0465), FtsH (TIGR01241, CHL00176, cd19501), and M41 family (pfam01434) proteases and peptidases</t>
  </si>
  <si>
    <t>WP_175126659.1</t>
  </si>
  <si>
    <t>ATP-dependent zinc metalloprotease FtsH 4</t>
  </si>
  <si>
    <t>"negative regulation of peptidase activity"
"protein catabolic process"
"proteolysis"</t>
  </si>
  <si>
    <t>chaperone
(protein quality control)</t>
  </si>
  <si>
    <t>ftsH4</t>
  </si>
  <si>
    <t>Membrane-localized protease that is able to endoproteolytically degrade select membrane proteins, appearing to play a role in the quality control of integral membrane proteins</t>
  </si>
  <si>
    <t>putative protease found across Proteobacteria
that shares homology with HtpX (cd07339, PRK01345, COG0501)-like M48 family heat shock and protease proteins (pfam01435)</t>
  </si>
  <si>
    <t>WP_115198094.1</t>
  </si>
  <si>
    <t>Protease HtpX</t>
  </si>
  <si>
    <t>"proteolysis"
"response to temperature stimulus"</t>
  </si>
  <si>
    <t>chaperone
(protein quality control)
resistance
(heat shock)</t>
  </si>
  <si>
    <t>htpX_2</t>
  </si>
  <si>
    <t>putative protease found across Bacteria that shares homology with HtpX (cd07339, PRK01345, COG0501)-like M48 family heat shock and protease proteins (pfam01435)</t>
  </si>
  <si>
    <t>WP_050487753.1</t>
  </si>
  <si>
    <t>htpX_1</t>
  </si>
  <si>
    <t>Proteolytic subunit of an ATP-dependent protease that cleaves various proteins that is involved in the degradation of misfolded proteins (chaperone) and the liberation of sigma-E factors as part of extracytoplasmic stress response</t>
  </si>
  <si>
    <t>putative protease found across Enterobacteria that shares homology with ClpP (cd07016, COG0740, pfam00574, PRK12551, TIGR00493)-like ATP-dependent serine proteases</t>
  </si>
  <si>
    <t>WP_158414457.1</t>
  </si>
  <si>
    <t>ATP-dependent Clp protease proteolytic subunit</t>
  </si>
  <si>
    <t>"positive regulation of programmed cell death"
"proteasomal protein catabolic process"
"protein quality control for misfolded or incompletely synthesized proteins"
"proteolysis"
"response to heat"
"response to radiation"
"response to temperature stimulus"</t>
  </si>
  <si>
    <t xml:space="preserve">chaperone
(degradation of misfolded proteins)
resistance
(heat shock, radiation)
</t>
  </si>
  <si>
    <t>clpP_1*</t>
  </si>
  <si>
    <t>Serine/threonine-protein phosphatase that plays a key role in signaling protein misfolding via the CpxRA signaling transduction system; also modulates the phosphorylated status of various phosphoproteins, which can include chaperones</t>
  </si>
  <si>
    <t>putative serine/threonine-protein phosphatase (cd07424, PRK11439) that also shares homology with tetraphosphatases (TIGR00668), which are associated with signal transduction mechanisms, and phosphoesterases (pfam00149)</t>
  </si>
  <si>
    <t>WP_124036208.1</t>
  </si>
  <si>
    <t>Serine/threonine-protein phosphatase 1</t>
  </si>
  <si>
    <t>"response to temperature stimulus"</t>
  </si>
  <si>
    <t>pphA_1</t>
  </si>
  <si>
    <t>ATP-dependent zinc metallopeptidase that plays a role in the quality control of cytoplasmic and integral membrane proteins</t>
  </si>
  <si>
    <t>putative protease found across Enterobacteria that shares homology with HflB (COG0465, PRK10733) and FtsH (TIGR01241, cd19501)-like metalloproteases</t>
  </si>
  <si>
    <t>WP_243642203.1</t>
  </si>
  <si>
    <t>ftsH4_2</t>
  </si>
  <si>
    <t>Heat Shock (incl. chaperones and heat shock resistance)</t>
  </si>
  <si>
    <t>Silver exporting P-type ATPase that confers resistance to silver; alternatively, could also confer resistance to other heavy metals including zinc, cadmium, lead, or copper</t>
  </si>
  <si>
    <t>putative ATPase (pfam00122) found across Enterobacteria that contains conserved YHS (pfam04945, COG3350) and heavy metal binding domains (pfam19335) that shares homology with ZntA (COG2217, NF033775) and CopA (PRK10671, TIGR01511, cd02094)-like heavy metal transporters</t>
  </si>
  <si>
    <t>WP_148723315.1</t>
  </si>
  <si>
    <t>Silver exporting P-type ATPase</t>
  </si>
  <si>
    <t>"zinc ion transport"
"copper ion homeostasis"</t>
  </si>
  <si>
    <t>resistance
(heavy metals)</t>
  </si>
  <si>
    <t>silP_5</t>
  </si>
  <si>
    <t>Sensory kinase that may be involved in the regulation of proteins associated with heavy metal resistance efflux systems for copper and silver</t>
  </si>
  <si>
    <t>putative sensor histidine kinase (smart00387, pfam02518, NF038348) found across Gammaproteobacteria that shares homology with copper/silver and heavy metal sensor kinases (PRK09835, TIGR01386), and VicK (COG5002, NF033093), BaeS (COG0642, NF012163), VanS (cd16923), WalK (NF033092), AdeS (NF012226), HrmK (NF038297), and ArsS (NF038389)-like sensor kinases</t>
  </si>
  <si>
    <t>SQO15118.1</t>
  </si>
  <si>
    <t>Adaptive-response sensory-kinase SasA</t>
  </si>
  <si>
    <t>"circadian rhythm"</t>
  </si>
  <si>
    <t>sasA</t>
  </si>
  <si>
    <r>
      <t>Mercuric reductase involved in a mercury resistance system; appears to be responsible for volatilizing mercury as Hg</t>
    </r>
    <r>
      <rPr>
        <vertAlign val="subscript"/>
        <sz val="11"/>
        <color theme="1"/>
        <rFont val="Arial"/>
        <family val="2"/>
      </rPr>
      <t>0</t>
    </r>
    <r>
      <rPr>
        <sz val="11"/>
        <color theme="1"/>
        <rFont val="Arial"/>
        <family val="2"/>
      </rPr>
      <t xml:space="preserve">
</t>
    </r>
  </si>
  <si>
    <t>putative protein found across purple photosynthetic bacteria that contains a conserved HMA domain (cd00371) that shares homology with MerA (TIGR02053)-like mercuric reductases (PRK13748), Lpd (COG1249)-like pyruvate/2-oxoglutarate dehydrogenase subunit proteins, RclA (NF040477)-like reactive chlorine resistance oxidoreductases, pyridine nucleotide-disulphide oxidoreductases (pfam07992), MerT/P (NF033556)-like mercuric transport proteins, and CopZ (NF033794)-like copper chaperones</t>
  </si>
  <si>
    <t>WP_172688391.1</t>
  </si>
  <si>
    <t>Mercuric reductase</t>
  </si>
  <si>
    <t>"cell redox homeostasis"
"detoxification of mercury ion"</t>
  </si>
  <si>
    <r>
      <t>group_5506
(</t>
    </r>
    <r>
      <rPr>
        <b/>
        <i/>
        <sz val="11"/>
        <color theme="1"/>
        <rFont val="Arial"/>
        <family val="2"/>
      </rPr>
      <t>merA</t>
    </r>
    <r>
      <rPr>
        <b/>
        <sz val="11"/>
        <color theme="1"/>
        <rFont val="Arial"/>
        <family val="2"/>
      </rPr>
      <t>)</t>
    </r>
  </si>
  <si>
    <r>
      <t>group_5507
(</t>
    </r>
    <r>
      <rPr>
        <b/>
        <i/>
        <sz val="11"/>
        <color theme="1"/>
        <rFont val="Arial"/>
        <family val="2"/>
      </rPr>
      <t>merA</t>
    </r>
    <r>
      <rPr>
        <b/>
        <sz val="11"/>
        <color theme="1"/>
        <rFont val="Arial"/>
        <family val="2"/>
      </rPr>
      <t>)</t>
    </r>
  </si>
  <si>
    <t>Arsenical pump-driving ATPase that catalyzes the extrusion of arsenite, antimonite and arsenate, thereby conferring resistance against these toxic agents</t>
  </si>
  <si>
    <t>putative protein found across Enterobacteria that shares homology with ArsA (TIGR04291, cd02035, pfam02374, COG0003)-like arsenical pump-driving ATPases</t>
  </si>
  <si>
    <t>WP_000696620.1</t>
  </si>
  <si>
    <t>Arsenical pump-driving ATPase</t>
  </si>
  <si>
    <t>arsA</t>
  </si>
  <si>
    <t>putative heavy metal transporting ATPase (cd02094, pfam19335) found across Gammaproteobacteria that shares homology with ZntA (COG2217, NF033775), CopA (PRK10671, TIGR01511)-like ATPases (pfam00122) and uncharacterized YHS proteins (COG3350, pfam04945)</t>
  </si>
  <si>
    <t>WP_001372796.1</t>
  </si>
  <si>
    <t>silP</t>
  </si>
  <si>
    <t>putative sensory kinase found across Enterobacteria that shares homology with heavy metal sensor kinase proteins (TIGR01386)</t>
  </si>
  <si>
    <t>PLN91176.1</t>
  </si>
  <si>
    <t>"cellular response to copper ion"
"cellular response to silver ion"
"peptidyl-histidine phosphorylation"
"phosphorelay signal transduction system"
"phosphorylation"
"signal transduction"</t>
  </si>
  <si>
    <r>
      <t>group_4813
(</t>
    </r>
    <r>
      <rPr>
        <b/>
        <i/>
        <sz val="11"/>
        <color theme="1"/>
        <rFont val="Arial"/>
        <family val="2"/>
      </rPr>
      <t>sasA</t>
    </r>
    <r>
      <rPr>
        <b/>
        <sz val="11"/>
        <color theme="1"/>
        <rFont val="Arial"/>
        <family val="2"/>
      </rPr>
      <t>)</t>
    </r>
  </si>
  <si>
    <t>Arsenical resistance operon trans-acting repressor involved in arsenical resistance</t>
  </si>
  <si>
    <t>putative repressor found across Enterobacteria that shares homology with ArsD (pfam06953)-like arsenical resistance operon trans-acting repressor proteins</t>
  </si>
  <si>
    <t>EIW0408000.1</t>
  </si>
  <si>
    <t>Arsenical resistance operon trans-acting repressor ArsD</t>
  </si>
  <si>
    <t>"negative regulation of DNA-templated transcription"
"response to arsenic-containing substance"</t>
  </si>
  <si>
    <t>arsD</t>
  </si>
  <si>
    <t>Transcriptional activator that detects cytoplasmic copper stress and activates transcription of copper resistance genes in response to increasing copper concentrations</t>
  </si>
  <si>
    <t>putative transcriptional activator (smart00862) found across Enterobacteria that shares homology with CopR (TIGR01387), CusR (PRK09836, cd19935), OmpR (COG0745), YycF (NF040534), AdeR (NF012227), ActR (NF033791), and HrmK (NF038297)-like response regulator proteins (pfam00072)</t>
  </si>
  <si>
    <t>WP_001188931.1</t>
  </si>
  <si>
    <t>Transcriptional activator protein CopR</t>
  </si>
  <si>
    <t>"DNA-templated transcription"
"positive regulation of DNA-templated transcription"</t>
  </si>
  <si>
    <t>copR</t>
  </si>
  <si>
    <t>Copper resistance protein that possibly mediates copper resistance by its sequestration in the outer membrane</t>
  </si>
  <si>
    <t>putative protein found across Gammaproteobacteria that shares homology with CopB (pfam05275) and PcoB (COG3667)-like copper resistance proteins</t>
  </si>
  <si>
    <t>WP_176478416.1</t>
  </si>
  <si>
    <t>Copper resistance protein B</t>
  </si>
  <si>
    <t>"cellular copper ion homeostasis"</t>
  </si>
  <si>
    <t>copB</t>
  </si>
  <si>
    <t>Transcriptional regulator involved in the mercuric-dependent induction of the mercury resistance operon</t>
  </si>
  <si>
    <t>putative transcriptional regulator found across Bacteria that contains shares homology with the MerR (smart00422, TIGR02051, PRK13752, pfam13411, cd04783) superfamily of transcrptional regulators, which is associated with mercury resistance, including the SoxR (COG0789) transcriptional regulator, associated with the superoxide response</t>
  </si>
  <si>
    <t>WP_001166628.1</t>
  </si>
  <si>
    <t>Mercuric resistance operon regulatory protein</t>
  </si>
  <si>
    <t>"response to mercury ion"</t>
  </si>
  <si>
    <t>merR</t>
  </si>
  <si>
    <t>Mercuric transport protein that appears to transfer mercuric ions from the periplasmid mercury ion-binding MerP to mercuric reductase to confer resistance to mercury ions</t>
  </si>
  <si>
    <t>putative transporter protein found across Bacteria that shares homology to MerT-like mercuric transport protein (pfam02411, PRK13751, NF033556)</t>
  </si>
  <si>
    <t>WP_001294656.1</t>
  </si>
  <si>
    <t>Mercuric transport protein MerT</t>
  </si>
  <si>
    <t>"mercuric resistance"
"mercury ion transmembrane transporter activity"</t>
  </si>
  <si>
    <t>merT</t>
  </si>
  <si>
    <r>
      <t xml:space="preserve">Copper resistance protein that appears to be involved in copper resistance through mediating copper uptake in conjunction with </t>
    </r>
    <r>
      <rPr>
        <i/>
        <sz val="11"/>
        <color theme="1"/>
        <rFont val="Arial"/>
        <family val="2"/>
      </rPr>
      <t>CopC</t>
    </r>
  </si>
  <si>
    <t xml:space="preserve">putative protein found across Enterobacteria that shares homology with CopD (NF033808) and PcoD (COG1276) copper resistance proteins </t>
  </si>
  <si>
    <t>SVJ77797.1</t>
  </si>
  <si>
    <t>Copper resistance protein D</t>
  </si>
  <si>
    <t>"copper ion transport"</t>
  </si>
  <si>
    <t>copD</t>
  </si>
  <si>
    <r>
      <t xml:space="preserve">Copper resistance protein that mediates copper resistance by sequestering copper in the periplasm along with the copper-binding protein </t>
    </r>
    <r>
      <rPr>
        <i/>
        <sz val="11"/>
        <color theme="1"/>
        <rFont val="Arial"/>
        <family val="2"/>
      </rPr>
      <t>CopA</t>
    </r>
  </si>
  <si>
    <t>putative protein found across Gammaproteobacteria that shares homology with CopC (NF033814, PRK10301, pfam04234, COG2372)-like copper resistance proteins</t>
  </si>
  <si>
    <t>WP_019843140.1</t>
  </si>
  <si>
    <t>Copper resistance protein C</t>
  </si>
  <si>
    <t>"copper ion transport"
"responses to copper ion"</t>
  </si>
  <si>
    <t>pcoC</t>
  </si>
  <si>
    <t>Copper-binding protein that may be required for the copper-inducible expression of copper resistance</t>
  </si>
  <si>
    <t>putative copper-binding protein found across Enterobacteria that contains no conserved functional domains</t>
  </si>
  <si>
    <t>WP_096250905.1</t>
  </si>
  <si>
    <t>putative copper-binding protein PcoE</t>
  </si>
  <si>
    <t>pcoE</t>
  </si>
  <si>
    <t>Transport protein component of a mercuric transport system that is involved in the uptake and detoxification of mercuric ions</t>
  </si>
  <si>
    <t>putative transporter found across Enterobacteria
that shares homology with MerC (PRK13755)-like organomercurial transporters</t>
  </si>
  <si>
    <t>WP_136409401.1</t>
  </si>
  <si>
    <t>Mercuric transport protein MerC</t>
  </si>
  <si>
    <t>"mercury ion transmembrane transporter activity"
"metal ion binding"
"mercuric resistance"</t>
  </si>
  <si>
    <t>49%
(WW-specific)</t>
  </si>
  <si>
    <t>merC</t>
  </si>
  <si>
    <t>Periplasmic or chaperone component of a mercuric transport system that is involved in the transport and detoxification of toxic heavy metals, including mercury or copper</t>
  </si>
  <si>
    <t>putative heavy metal-associated protein (cd00371, pfam00403) found across Bacteria that shares homology with MerP (TIGR02052, NF033556, NF033553)-like periplasmic components of mercuric transport systems and CopZ (COG2608, NF033795, NF033794)-like copper chaperones</t>
  </si>
  <si>
    <t>WP_258421162.1</t>
  </si>
  <si>
    <t>Mercuric transport protein periplasmic component</t>
  </si>
  <si>
    <t>"mercury ion binding"
"mercury ion transmembrane transporter activity"
"mercuric resistance"
"metal ion binding"</t>
  </si>
  <si>
    <t>merP</t>
  </si>
  <si>
    <t>According to homology could encode for a putative efflux protein for nickel and cobalt</t>
  </si>
  <si>
    <t>putative protein found across Enterobacteria that shares homology with RcnA (PRK10019, COG2215)-like nickel/cobalt efflux transporters</t>
  </si>
  <si>
    <t>WP_151467698.1</t>
  </si>
  <si>
    <t>group_23852</t>
  </si>
  <si>
    <t>According to homology could encode for a putative cation efflux protein that mediates a low-level of resistance to various metal cations including zinc, cobalt, copper, and nickel through their efflux from the cytoplasm into the periplasm</t>
  </si>
  <si>
    <t>putative protein found across Bacteria that shares homology with CzcD (COG1230)-like cation efflux proteins (pfam01545)</t>
  </si>
  <si>
    <t>WP_125086390.1</t>
  </si>
  <si>
    <t>group_23659</t>
  </si>
  <si>
    <t>Copper-sensitive transcriptional repressor that has a key role in copper homeostasis and cellular responses to increasing concentrations of copper inside the cell, which can be highly toxic</t>
  </si>
  <si>
    <t>putative transcriptional regulator found across Bacteria that shares homology with NreA (cd10154) and FrmR (COG1937)-like transcriptional regulators (pfam02583)</t>
  </si>
  <si>
    <t>WP_223339748.1</t>
  </si>
  <si>
    <t>Copper-sensing transcriptional repressor CsoR</t>
  </si>
  <si>
    <t>"negative regulation of DNA-templated transcription"
"response to copper ion"
"response to silver ion"</t>
  </si>
  <si>
    <t>csoR</t>
  </si>
  <si>
    <t>According to homology could encode for a putative protein that could be involved in tellurium resistance</t>
  </si>
  <si>
    <t>putative protein found across Enterobacteria that shares homology with TerB (COG3793, cd07176, pfam05099)-like tellurite resistance proteins</t>
  </si>
  <si>
    <t>WP_121813792.1</t>
  </si>
  <si>
    <t>group_26781</t>
  </si>
  <si>
    <t>putative protein found across Enterobacteria that contains a conserved vWA domain (pfam10138) that shares homology with TerD (cd06974, pfam02342), and TerZ (COG2310)-like stress response proteins</t>
  </si>
  <si>
    <t>WP_220766534.1</t>
  </si>
  <si>
    <t>group_30690</t>
  </si>
  <si>
    <t>putative protein found across Enterobacteria that shares homology with TerB (COG3793)-like tellurite resistance proteins</t>
  </si>
  <si>
    <t>AAR07675.1</t>
  </si>
  <si>
    <t>group_30687</t>
  </si>
  <si>
    <t>putative protein found across Enterobacteria that shares homology with TerA (COG4110), TerD (cd06974, pfam02342), and TerZ (COG2310)-like stress response proteins</t>
  </si>
  <si>
    <t>RCS15667.1</t>
  </si>
  <si>
    <t>group_30686</t>
  </si>
  <si>
    <t>According to homology could encode for a transcriptional regulator involved in mediating resistance against various stressors, including mercury ions</t>
  </si>
  <si>
    <t>putative transcriptional regulator found across Enterobacteria that shares homology with MerD (pfam13411, smart00422, cd01111), MerR (smart00422), and SoxR (COG0789) family transcriptional regulators</t>
  </si>
  <si>
    <t>WP_088765935.1</t>
  </si>
  <si>
    <t>group_18357</t>
  </si>
  <si>
    <t>According to homology could encode for a broad-spectrum mercury transporter protetein that is involved in mercuric resistance</t>
  </si>
  <si>
    <t>putative protein found across Proteobacteria shares homology with MerE (PRK13747, pfam05052)-like mercury resistance proteins</t>
  </si>
  <si>
    <t>WP_001087807.1</t>
  </si>
  <si>
    <t>group_18355</t>
  </si>
  <si>
    <t>According to homology could encode for a putative PRTase that could be involved in the biosynthesis of a ribo-nucleoside involved in Ter-like stress responses</t>
  </si>
  <si>
    <t>putative protein found across Enterobacteria that contains a conserved TRSP domain (pfam12500) that shares homology with PRTases (pfam15609) involved in the biosynthesis of a ribo-nucleoside involved in Ter stress responses</t>
  </si>
  <si>
    <t>WP_257759146.1</t>
  </si>
  <si>
    <t>resistance
(heavy metals, xenobiotic substances)</t>
  </si>
  <si>
    <t>group_30683</t>
  </si>
  <si>
    <t>According to homology could encode for a putative protein that could be involved in the biosynthesis of a ribo-nucleoside involved in Ter-like stress responses</t>
  </si>
  <si>
    <t>putative protein found across Enterobacteria that shares homology with ATP-grasp proteins involved in the Ter biosynthetic pathway (pfam15632) and carbamoyl phosphate synthase-like proteins (PRK12767)</t>
  </si>
  <si>
    <t>WP_125291404.1</t>
  </si>
  <si>
    <t>group_30684</t>
  </si>
  <si>
    <t>According to homology could encode for a putative arsenical pump ATPase that catalyzes the extrusion of arsenite, antimonite and arsenate ions for arsenical resistance</t>
  </si>
  <si>
    <t>putative protein found across Proteobacteria that shares homology with ArsA (TIGR04291, pfam02374, cd02035, COG0003)-like arsenical pump ATPases</t>
  </si>
  <si>
    <t>WP_097293769.1</t>
  </si>
  <si>
    <t>group_28529</t>
  </si>
  <si>
    <t>According to homology could encode for a transcriptional repressor that responds to arsenic, antimony, bismuth, as well as arsenate ions</t>
  </si>
  <si>
    <t xml:space="preserve">putative reductase found across Proteobacteria that shares homology with ArsR (PRK10141, NF033788, COG0640, smart00418, cd00090, pfam01022) and SdpR (NF033789)-like transcriptional regulators
</t>
  </si>
  <si>
    <t>WP_109544767.1</t>
  </si>
  <si>
    <t>group_15551</t>
  </si>
  <si>
    <t>According to homology could encode for a putative transposition protein involved in the transposition of the mercury-resistance transposon Tn5053</t>
  </si>
  <si>
    <t>putative protein found across Enterobacteria that shares homology with TniQ (pfam06527)-like transposition proteins</t>
  </si>
  <si>
    <t>VCZ25795.1</t>
  </si>
  <si>
    <t>recombination
(transposase)
resistance
(heavy metals)</t>
  </si>
  <si>
    <t>group_7401</t>
  </si>
  <si>
    <t>copB_2</t>
  </si>
  <si>
    <r>
      <t xml:space="preserve">Silver-binding protein that acts as a component of the </t>
    </r>
    <r>
      <rPr>
        <i/>
        <sz val="11"/>
        <color theme="1"/>
        <rFont val="Arial"/>
        <family val="2"/>
      </rPr>
      <t>sil</t>
    </r>
    <r>
      <rPr>
        <sz val="11"/>
        <color theme="1"/>
        <rFont val="Arial"/>
        <family val="2"/>
      </rPr>
      <t xml:space="preserve"> cation-efflux system that confers resistance to silver</t>
    </r>
  </si>
  <si>
    <t>putative silver-binding protein found across Gammaproteobacteria that contains no conserved functional domains</t>
  </si>
  <si>
    <t>WP_001023258.1</t>
  </si>
  <si>
    <t>Silver-binding protein SilE</t>
  </si>
  <si>
    <t>19%
(MP-specific)</t>
  </si>
  <si>
    <t>silE_4</t>
  </si>
  <si>
    <t>pcoC_2</t>
  </si>
  <si>
    <t>silE_2</t>
  </si>
  <si>
    <t>putative silver-binding protein found across Enterobacteria that contains no conserved functional domains</t>
  </si>
  <si>
    <t>QNT36396.1</t>
  </si>
  <si>
    <t>silE_1</t>
  </si>
  <si>
    <t>ygiW_3*</t>
  </si>
  <si>
    <t>putative copper binding protein found across Enterobacteria that contains no conserved functional domains</t>
  </si>
  <si>
    <t>pcoE_2</t>
  </si>
  <si>
    <t>HTH-type transcriptional regulator that regulates the transcription of the copA and cueO genes in response to increasing copper concentrations for copper resistance</t>
  </si>
  <si>
    <t>putative transcriptional regulator found across Gammaproteobacteria that shares homology to CadR (TIGR02047, cd04784), ZntR (PRK09514), MerR (smart00422, pfam09278), and SoxR (COG0789)-like transcriptional regulators</t>
  </si>
  <si>
    <t>BBI73627.2</t>
  </si>
  <si>
    <t>HTH-type transcriptional regulator CueR</t>
  </si>
  <si>
    <t>cueR_1</t>
  </si>
  <si>
    <t>Periplasmic component of a cation efflux system that mediates resistance against copper and silver (and potentially zinc)</t>
  </si>
  <si>
    <t>putative cation efflux protein found across Gammaproteobacteria that shares homology with CusF (COG5569, pfam11604)-like periplasmic proteins involved in copper efflux systems (PRK09838)</t>
  </si>
  <si>
    <t>WP_139497467.1</t>
  </si>
  <si>
    <t>Cation efflux system protein CusF</t>
  </si>
  <si>
    <t>"copper ion export"
"copper ion transmembrane transport"
"response to copper ion"
"response to silver ion"
"response to zinc ion"
"response to toxic substance"
"silver ion transmembrane transport"</t>
  </si>
  <si>
    <t>cusF_4</t>
  </si>
  <si>
    <t>Cation efflux system that confers resistance to heavy metals, including copper and silver</t>
  </si>
  <si>
    <t>putative protein found across Gammaproteobacteria that shares homology with
cusB (PRK09783, pfam16576)-like copper/silver efflux proteins, and ACR family (COG0845)  and RND family (TIGR01730) multidrug efflux proteins</t>
  </si>
  <si>
    <t>WP_193115523.1</t>
  </si>
  <si>
    <t>Cation efflux system protein CusB</t>
  </si>
  <si>
    <t>"copper ion export"
"copper ion transmembrane transport"
"response to copper ion"
"response to silver ion"
"response to toxic substance"
"silver ion transmembrane transport"
"silver ion transport"</t>
  </si>
  <si>
    <t>cusB_4</t>
  </si>
  <si>
    <t>According to homology could encode for a transcriptional regulator involved in mediating resistance to elevated copper and silver ions</t>
  </si>
  <si>
    <t xml:space="preserve">putative transcriptional regulatory protein (smart00862) found across Gammaproteobacteria that shares homology with CusR (PRK09836, cd19935)-like heavy metal response regulator proteins (TIGR01387), and OmpR (COG0745), YycF (NF040534), AdeR (NF012227), ActR (NF033791) and HrmK (NF038297)-like response regulators (pfam00072) </t>
  </si>
  <si>
    <t>WP_266153535.1</t>
  </si>
  <si>
    <t>Transcriptional regulatory protein CusR</t>
  </si>
  <si>
    <t>"phosphorelay signal transduction system"
"positive regulation of gene expression"
"regulation of DNA-templated transcription"
"response to copper ion"</t>
  </si>
  <si>
    <t>cusR_1</t>
  </si>
  <si>
    <t>Cation efflux system protein that mediates resistance to copper and silver</t>
  </si>
  <si>
    <t>putative cation efflux protein found across Gammaproteobacteria that shares homology with CusF (COG5569, pfam11604)-like periplasmic copper binding proteins (PRK09838)</t>
  </si>
  <si>
    <t>cusF_1</t>
  </si>
  <si>
    <t>Copper efflux system protein that forms pores that allow the passive diffusion of cations across the outer membrane, mediating resistance to copper and silver</t>
  </si>
  <si>
    <t>putative efflux system protein (pfam02321) found across Enterobacteria that shares homology with copper efflux transporter proteins (PRK09837), AdeK (NF033143)-like multidrug efflux transporter proteins, TolC (COG1538)-like outer membrane proteins, and NodT (TIGR01845)-like efflux transporter proteins</t>
  </si>
  <si>
    <t>WP_115905427.1</t>
  </si>
  <si>
    <t>Cation efflux system protein CusC</t>
  </si>
  <si>
    <r>
      <t>group_4310
(</t>
    </r>
    <r>
      <rPr>
        <b/>
        <i/>
        <sz val="11"/>
        <color rgb="FF000000"/>
        <rFont val="Arial"/>
        <family val="2"/>
      </rPr>
      <t>cusC_1</t>
    </r>
    <r>
      <rPr>
        <b/>
        <sz val="11"/>
        <color rgb="FF000000"/>
        <rFont val="Arial"/>
        <family val="2"/>
      </rPr>
      <t>)</t>
    </r>
  </si>
  <si>
    <r>
      <t>group_14293
(</t>
    </r>
    <r>
      <rPr>
        <b/>
        <i/>
        <sz val="11"/>
        <color theme="1"/>
        <rFont val="Arial"/>
        <family val="2"/>
      </rPr>
      <t>cusF_1</t>
    </r>
    <r>
      <rPr>
        <b/>
        <sz val="11"/>
        <color theme="1"/>
        <rFont val="Arial"/>
        <family val="2"/>
      </rPr>
      <t>)</t>
    </r>
  </si>
  <si>
    <t>putative metal-responding HTH-type transcriptional regulator (pfam00072, smart00862) found across Gammaproteobacteria that shares homology with CusR (PRK09836, cd19935)/OmpR (COG0745)-like transcriptional regulators; also sharse homology with other response regulators including CopR (TIGR01387), YycF (NF040534), AdeR (NF012227), ActR (NF033791), and HrmK (NF038297)</t>
  </si>
  <si>
    <t>WP_000697966.1</t>
  </si>
  <si>
    <r>
      <t>group_11983
(</t>
    </r>
    <r>
      <rPr>
        <b/>
        <i/>
        <sz val="11"/>
        <color theme="1"/>
        <rFont val="Arial"/>
        <family val="2"/>
      </rPr>
      <t>cusR_1</t>
    </r>
    <r>
      <rPr>
        <b/>
        <sz val="11"/>
        <color theme="1"/>
        <rFont val="Arial"/>
        <family val="2"/>
      </rPr>
      <t>)</t>
    </r>
  </si>
  <si>
    <t>Sensor histidine kinase that acts as a member of the two-component regulatory system CusS/CusR involved in response to copper and silver through serving as a copper/silver ion sensor</t>
  </si>
  <si>
    <t>putative sensor histidine kinase (smart00387, cd00075, pfam02518, NF038348) found across Gammaproteobacteria that shares homology with copper/silver and heavy metal sensor kinases (PRK09835, TIGR01386), and VicK (COG5002, NF033093), BaeS (NF012163), WalK (NF033092), AdeS (NF012226), HrmK (NF038297), ArsS (NF038389) and MalK (NF038334)-like sensor kinases</t>
  </si>
  <si>
    <t>WP_241226007.1</t>
  </si>
  <si>
    <t>Sensor histidine kinase CusS</t>
  </si>
  <si>
    <t>cusS_1</t>
  </si>
  <si>
    <t>putative cation efflux protein found across Gammaproteobacteria that shares homology with CusB (PRK09783)-like copper/silver efflux system proteins,  HlyD (pfam16576)-like membrane fusion proteins, and AcrA (COG0845)-like multidrug efflux proteins (TIGR01730)</t>
  </si>
  <si>
    <t>WP_115197962.1</t>
  </si>
  <si>
    <t>cusB_1</t>
  </si>
  <si>
    <t>Arsenic reductase that catalyzes the reduction of arsenate to arsenite</t>
  </si>
  <si>
    <t>putative reductase found across Bacteria that shares homology with ArsC (cd03034, TIGR00014, COG1393, pfam03960)-like arsenate reductases (PRK10026)</t>
  </si>
  <si>
    <t>WP_247190671.1</t>
  </si>
  <si>
    <t>Arsenate reductase</t>
  </si>
  <si>
    <t>"response to arsenic-containing substance"</t>
  </si>
  <si>
    <t>arsC_1</t>
  </si>
  <si>
    <t>Arsenical pump membrane protein involved in arsenical resistance that is thought to form the channel of an arsenite pump</t>
  </si>
  <si>
    <t>putative pump membrane protein found across Bacteria that shares homology with ArsB (PRK15445, TIGR00935, pfam02040, cd01118, COG1055) arsenical efflux pump proteins</t>
  </si>
  <si>
    <t>WP_019843127.1</t>
  </si>
  <si>
    <t>Arsenical pump membrane protein</t>
  </si>
  <si>
    <t>"antimonite transport"
"arsenite transport"
"response to arsenic-containing substance"</t>
  </si>
  <si>
    <t>arsB_1</t>
  </si>
  <si>
    <t>Heavy Metals</t>
  </si>
  <si>
    <r>
      <t>RCS-specific HTH-type transcriptional activator involved in reactive chlorine species stress resistance; upregulates, in response to hypochlorous acid, the expression of three genes essential for survival of RCS stress (</t>
    </r>
    <r>
      <rPr>
        <i/>
        <sz val="11"/>
        <color theme="1"/>
        <rFont val="Arial"/>
        <family val="2"/>
      </rPr>
      <t>rclA</t>
    </r>
    <r>
      <rPr>
        <sz val="11"/>
        <color theme="1"/>
        <rFont val="Arial"/>
        <family val="2"/>
      </rPr>
      <t xml:space="preserve">, </t>
    </r>
    <r>
      <rPr>
        <i/>
        <sz val="11"/>
        <color theme="1"/>
        <rFont val="Arial"/>
        <family val="2"/>
      </rPr>
      <t>rclB</t>
    </r>
    <r>
      <rPr>
        <sz val="11"/>
        <color theme="1"/>
        <rFont val="Arial"/>
        <family val="2"/>
      </rPr>
      <t xml:space="preserve"> and </t>
    </r>
    <r>
      <rPr>
        <i/>
        <sz val="11"/>
        <color theme="1"/>
        <rFont val="Arial"/>
        <family val="2"/>
      </rPr>
      <t>rclC</t>
    </r>
    <r>
      <rPr>
        <sz val="11"/>
        <color theme="1"/>
        <rFont val="Arial"/>
        <family val="2"/>
      </rPr>
      <t>) and its own expression</t>
    </r>
  </si>
  <si>
    <t>putative transcriptional regulator found across Enterobacteria that contains a conserved HTH domain (pfam12833) that shares homology with RclR (NF040475), YkgD (cd06995), AraC (COG2207, smart00342), FtrA (PRK09393), and RobA (NF012228)-like transcriptional regulators</t>
  </si>
  <si>
    <t>WP_159198362.1</t>
  </si>
  <si>
    <t>RCS-specific HTH-type transcriptional activator RclR</t>
  </si>
  <si>
    <t>"positive regulation of DNA-templated transcription"
"regulation of cellular organohalogen metabolic process"</t>
  </si>
  <si>
    <t>resistance
(chlorine)</t>
  </si>
  <si>
    <t>rclR</t>
  </si>
  <si>
    <t>Putative pyridine nucleotide-disulfide oxidoreductase probably involved in resistance against reactive chlorine species</t>
  </si>
  <si>
    <t>putative protein found across Gammaproteobacteria that shares homology with pyridine nucleotide-disulfide oxidoreductases (PRK08010), RclA (NF040477)-like reactive chlorine resistance oxidoreductases, Lpd (COG1249)-like pyruvate/2-oxoglutarate dehydrogenase dihydrolipoamide dehydrogenase subunit proteins (TIGR01350), and pyridine nucleotide-disulphide oxidoreductase (pfam07992)</t>
  </si>
  <si>
    <t>WP_114151895.1</t>
  </si>
  <si>
    <t>putative pyridine nucleotide-disulfide oxidoreductase RclA</t>
  </si>
  <si>
    <t>"cell redox homeostasis"
"response to hypochlorite"</t>
  </si>
  <si>
    <t>rclA</t>
  </si>
  <si>
    <t>Protein involved in oxidative stress resistance</t>
  </si>
  <si>
    <t xml:space="preserve">putative protein found across Gammaproteobacteria that contains a conserved HTH domain (pfam15977) that shares homology with IprA (PRK11832)-like hydrogen peroxide resistance inhibitor proteins </t>
  </si>
  <si>
    <t>WP_001317653.1</t>
  </si>
  <si>
    <t>Inhibitor of hydrogen peroxide resistance</t>
  </si>
  <si>
    <t>"cellular biosynthetic process"
"organic substance biosynthetic process"
"response to oxidative stress"</t>
  </si>
  <si>
    <r>
      <t>group_7951
(</t>
    </r>
    <r>
      <rPr>
        <b/>
        <i/>
        <sz val="11"/>
        <color theme="1"/>
        <rFont val="Arial"/>
        <family val="2"/>
      </rPr>
      <t>iprA</t>
    </r>
    <r>
      <rPr>
        <b/>
        <sz val="11"/>
        <color theme="1"/>
        <rFont val="Arial"/>
        <family val="2"/>
      </rPr>
      <t>)</t>
    </r>
  </si>
  <si>
    <t>Peptide methionine sulfoxide reductase that functions as a repair enzyme for proteins that have been inactivated by oxidation via a reversible oxidation-reduction of methionine sulfoxide in proteins to methionine</t>
  </si>
  <si>
    <t>putative protein found across Proteobacteria that shares homology with PMSR (pfam01625)/msrA (COG0225, TIGR00401) methionine sulfoxide reductase proteins (PRK05550)</t>
  </si>
  <si>
    <t>WP_115456044.1</t>
  </si>
  <si>
    <t>Peptide methionine sulfoxide reductase MsrA 3</t>
  </si>
  <si>
    <t>"cellular response to oxidative stress"
"protein repair"
"response to oxidative stress"</t>
  </si>
  <si>
    <r>
      <t>group_23875
(</t>
    </r>
    <r>
      <rPr>
        <b/>
        <i/>
        <sz val="11"/>
        <color rgb="FF000000"/>
        <rFont val="Arial"/>
        <family val="2"/>
      </rPr>
      <t>msrA3</t>
    </r>
    <r>
      <rPr>
        <b/>
        <sz val="11"/>
        <color rgb="FF000000"/>
        <rFont val="Arial"/>
        <family val="2"/>
      </rPr>
      <t>)</t>
    </r>
  </si>
  <si>
    <t>putative protein found across Proteobacteria that contains conserved domains belonging to the PMSR (pfam01625)/msrA (COG0225, PRK13014, TIGR00401) superfamilies, which are associated with enzymes involved in repairing damaged proteins and protein turnover</t>
  </si>
  <si>
    <t>WP_234975304.1</t>
  </si>
  <si>
    <t>msrA3</t>
  </si>
  <si>
    <t>Cysteine protease that may play a role in regulating cell morphology in response to stressful conditions which likely cause oxidative damage</t>
  </si>
  <si>
    <t>putative protein found across Enterobacteria that contains a conservd PELOTA RNA binding domain (pfam15608) that shares homology with PRTases (pfam11202) involved in the biosynthesis of a ribo-nucleoside involved in Ter stress responses</t>
  </si>
  <si>
    <t>WP_229570188.1</t>
  </si>
  <si>
    <t>Cysteine protease StiP</t>
  </si>
  <si>
    <t>"cell morphogenesis"
"protein autoprocessing"</t>
  </si>
  <si>
    <r>
      <t>group_30681
(</t>
    </r>
    <r>
      <rPr>
        <b/>
        <i/>
        <sz val="11"/>
        <color theme="1"/>
        <rFont val="Arial"/>
        <family val="2"/>
      </rPr>
      <t>stiP</t>
    </r>
    <r>
      <rPr>
        <b/>
        <sz val="11"/>
        <color theme="1"/>
        <rFont val="Arial"/>
        <family val="2"/>
      </rPr>
      <t>)</t>
    </r>
  </si>
  <si>
    <t>According to homology could encode for a putative protein that may be invovled in heme degradation under conditions of oxidative stress</t>
  </si>
  <si>
    <t>putative protein found across Enterobacteria that shares homology with GlcG (COG3193)-like uncharacterized proteins (PRK09732) and heme degrading proteins (pfam03928)</t>
  </si>
  <si>
    <t>UYO67645.1</t>
  </si>
  <si>
    <t>group_23676</t>
  </si>
  <si>
    <t>According to homology could encode for a putative DNA methyltransferase that has been associated with increased resistance to hypochlorous acid</t>
  </si>
  <si>
    <t>putative protein found across Enterobacteria that shares homology with YhdJ (pfam01555)-like DNA methyltransferases (pfam01555, PRK11524)</t>
  </si>
  <si>
    <t>WP_125086146.1</t>
  </si>
  <si>
    <t>group_16010</t>
  </si>
  <si>
    <t>According to homology could encode for a putative osmotically-induced peroxiredoxin with a predilection for organic hydroperoxides that is involved in responses against oxidative stress</t>
  </si>
  <si>
    <t>putative protein found across Bacteria that shares
homology with OsmC (pfam02566)-like stress proteins and YcaO (TIGR03549)-like proteins</t>
  </si>
  <si>
    <t>WP_021140466.1</t>
  </si>
  <si>
    <t>resistance
(oxidative stress, osmotic stress)</t>
  </si>
  <si>
    <t>group_35383</t>
  </si>
  <si>
    <t>According to homology could encode for an 8-oxoguanine deaminase involved in cellular responses to reactive oxygen species and DNA damaging stimuli</t>
  </si>
  <si>
    <t>putative hydrolase found across Enterobacteria that exhibits homology to HutF (PRK09229, TIGR02022)-like fomiminoglutamate deiminases, metallo-dependent hydrolases (cd01313), and SsnA (COG0402)-like cytosine/adenosine deaminases</t>
  </si>
  <si>
    <t>WP_001112072.1</t>
  </si>
  <si>
    <t>8-oxoguanine deaminase</t>
  </si>
  <si>
    <t>resistance
(DNA-damaging stimuli, oxidative stress, reactive oxygen species)</t>
  </si>
  <si>
    <t>group_21240</t>
  </si>
  <si>
    <t>Putative stress protein that may play a role in oxidative stress responses</t>
  </si>
  <si>
    <t>putative protein found across Enterobacteria that shares homology with TerZ (COG2310) and TerD (cd06974, pfam02342)-like stress response proteins</t>
  </si>
  <si>
    <t>WP_242379090.1</t>
  </si>
  <si>
    <t>Stress response protein SCP2</t>
  </si>
  <si>
    <t>yceC</t>
  </si>
  <si>
    <t>According to homology could encode for a putative protein with oxidoreductase/peroxiredoxin activity that has no known function</t>
  </si>
  <si>
    <t>putative protein found across purple photosynthetic bacteria that shares homology with uncharacterized YurZ (COG0599)-like alkylhydroperoxidase/carboxymuconolactone decarboxylases</t>
  </si>
  <si>
    <t>WP_210179950.1</t>
  </si>
  <si>
    <t>group_19905</t>
  </si>
  <si>
    <t>According to homology could encode for a putative peroxiredoxin that preferentially metabolizes organic hydroperoxides over inorganic hydrogen peroxide</t>
  </si>
  <si>
    <t xml:space="preserve">putative protein found across purple photosynthetic bacteria that shares homology with YhfA (COG1765) and OsmC (pfam02566)-like osmotically stress-induced proteins </t>
  </si>
  <si>
    <t>WP_220408866.1</t>
  </si>
  <si>
    <t>group_12664</t>
  </si>
  <si>
    <t>N-ethylmaleimide reductase involved in the degradation of toxic compounds, including the nitrate ester explosives glycerol trinitrate and pentaerythritol tetranitrate, chromate and various electrophiles such as quinones; also involved in resistance to hypochlorous acid</t>
  </si>
  <si>
    <t xml:space="preserve">putative protein found across Enterobacteria that contains a conserved OYE-like FMN binding domain (cd02933) that shares homology with N-ethylmaleimide reductases (PRK10605), FadH (COG1902, TIGR03997)-like 2,4-dienoyl-CoA reductases, and NADH:flavin oxidoreductases (pfam00724) </t>
  </si>
  <si>
    <t>ACO54002.1</t>
  </si>
  <si>
    <t>N-ethylmaleimide reductase</t>
  </si>
  <si>
    <t>"2,4,6-trinitrotoluene catabolic process"
"nitroglycerin metabolic process"
"xenobiotic metabolic process"</t>
  </si>
  <si>
    <t>resistance
(xenobiotic substances, chlorine, reactive electrophilic species)</t>
  </si>
  <si>
    <t>nemA_2*</t>
  </si>
  <si>
    <t>putative reductase found across Enterobacteria that shares homology with MsrB (COG0229), MsrA (PRK14018), PilB (TIGR00357), and SelR (pfam01641) peptide methionine sulfoxide reductase proteins</t>
  </si>
  <si>
    <t>WP_001567378.1</t>
  </si>
  <si>
    <t>Peptide methionine sulfoxide reductase MsrB</t>
  </si>
  <si>
    <t>"protein repair"
"response to oxidative stress"</t>
  </si>
  <si>
    <r>
      <t>group_23874
(</t>
    </r>
    <r>
      <rPr>
        <b/>
        <i/>
        <sz val="11"/>
        <color rgb="FF000000"/>
        <rFont val="Arial"/>
        <family val="2"/>
      </rPr>
      <t>msrB_2</t>
    </r>
    <r>
      <rPr>
        <b/>
        <sz val="11"/>
        <color rgb="FF000000"/>
        <rFont val="Arial"/>
        <family val="2"/>
      </rPr>
      <t>)</t>
    </r>
  </si>
  <si>
    <t>HTH-type transcriptional repressor involved in responses to both electrophiles and reactive chlorine species; also involved in responses to methylglyoxal</t>
  </si>
  <si>
    <t>putative protein found across purple photosynthetic bacteria that shares homology with AcrR (COG1309, PRK10668)-like transcriptional regulators</t>
  </si>
  <si>
    <t>WP_227640943.1</t>
  </si>
  <si>
    <t>HTH-type transcriptional repressor NemR</t>
  </si>
  <si>
    <t>resistance
(oxidative stress, chlorine, reactive electrophilic species)</t>
  </si>
  <si>
    <t>nemR_2</t>
  </si>
  <si>
    <t>Putative membrane-bound redox modulator</t>
  </si>
  <si>
    <t>putative protein found across purple photosynthetic bacteria that shares homology with Alx (TIGR03718)- and TerC (COG0861, pfam03741)-like integral membrane proteins</t>
  </si>
  <si>
    <t>WP_271293066.1</t>
  </si>
  <si>
    <t>Putative membrane-bound redox modulator Alx</t>
  </si>
  <si>
    <t>alx_2</t>
  </si>
  <si>
    <t>Disulfide-bond oxidoreductase that appears to exhibit peroxidase activity against a narrow range of substrates and is involved in responses against oxidative stress</t>
  </si>
  <si>
    <t>putative oxidoreductase found across Proteobacteria that shares homology with glutathione S-transferase (cd03178, COG0625, pfam13409) proteins and GSH-dependent disulfide bond oxidoreductases (PRK13972)</t>
  </si>
  <si>
    <t>WP_263477016.1</t>
  </si>
  <si>
    <t>Disulfide-bond oxidoreductase YfcG</t>
  </si>
  <si>
    <t>"response to oxidative stress"</t>
  </si>
  <si>
    <t>yfcG_2</t>
  </si>
  <si>
    <t>putative sulfoxide reductase found across Proteobacteria that shares homology with MsrB (COG0229), MsrA (PRK14018, TIGR00357), and SelR (pfam01641)-like sulfoxide reductases</t>
  </si>
  <si>
    <t>WP_066114554.1</t>
  </si>
  <si>
    <t>msrB_2</t>
  </si>
  <si>
    <t>Oxidative Stress (incl. redox regulators and resistance against oxidants, reactive oxygen species, reactive electrophilic species, reactive chlorine species, and reactive nitrogen species)</t>
  </si>
  <si>
    <t>Phosphate transport system permease protein forming part of a binding-protein-dependent transport system for phosphate; probably responsible for the translocation of the substrate across the membrane</t>
  </si>
  <si>
    <t>putative protein found across Enterobacteria that shares homology with PstA (PRK11268, COG0581, TIGR00974)-like phosphate ABC transporter permeases (NF038017) and various periplasmic binding proteins (pfam00528, cd06261) involved in transporter systems</t>
  </si>
  <si>
    <t>WP_236532622.1</t>
  </si>
  <si>
    <t>Phosphate transport system permease protein PstA</t>
  </si>
  <si>
    <t>"cellular response to DNA damage stimulus"
"phosphate ion transmembrane transport"
"phosphate ion transport"
"regulation of phosphatase activity"</t>
  </si>
  <si>
    <t>phosphorous transport
(phosphates)</t>
  </si>
  <si>
    <t>pstA</t>
  </si>
  <si>
    <t>putative protein found across Enterobacteria that shares homology with CobU (PRK05800, COG2087, pfam02283, cd00544)-like 
adenosylcobinamide kinase/adenosylcobinamide-phosphate guanylyltransferases</t>
  </si>
  <si>
    <t>Could be involved in a site-specific recombination (xer) system that also contributes to the segregational stability of the bacterial chromosome and any plasmids during cell division</t>
  </si>
  <si>
    <t xml:space="preserve">putative tyrosine recombinase found across Enterobacteria that shares homology with Rci and bacteriophage Hp1 (cd00796)-like phage integrases (pfam00589, PHA02601) and XerC (COG0582)/XerD (TIGR02225) recombinases </t>
  </si>
  <si>
    <t>EEU9326038.1</t>
  </si>
  <si>
    <t>Tyrosine recombinase XerD</t>
  </si>
  <si>
    <t>"cell cycle"
"cell division"
"chromosome segregation"
"plasmid maintenance"
"plasmid recombination"
"resolution of recombination intermediates"
"response to radiation"
"transposition, DNA-mediated"</t>
  </si>
  <si>
    <t>resistance
(radiation)</t>
  </si>
  <si>
    <t>recombination
(recombinase)</t>
  </si>
  <si>
    <t>xerD_2</t>
  </si>
  <si>
    <t>Crossover junction endodeoxyribonuclease that resolves Holliday junction intermediates made during homologous genetic recombination and DNA repair; encoded by a cryptic lambdoid DLP12-like prophage</t>
  </si>
  <si>
    <t>putative protein found across Enterobacteria that shares homology with RusA (COG4570, pfam05866)-like endodeoxyribonucleases (PRK09786)</t>
  </si>
  <si>
    <t>WP_001501070.1</t>
  </si>
  <si>
    <t>Crossover junction endodeoxyribonuclease RusA</t>
  </si>
  <si>
    <t>"DNA recombination"
"DNA repair"</t>
  </si>
  <si>
    <t>prophage protein
recombination
(nuclease)
DNA repair</t>
  </si>
  <si>
    <t>rusA_1</t>
  </si>
  <si>
    <r>
      <t>group_16016
(</t>
    </r>
    <r>
      <rPr>
        <b/>
        <i/>
        <sz val="11"/>
        <color rgb="FF000000"/>
        <rFont val="Arial"/>
        <family val="2"/>
      </rPr>
      <t>rfbC</t>
    </r>
    <r>
      <rPr>
        <b/>
        <sz val="11"/>
        <color rgb="FF000000"/>
        <rFont val="Arial"/>
        <family val="2"/>
      </rPr>
      <t>)</t>
    </r>
  </si>
  <si>
    <t>Phage reombination protein that binds to single-stranded DNA and also promotes the renaturation of complementary single-stranded DNA encoded by a cryptic prophage</t>
  </si>
  <si>
    <t>putative protein found acorss Enterobacteria that shares homology with RecT (PRK09846, TIGR00616, COG3723, pfam03837)-like phage recombination and repair proteins</t>
  </si>
  <si>
    <t>WP_202789356.1</t>
  </si>
  <si>
    <t>Protein RecT</t>
  </si>
  <si>
    <t>"DNA duplex unwinding"
"DNA recombination"</t>
  </si>
  <si>
    <t>DNA repair</t>
  </si>
  <si>
    <t>prophage protein
recombination
(recombinase)</t>
  </si>
  <si>
    <t>recT</t>
  </si>
  <si>
    <r>
      <t xml:space="preserve">Lipid III flippase that is involved in the translocation of undecaprenylpyrophosphate (Und-PP) linked O-antigen subunits across the inner membrane as part of outer membrane biogenesis process; also appears to be linked with stress responses, as </t>
    </r>
    <r>
      <rPr>
        <i/>
        <sz val="11"/>
        <color theme="1"/>
        <rFont val="Arial"/>
        <family val="2"/>
      </rPr>
      <t xml:space="preserve">rfbX </t>
    </r>
    <r>
      <rPr>
        <sz val="11"/>
        <color theme="1"/>
        <rFont val="Arial"/>
        <family val="2"/>
      </rPr>
      <t>mutants were found to be more sensitive to DNA damaging agents and other stressors</t>
    </r>
  </si>
  <si>
    <t>Putative nuclease that may be involved in DNA recombination and repair</t>
  </si>
  <si>
    <t>putative nuclease found across enterobacteria that shares homology with DUF1016 family (pfam17761) proteins, which have no known function</t>
  </si>
  <si>
    <t>WP_072315600.1</t>
  </si>
  <si>
    <t>Putative nuclease YhcG</t>
  </si>
  <si>
    <t>recombination
(nuclease)
DNA repair</t>
  </si>
  <si>
    <t>yhcG</t>
  </si>
  <si>
    <t>serine/threonine protein phosphatase that can hydrolyze phosphorylated Ser-, Thr- or Tyr-substrates in vitro, though its natural substrate is unknown</t>
  </si>
  <si>
    <t>putative protein phosphatase found across Enterobacteria that shares homology with PrpA and PrpB (cd07424)-like protein phosphatases (PRK09968, smart00156), ApaH (TIGR00668)-like bis(5'-nucleosyl)-tetraphosphatases, and calcineurin-like phosphoesterases (pfam00149)</t>
  </si>
  <si>
    <t>WP_205858066.1</t>
  </si>
  <si>
    <t>Serine/threonine-protein phosphatase 2</t>
  </si>
  <si>
    <t>"nucleobase-containing small molecule interconversion"
"response to X-ray"
"RNA decapping"</t>
  </si>
  <si>
    <t xml:space="preserve">resistance
(radiation, general stress conditions)
</t>
  </si>
  <si>
    <t>pphB</t>
  </si>
  <si>
    <t>Putative helicase that acts as an essential component DNA double-stranded break repair machinery</t>
  </si>
  <si>
    <t>MCC4137776.1</t>
  </si>
  <si>
    <t>"double-strand break repair via homologous recombination"
"recombinational repair"</t>
  </si>
  <si>
    <t>addA_1</t>
  </si>
  <si>
    <t>Putative repressor involved in the SOS response and responses to DNA damaging stimuli such as UV, particularly in mediating DNA repair</t>
  </si>
  <si>
    <t>putative transcriptional regulator found across Enterobacteria that shares homology with LexA (cd06529)-like peptidase S24 (COG2932, pfam00717) proteins involved in bacterial SOS responses</t>
  </si>
  <si>
    <t>WP_024195800.1</t>
  </si>
  <si>
    <t>putative HTH-type transcriptional regulator</t>
  </si>
  <si>
    <t>"cellular response to DNA damage stimulus"
"DNA repair"
"SOS response"
"DNA replication"
"negaative regulation of DNA-templated transcription"
"proteolysis"</t>
  </si>
  <si>
    <t>resistance
(UV, oxidative stress, SOS response, DNA-damaging stimuli)
DNA repair</t>
  </si>
  <si>
    <t>group_23721</t>
  </si>
  <si>
    <t>According to homology could encode for a putative DNA damage protein involved in the regulation of the SOS response</t>
  </si>
  <si>
    <t>putative protein found across Enterobacteria that shares homology with DinI (pfam06183)-like DNA damage-inducible proteins (PRK10597)</t>
  </si>
  <si>
    <t>GFZ55152.1</t>
  </si>
  <si>
    <t>resistance
(DNA-damaging stimuli, SOS response)</t>
  </si>
  <si>
    <t>group_5047</t>
  </si>
  <si>
    <t>According to homology could encode for a putative endonuclease involved in homologous genetic recombination and DNA repair in ruvAB or ruvC mutants</t>
  </si>
  <si>
    <t>putative protein found across Enterobacteria that shares homology with RusA (pfam05866)-like endodeoxyribonucleases</t>
  </si>
  <si>
    <t>WP_000708539.1</t>
  </si>
  <si>
    <t>recombination
DNA repair</t>
  </si>
  <si>
    <t>group_23779</t>
  </si>
  <si>
    <t>According to homology could encode for a putatitve recombinase that plays a role in DNA repair and protection against radiation and DNA damage, as well as in recombination and competence</t>
  </si>
  <si>
    <t>putative protein found across Enterobacteria that contains conserved domains belonging to the RecA/RadA family of phage recombinases (pfam09956, COG5471)</t>
  </si>
  <si>
    <t>WP_161222461.1</t>
  </si>
  <si>
    <t>prophage protein
recombination
(recombinase)
resistance
(radiation, DNA-damaging stimuli)
DNA repair</t>
  </si>
  <si>
    <t>group_13187</t>
  </si>
  <si>
    <t>group_23796</t>
  </si>
  <si>
    <t>According to homology could encode for a putative DNA repair protein involved in DNA double-strand break repair and recombination; however, annotations are misleading and no known function has been confirmed</t>
  </si>
  <si>
    <t>putative protein found across Enterobacteria that shares homology with RadC (cd08071)-like DNA repair proteins</t>
  </si>
  <si>
    <t>WP_218121467.1</t>
  </si>
  <si>
    <t>DNA repair
recombination</t>
  </si>
  <si>
    <t>group_23872</t>
  </si>
  <si>
    <t>According to homology could encode for a putative endonuclease involved in DNA repair</t>
  </si>
  <si>
    <t>putative protein found across Enterobacteria that contains a conserved AAA ATPase domain (pfam13175) that shares homology with YbjD (COG3593)-like ATP-dependent endonucleases</t>
  </si>
  <si>
    <t>WP_219409972.1</t>
  </si>
  <si>
    <t>group_23807</t>
  </si>
  <si>
    <t>group_14487*</t>
  </si>
  <si>
    <t>According to homology could encode for a putative protein that may affect the generation of an SOS response</t>
  </si>
  <si>
    <t>putative protein found across Enterobacteria that shares homology with PsiA (pfam06952)-like plasmid SOS inhibition A proteins (PRK13704)</t>
  </si>
  <si>
    <t>WP_114692834.1</t>
  </si>
  <si>
    <t>resistance
(SOS response)</t>
  </si>
  <si>
    <t>group_30694</t>
  </si>
  <si>
    <t>According to homology could encode for a DLP12 prophage-encoded protein that may play a role in DNA/mismatch repair</t>
  </si>
  <si>
    <t>putative protein found across Enterobacteria that contains a conserved domain belonging to the NinE superfamily (PRK09689, pfam05322), which is a prophage-encoded protein</t>
  </si>
  <si>
    <t>WP_023157316.1</t>
  </si>
  <si>
    <t>prophage protein
DNA repair</t>
  </si>
  <si>
    <t>group_21023</t>
  </si>
  <si>
    <t>substrate metabolism
(lipids)
resistance
(radiation)</t>
  </si>
  <si>
    <t>According to homology could encode for a putative protein involved in recombination and DNA repair</t>
  </si>
  <si>
    <t xml:space="preserve">putative protein found across Enterobacteria that shares homology with RadC (COG2003, TIGR00608, PRK00024, pfam04002, cd08071)-like DNA repair proteins </t>
  </si>
  <si>
    <t>GDH71031.1</t>
  </si>
  <si>
    <t>recombination
(helicase)
DNA repair</t>
  </si>
  <si>
    <t>group_1605</t>
  </si>
  <si>
    <t>According to homology could encode for a putative protein involved with DNA repair</t>
  </si>
  <si>
    <t>putative protein found across Enterobacteria that contains a conserved AAA ATPase domain (pfam13175) that shares homology with YbjD (COG3593)-like endonucleases associated with DNA repair</t>
  </si>
  <si>
    <t>group_23810</t>
  </si>
  <si>
    <t>putative protein found across Enterobacteria
that shares homology with RadC (COG2003, PRK00024, TIGR00608, pfam04002, cd08071)-like DNA repair proteins</t>
  </si>
  <si>
    <t>WP_106404686.1</t>
  </si>
  <si>
    <t>group_8651</t>
  </si>
  <si>
    <t>putative protein found across Enterobacteria that shares homology with NinE (PRK09689)-like prophage proteins</t>
  </si>
  <si>
    <t>WP_101361128.1</t>
  </si>
  <si>
    <t>group_23781</t>
  </si>
  <si>
    <t xml:space="preserve">WP_106404686.1	</t>
  </si>
  <si>
    <t>group_8648</t>
  </si>
  <si>
    <t>putative protein found across Enterobacteria that contains a conserved AAA ATPase domain (pfam13175) that shares homology with RecF (PRK00064)-like recombination proteins and YbjD (COG3593)-like OLD family nucleases (cd01026)</t>
  </si>
  <si>
    <t>group_9119</t>
  </si>
  <si>
    <t>According to homology could encode for a putative protein involved in the regulation of the SOS response and DNA repair in response to DNA damaging stimuli</t>
  </si>
  <si>
    <t xml:space="preserve">putative protein found across Enterobacteria that shares homology with DinI (pfam06183)-like DNA-damage-inducible proteins </t>
  </si>
  <si>
    <t>resistance
(SOS response, DNA-damaging stimuli)
DNA repair</t>
  </si>
  <si>
    <t>group_5046</t>
  </si>
  <si>
    <t>group_8645</t>
  </si>
  <si>
    <t>SBV69774.1</t>
  </si>
  <si>
    <t>group_15522</t>
  </si>
  <si>
    <r>
      <t>group_5997
(</t>
    </r>
    <r>
      <rPr>
        <b/>
        <i/>
        <sz val="11"/>
        <color theme="1"/>
        <rFont val="Arial"/>
        <family val="2"/>
      </rPr>
      <t>hokE_2</t>
    </r>
    <r>
      <rPr>
        <b/>
        <sz val="11"/>
        <color theme="1"/>
        <rFont val="Arial"/>
        <family val="2"/>
      </rPr>
      <t>)</t>
    </r>
  </si>
  <si>
    <t>putative protein found across Enterobacteria that shares homology with RusA (COG4570)-like endodeoxyribonucleases (PRK09786)</t>
  </si>
  <si>
    <t>WP_001008182.1</t>
  </si>
  <si>
    <t>rusA</t>
  </si>
  <si>
    <t>clpP_1</t>
  </si>
  <si>
    <t>"putrescine transport"</t>
  </si>
  <si>
    <t>Error-prone DNA polymerase subunit involved in protection against UV and the SOS response that is capable of translesion repair and DNA replication across DNA lesions</t>
  </si>
  <si>
    <t>putative protein found across Enterobacteria that shares homology with UmuC (PRK03609, cd01700)-like and DinP (COG0389)-like DNA repair proteins, and IMS family proteins (pfam00817) involved in UV protection</t>
  </si>
  <si>
    <t>WP_097311034.1</t>
  </si>
  <si>
    <t>Protein UmuC</t>
  </si>
  <si>
    <t>"cellular response to DNA damage stimulus"
"error-prone translesion synthesis"
"SOS response"
"translesion synthesis"</t>
  </si>
  <si>
    <r>
      <t>group_7891
(</t>
    </r>
    <r>
      <rPr>
        <b/>
        <i/>
        <sz val="11"/>
        <color rgb="FF000000"/>
        <rFont val="Arial"/>
        <family val="2"/>
      </rPr>
      <t>umuC_2</t>
    </r>
    <r>
      <rPr>
        <b/>
        <sz val="11"/>
        <color rgb="FF000000"/>
        <rFont val="Arial"/>
        <family val="2"/>
      </rPr>
      <t>)</t>
    </r>
  </si>
  <si>
    <t>Putative protein involved in the SOS response and responses to DNA damaging stimuli such as UV, particularly in mediating DNA repair</t>
  </si>
  <si>
    <t>putative protein found across Enterobacteria that shares homology with peptidase S24 LexA (COG1974, pfam00717, TIGR00498, cd06529)-like proteins involved in the SOS response; also shares homology with the autoproteolytic subunit of translesion error prone DNA polymerase V (PRK10276)</t>
  </si>
  <si>
    <t>GCS92367.1</t>
  </si>
  <si>
    <t>Protein UmuD</t>
  </si>
  <si>
    <t>"cellular response to DNA damage stimulus"
"DNA repair"
"SOS response"
"regulation of DNA-templated transcription"
"proteolysis"
"translesion synthesis"</t>
  </si>
  <si>
    <r>
      <t>group_23798
(</t>
    </r>
    <r>
      <rPr>
        <b/>
        <i/>
        <sz val="11"/>
        <color rgb="FF000000"/>
        <rFont val="Arial"/>
        <family val="2"/>
      </rPr>
      <t>umuD_1</t>
    </r>
    <r>
      <rPr>
        <b/>
        <sz val="11"/>
        <color rgb="FF000000"/>
        <rFont val="Arial"/>
        <family val="2"/>
      </rPr>
      <t>)</t>
    </r>
  </si>
  <si>
    <t>Repressor protein that represses a number of genes involved in cellular responses to DNA damage (SOS response) and DNA repair</t>
  </si>
  <si>
    <t>putative repressor protein found across Enterobacteria that shares homology with peptidase S24-like LexA (pfam00717, COG1974, TIGR00498, cd06529)-like SOS regulatory proteins; also shares homology with the autoproteolytic subunit (PRK10276) of translesion error-prone DNA polymerase V</t>
  </si>
  <si>
    <t>WP_000848748.1</t>
  </si>
  <si>
    <t>LexA repressor</t>
  </si>
  <si>
    <t xml:space="preserve">resistance
(SOS response, DNA-damaging stimuli)
DNA repair
</t>
  </si>
  <si>
    <r>
      <t>group_18132
(</t>
    </r>
    <r>
      <rPr>
        <b/>
        <i/>
        <sz val="11"/>
        <color rgb="FF000000"/>
        <rFont val="Arial"/>
        <family val="2"/>
      </rPr>
      <t>lexA_2</t>
    </r>
    <r>
      <rPr>
        <b/>
        <sz val="11"/>
        <color rgb="FF000000"/>
        <rFont val="Arial"/>
        <family val="2"/>
      </rPr>
      <t>)</t>
    </r>
  </si>
  <si>
    <t>DNA damage-inducible protein involved in the regulation of the SOS response</t>
  </si>
  <si>
    <t>WP_089537210.1</t>
  </si>
  <si>
    <t>DNA damage-inducible protein I</t>
  </si>
  <si>
    <t>"DNA repair"
"SOS response"</t>
  </si>
  <si>
    <t>dinI_2</t>
  </si>
  <si>
    <r>
      <t>group_23706
(</t>
    </r>
    <r>
      <rPr>
        <b/>
        <i/>
        <sz val="11"/>
        <color rgb="FF000000"/>
        <rFont val="Arial"/>
        <family val="2"/>
      </rPr>
      <t>recF_2)</t>
    </r>
  </si>
  <si>
    <t>WP_052906785.1</t>
  </si>
  <si>
    <t>putative repressor protein found across Gammaproteobacteria that shares homology with 
phage repressor proteins (COG2932) and peptidase S24-like LexA (pfam00717, cd06529)-like SOS regulatory proteins</t>
  </si>
  <si>
    <t>WP_119877219.1</t>
  </si>
  <si>
    <t>lexA_3</t>
  </si>
  <si>
    <t>dam_2</t>
  </si>
  <si>
    <t>DNA-Damaging Stimuli
(incl. DNA repair mechanisms, SOS response, resistance against DNA-damaging stimuli)</t>
  </si>
  <si>
    <t>Stress Resistance Mechanisms</t>
  </si>
  <si>
    <t>Classification</t>
  </si>
  <si>
    <t>Distribution Across Naturalized Strains</t>
  </si>
  <si>
    <t>Description of Conserved Domains</t>
  </si>
  <si>
    <t>Closest Sequence Accession</t>
  </si>
  <si>
    <t>GO Terms</t>
  </si>
  <si>
    <t>Functional Category
(2°)</t>
  </si>
  <si>
    <t>Functional Category
(1°)</t>
  </si>
  <si>
    <t>Specificity</t>
  </si>
  <si>
    <t>Sensitivity:
Meat Plant</t>
  </si>
  <si>
    <t>Sensitivity:
Wastewater</t>
  </si>
  <si>
    <t>Sensitivity:
Overall</t>
  </si>
  <si>
    <t>Description of Gene Presence/Absence</t>
  </si>
  <si>
    <t>Description of Function</t>
  </si>
  <si>
    <t>Sequence Similarity Search (BLASTX)</t>
  </si>
  <si>
    <t>Annotation (PROKKA)</t>
  </si>
  <si>
    <t>Gene Categorization</t>
  </si>
  <si>
    <t xml:space="preserve">Representation Among Naturalized Strains </t>
  </si>
  <si>
    <t>Gene Name</t>
  </si>
  <si>
    <t>Sub-Functions</t>
  </si>
  <si>
    <t>Functions</t>
  </si>
  <si>
    <r>
      <t xml:space="preserve">Supplementary Table S1. </t>
    </r>
    <r>
      <rPr>
        <sz val="11"/>
        <color theme="1"/>
        <rFont val="Arial"/>
        <family val="2"/>
      </rPr>
      <t>List of all bacterial strains utilized in this study, alongside their associated analyses and relevant metadata.</t>
    </r>
  </si>
  <si>
    <r>
      <rPr>
        <b/>
        <sz val="11"/>
        <color theme="1"/>
        <rFont val="Arial"/>
        <family val="2"/>
      </rPr>
      <t>Supplementary Figure S1</t>
    </r>
    <r>
      <rPr>
        <sz val="11"/>
        <color theme="1"/>
        <rFont val="Arial"/>
        <family val="2"/>
      </rPr>
      <t xml:space="preserve">. </t>
    </r>
    <r>
      <rPr>
        <b/>
        <sz val="11"/>
        <color theme="1"/>
        <rFont val="Arial"/>
        <family val="2"/>
      </rPr>
      <t xml:space="preserve">Pan-genome dynamics. </t>
    </r>
    <r>
      <rPr>
        <sz val="11"/>
        <color theme="1"/>
        <rFont val="Arial"/>
        <family val="2"/>
      </rPr>
      <t xml:space="preserve">Pan-genome estimated using Roary for the naturalized wastewater and meat plant </t>
    </r>
    <r>
      <rPr>
        <i/>
        <sz val="11"/>
        <color theme="1"/>
        <rFont val="Arial"/>
        <family val="2"/>
      </rPr>
      <t xml:space="preserve">E. coli </t>
    </r>
    <r>
      <rPr>
        <sz val="11"/>
        <color theme="1"/>
        <rFont val="Arial"/>
        <family val="2"/>
      </rPr>
      <t xml:space="preserve">strains alongside representative enteric </t>
    </r>
    <r>
      <rPr>
        <i/>
        <sz val="11"/>
        <color theme="1"/>
        <rFont val="Arial"/>
        <family val="2"/>
      </rPr>
      <t>E. coli</t>
    </r>
    <r>
      <rPr>
        <sz val="11"/>
        <color theme="1"/>
        <rFont val="Arial"/>
        <family val="2"/>
      </rPr>
      <t xml:space="preserve">, InPEC, ExPEC, laboratory reference </t>
    </r>
    <r>
      <rPr>
        <i/>
        <sz val="11"/>
        <color theme="1"/>
        <rFont val="Arial"/>
        <family val="2"/>
      </rPr>
      <t>E. coli</t>
    </r>
    <r>
      <rPr>
        <sz val="11"/>
        <color theme="1"/>
        <rFont val="Arial"/>
        <family val="2"/>
      </rPr>
      <t xml:space="preserve">, environmental </t>
    </r>
    <r>
      <rPr>
        <i/>
        <sz val="11"/>
        <color theme="1"/>
        <rFont val="Arial"/>
        <family val="2"/>
      </rPr>
      <t>E. coli</t>
    </r>
    <r>
      <rPr>
        <sz val="11"/>
        <color theme="1"/>
        <rFont val="Arial"/>
        <family val="2"/>
      </rPr>
      <t xml:space="preserve">, and cryptic </t>
    </r>
    <r>
      <rPr>
        <i/>
        <sz val="11"/>
        <color theme="1"/>
        <rFont val="Arial"/>
        <family val="2"/>
      </rPr>
      <t xml:space="preserve">Escherichia </t>
    </r>
    <r>
      <rPr>
        <sz val="11"/>
        <color theme="1"/>
        <rFont val="Arial"/>
        <family val="2"/>
      </rPr>
      <t>strains</t>
    </r>
  </si>
  <si>
    <r>
      <rPr>
        <b/>
        <sz val="12"/>
        <color theme="1"/>
        <rFont val="Arial"/>
        <family val="2"/>
      </rPr>
      <t>Supplementary Figure S2.</t>
    </r>
    <r>
      <rPr>
        <sz val="12"/>
        <color theme="1"/>
        <rFont val="Arial"/>
        <family val="2"/>
      </rPr>
      <t xml:space="preserve"> </t>
    </r>
    <r>
      <rPr>
        <b/>
        <sz val="12"/>
        <color theme="1"/>
        <rFont val="Arial"/>
        <family val="2"/>
      </rPr>
      <t xml:space="preserve">Pan-genome spectrum function depicting the distribution of genes across the pan-genome. </t>
    </r>
    <r>
      <rPr>
        <sz val="12"/>
        <color theme="1"/>
        <rFont val="Arial"/>
        <family val="2"/>
      </rPr>
      <t xml:space="preserve">Note the internal peaks present within the spectrum function curve indicating the heterogeneity of the gene pool, with the peaks roughly coinciding with genes specifically found in the naturalized strains compared to the rest of the representative </t>
    </r>
    <r>
      <rPr>
        <i/>
        <sz val="12"/>
        <color theme="1"/>
        <rFont val="Arial"/>
        <family val="2"/>
      </rPr>
      <t xml:space="preserve">E. coli </t>
    </r>
    <r>
      <rPr>
        <sz val="12"/>
        <color theme="1"/>
        <rFont val="Arial"/>
        <family val="2"/>
      </rPr>
      <t>strains in the sample.</t>
    </r>
  </si>
  <si>
    <r>
      <t xml:space="preserve">Supplementary Table S2. </t>
    </r>
    <r>
      <rPr>
        <sz val="11"/>
        <color theme="1"/>
        <rFont val="Arial"/>
        <family val="2"/>
      </rPr>
      <t>Pairwise ANI similarity matrix</t>
    </r>
  </si>
  <si>
    <r>
      <t xml:space="preserve">Supplementary Table S3. </t>
    </r>
    <r>
      <rPr>
        <sz val="11"/>
        <color theme="1"/>
        <rFont val="Arial"/>
        <family val="2"/>
      </rPr>
      <t>Distribution, function descriptions, and relevant metadata of genes found to be statistically correlated with the naturalized wastewater and meat plant ecotypes, as determined by Scoary</t>
    </r>
  </si>
  <si>
    <r>
      <rPr>
        <b/>
        <sz val="12"/>
        <color theme="1"/>
        <rFont val="Calibri"/>
        <family val="2"/>
        <scheme val="minor"/>
      </rPr>
      <t xml:space="preserve">Supplementary Figure S3. Summary statistics of pan-genome wide association study (pan-GWAS) results. (a) </t>
    </r>
    <r>
      <rPr>
        <sz val="12"/>
        <color theme="1"/>
        <rFont val="Calibri"/>
        <family val="2"/>
        <scheme val="minor"/>
      </rPr>
      <t xml:space="preserve">Numeric breakdown and </t>
    </r>
    <r>
      <rPr>
        <b/>
        <sz val="12"/>
        <color theme="1"/>
        <rFont val="Calibri"/>
        <family val="2"/>
        <scheme val="minor"/>
      </rPr>
      <t xml:space="preserve">(b) </t>
    </r>
    <r>
      <rPr>
        <sz val="12"/>
        <color theme="1"/>
        <rFont val="Calibri"/>
        <family val="2"/>
        <scheme val="minor"/>
      </rPr>
      <t xml:space="preserve">functional distribution of genes that were found to be statistically over-represented (blue) and under-represented (orange) in the naturalized wastewater and meat plant strains when compared to other strains representative of the </t>
    </r>
    <r>
      <rPr>
        <i/>
        <sz val="12"/>
        <color theme="1"/>
        <rFont val="Calibri"/>
        <family val="2"/>
        <scheme val="minor"/>
      </rPr>
      <t xml:space="preserve">E. coli </t>
    </r>
    <r>
      <rPr>
        <sz val="12"/>
        <color theme="1"/>
        <rFont val="Calibri"/>
        <family val="2"/>
        <scheme val="minor"/>
      </rPr>
      <t>species, as determined by Scoary.</t>
    </r>
  </si>
  <si>
    <r>
      <t xml:space="preserve">Supplementary Figure S4. Pan-genome association and dissociation networks. </t>
    </r>
    <r>
      <rPr>
        <sz val="12"/>
        <color theme="1"/>
        <rFont val="Arial"/>
        <family val="2"/>
      </rPr>
      <t xml:space="preserve">All gene interactions within the estimated pan-genome were evaluated using Coinfinder to identify genes that statistically </t>
    </r>
    <r>
      <rPr>
        <b/>
        <sz val="12"/>
        <color theme="1"/>
        <rFont val="Arial"/>
        <family val="2"/>
      </rPr>
      <t>(a)</t>
    </r>
    <r>
      <rPr>
        <sz val="12"/>
        <color theme="1"/>
        <rFont val="Arial"/>
        <family val="2"/>
      </rPr>
      <t xml:space="preserve"> co-occurred with one another (i.e., when one was present, the other was also present) and </t>
    </r>
    <r>
      <rPr>
        <b/>
        <sz val="12"/>
        <color theme="1"/>
        <rFont val="Arial"/>
        <family val="2"/>
      </rPr>
      <t xml:space="preserve">(b) </t>
    </r>
    <r>
      <rPr>
        <sz val="12"/>
        <color theme="1"/>
        <rFont val="Arial"/>
        <family val="2"/>
      </rPr>
      <t>dissociated with each other (i.e., when one was present, the other was absent). Each gene, represented by the circular nodes, were color-coded according to their representation across the strains including those that were wastewater-dominant (blue circles), meat plant-dominant (red circles), common across all naturalized strains (purple circles), and lacking amongst the naturalized strains (green circles), as determined previously through Scoary, whereas nodes left uncolored (grey circles) represented genes that were not found to be statistically correlated to the naturalized strains</t>
    </r>
    <r>
      <rPr>
        <b/>
        <sz val="12"/>
        <color theme="1"/>
        <rFont val="Arial"/>
        <family val="2"/>
      </rPr>
      <t xml:space="preserve">. </t>
    </r>
    <r>
      <rPr>
        <sz val="12"/>
        <color theme="1"/>
        <rFont val="Arial"/>
        <family val="2"/>
      </rPr>
      <t xml:space="preserve">Each gene was also color-coded according to function, with a specific focus of the main functions determined to be particularly associated with the naturalized strains by Scoary, represented by the lighter-shaded clouds surrounding each node, including biofilm formation (red), colonization (yellow), microbial defense (green), stress resistance (blue), and virulence (purple); other functions that were not of interest were left unshaded.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</si>
</sst>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font>
      <sz val="12"/>
      <color theme="1"/>
      <name val="Calibri"/>
      <family val="2"/>
      <scheme val="minor"/>
    </font>
    <font>
      <sz val="11"/>
      <color theme="1"/>
      <name val="Times Roman"/>
    </font>
    <font>
      <i/>
      <sz val="11"/>
      <color theme="1"/>
      <name val="Times Roman"/>
    </font>
    <font>
      <i/>
      <sz val="11"/>
      <color rgb="FF000000"/>
      <name val="Times Roman"/>
    </font>
    <font>
      <i/>
      <sz val="11"/>
      <color theme="1"/>
      <name val="Times New Roman"/>
      <family val="1"/>
    </font>
    <font>
      <sz val="11"/>
      <color theme="1"/>
      <name val="Times New Roman"/>
      <family val="1"/>
    </font>
    <font>
      <sz val="8"/>
      <name val="Calibri"/>
      <family val="2"/>
      <scheme val="minor"/>
    </font>
    <font>
      <b/>
      <sz val="11"/>
      <color theme="1"/>
      <name val="Times New Roman"/>
      <family val="1"/>
    </font>
    <font>
      <b/>
      <sz val="12"/>
      <color theme="1"/>
      <name val="Calibri"/>
      <family val="2"/>
      <scheme val="minor"/>
    </font>
    <font>
      <sz val="11"/>
      <color theme="1"/>
      <name val="Arial"/>
      <family val="2"/>
    </font>
    <font>
      <b/>
      <sz val="12"/>
      <color theme="1"/>
      <name val="Arial"/>
      <family val="2"/>
    </font>
    <font>
      <b/>
      <sz val="11"/>
      <color theme="1"/>
      <name val="Arial"/>
      <family val="2"/>
    </font>
    <font>
      <sz val="12"/>
      <color theme="1"/>
      <name val="Arial"/>
      <family val="2"/>
    </font>
    <font>
      <b/>
      <sz val="11"/>
      <color rgb="FF000000"/>
      <name val="Arial"/>
      <family val="2"/>
    </font>
    <font>
      <i/>
      <sz val="11"/>
      <color theme="1"/>
      <name val="Arial"/>
      <family val="2"/>
    </font>
    <font>
      <i/>
      <sz val="11"/>
      <color rgb="FF000000"/>
      <name val="Arial"/>
      <family val="2"/>
    </font>
    <font>
      <sz val="11"/>
      <color rgb="FF000000"/>
      <name val="Arial"/>
      <family val="2"/>
    </font>
    <font>
      <sz val="11"/>
      <name val="Arial"/>
      <family val="2"/>
    </font>
    <font>
      <b/>
      <sz val="11"/>
      <name val="Arial"/>
      <family val="2"/>
    </font>
    <font>
      <i/>
      <sz val="12"/>
      <color theme="1"/>
      <name val="Arial"/>
      <family val="2"/>
    </font>
    <font>
      <i/>
      <sz val="12"/>
      <color theme="1"/>
      <name val="Calibri"/>
      <family val="2"/>
      <scheme val="minor"/>
    </font>
    <font>
      <i/>
      <sz val="11"/>
      <name val="Arial"/>
      <family val="2"/>
    </font>
    <font>
      <sz val="12"/>
      <color rgb="FF000000"/>
      <name val="Arial"/>
      <family val="2"/>
    </font>
    <font>
      <b/>
      <i/>
      <sz val="11"/>
      <color theme="1"/>
      <name val="Arial"/>
      <family val="2"/>
    </font>
    <font>
      <b/>
      <i/>
      <sz val="11"/>
      <color rgb="FF000000"/>
      <name val="Arial"/>
      <family val="2"/>
    </font>
    <font>
      <b/>
      <i/>
      <sz val="11"/>
      <color theme="1"/>
      <name val="Times New Roman"/>
      <family val="1"/>
    </font>
    <font>
      <vertAlign val="subscript"/>
      <sz val="11"/>
      <color theme="1"/>
      <name val="Arial"/>
      <family val="2"/>
    </font>
  </fonts>
  <fills count="10">
    <fill>
      <patternFill patternType="none"/>
    </fill>
    <fill>
      <patternFill patternType="gray125"/>
    </fill>
    <fill>
      <patternFill patternType="solid">
        <fgColor theme="2" tint="-9.9978637043366805E-2"/>
        <bgColor indexed="64"/>
      </patternFill>
    </fill>
    <fill>
      <patternFill patternType="solid">
        <fgColor rgb="FFF5ACB9"/>
        <bgColor indexed="64"/>
      </patternFill>
    </fill>
    <fill>
      <patternFill patternType="solid">
        <fgColor theme="8" tint="0.59999389629810485"/>
        <bgColor indexed="64"/>
      </patternFill>
    </fill>
    <fill>
      <patternFill patternType="solid">
        <fgColor rgb="FFC89BDB"/>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0"/>
        <bgColor indexed="64"/>
      </patternFill>
    </fill>
  </fills>
  <borders count="58">
    <border>
      <left/>
      <right/>
      <top/>
      <bottom/>
      <diagonal/>
    </border>
    <border>
      <left/>
      <right/>
      <top style="thick">
        <color auto="1"/>
      </top>
      <bottom/>
      <diagonal/>
    </border>
    <border>
      <left/>
      <right/>
      <top/>
      <bottom style="thick">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ck">
        <color auto="1"/>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ck">
        <color indexed="64"/>
      </top>
      <bottom/>
      <diagonal/>
    </border>
    <border>
      <left style="medium">
        <color indexed="64"/>
      </left>
      <right style="thin">
        <color indexed="64"/>
      </right>
      <top style="thick">
        <color indexed="64"/>
      </top>
      <bottom/>
      <diagonal/>
    </border>
    <border>
      <left style="medium">
        <color indexed="64"/>
      </left>
      <right style="thin">
        <color indexed="64"/>
      </right>
      <top/>
      <bottom style="thick">
        <color auto="1"/>
      </bottom>
      <diagonal/>
    </border>
    <border>
      <left style="medium">
        <color indexed="64"/>
      </left>
      <right style="thin">
        <color indexed="64"/>
      </right>
      <top/>
      <bottom/>
      <diagonal/>
    </border>
    <border>
      <left/>
      <right style="thin">
        <color indexed="64"/>
      </right>
      <top style="thick">
        <color auto="1"/>
      </top>
      <bottom/>
      <diagonal/>
    </border>
    <border>
      <left/>
      <right style="thin">
        <color indexed="64"/>
      </right>
      <top/>
      <bottom style="thick">
        <color auto="1"/>
      </bottom>
      <diagonal/>
    </border>
    <border>
      <left/>
      <right style="thin">
        <color indexed="64"/>
      </right>
      <top/>
      <bottom/>
      <diagonal/>
    </border>
    <border>
      <left/>
      <right style="thin">
        <color indexed="64"/>
      </right>
      <top/>
      <bottom style="medium">
        <color indexed="64"/>
      </bottom>
      <diagonal/>
    </border>
    <border>
      <left style="thin">
        <color indexed="64"/>
      </left>
      <right style="thin">
        <color indexed="64"/>
      </right>
      <top style="thick">
        <color auto="1"/>
      </top>
      <bottom/>
      <diagonal/>
    </border>
    <border>
      <left style="thin">
        <color indexed="64"/>
      </left>
      <right style="thin">
        <color indexed="64"/>
      </right>
      <top/>
      <bottom style="thick">
        <color auto="1"/>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diagonal/>
    </border>
    <border>
      <left style="thin">
        <color indexed="64"/>
      </left>
      <right/>
      <top/>
      <bottom style="medium">
        <color indexed="64"/>
      </bottom>
      <diagonal/>
    </border>
    <border>
      <left style="thin">
        <color indexed="64"/>
      </left>
      <right style="medium">
        <color indexed="64"/>
      </right>
      <top/>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diagonal/>
    </border>
    <border>
      <left style="thin">
        <color indexed="64"/>
      </left>
      <right/>
      <top style="thick">
        <color auto="1"/>
      </top>
      <bottom/>
      <diagonal/>
    </border>
  </borders>
  <cellStyleXfs count="1">
    <xf numFmtId="0" fontId="0" fillId="0" borderId="0"/>
  </cellStyleXfs>
  <cellXfs count="385">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0" fillId="0" borderId="0" xfId="0" applyAlignment="1">
      <alignment horizontal="center"/>
    </xf>
    <xf numFmtId="0" fontId="0" fillId="9" borderId="0" xfId="0" applyFill="1"/>
    <xf numFmtId="0" fontId="5" fillId="0" borderId="0" xfId="0" applyFont="1" applyAlignment="1">
      <alignment vertical="center"/>
    </xf>
    <xf numFmtId="0" fontId="9" fillId="9" borderId="0" xfId="0" applyFont="1" applyFill="1" applyAlignment="1">
      <alignment vertical="center"/>
    </xf>
    <xf numFmtId="0" fontId="9" fillId="0" borderId="0" xfId="0" applyFont="1" applyAlignment="1">
      <alignment vertical="center"/>
    </xf>
    <xf numFmtId="0" fontId="10" fillId="9" borderId="43" xfId="0" applyFont="1" applyFill="1" applyBorder="1" applyAlignment="1">
      <alignment horizontal="center" vertical="center"/>
    </xf>
    <xf numFmtId="0" fontId="10" fillId="9" borderId="44" xfId="0" applyFont="1" applyFill="1" applyBorder="1" applyAlignment="1">
      <alignment horizontal="center" vertical="center"/>
    </xf>
    <xf numFmtId="0" fontId="10" fillId="9" borderId="27" xfId="0" applyFont="1" applyFill="1" applyBorder="1" applyAlignment="1">
      <alignment horizontal="center" vertical="center"/>
    </xf>
    <xf numFmtId="0" fontId="9" fillId="9" borderId="15" xfId="0" applyFont="1" applyFill="1" applyBorder="1" applyAlignment="1">
      <alignment horizontal="center" vertical="center"/>
    </xf>
    <xf numFmtId="0" fontId="9" fillId="9" borderId="18" xfId="0" applyFont="1" applyFill="1" applyBorder="1" applyAlignment="1">
      <alignment horizontal="center" vertical="center"/>
    </xf>
    <xf numFmtId="0" fontId="9" fillId="9" borderId="8" xfId="0" applyFont="1" applyFill="1" applyBorder="1" applyAlignment="1">
      <alignment horizontal="center" vertical="center"/>
    </xf>
    <xf numFmtId="0" fontId="11" fillId="0" borderId="0" xfId="0" applyFont="1" applyAlignment="1">
      <alignment horizontal="left" vertical="center"/>
    </xf>
    <xf numFmtId="0" fontId="9" fillId="0" borderId="0" xfId="0" applyFont="1" applyAlignment="1">
      <alignment horizontal="center" vertical="center"/>
    </xf>
    <xf numFmtId="0" fontId="12" fillId="0" borderId="0" xfId="0" applyFont="1"/>
    <xf numFmtId="0" fontId="11" fillId="0" borderId="2" xfId="0" applyFont="1" applyBorder="1" applyAlignment="1">
      <alignment horizontal="center" vertical="center" wrapText="1"/>
    </xf>
    <xf numFmtId="0" fontId="11" fillId="0" borderId="2" xfId="0" applyFont="1" applyBorder="1" applyAlignment="1">
      <alignment horizontal="center" vertical="center"/>
    </xf>
    <xf numFmtId="0" fontId="11" fillId="0" borderId="17" xfId="0" applyFont="1" applyBorder="1" applyAlignment="1">
      <alignment horizontal="center" vertical="center"/>
    </xf>
    <xf numFmtId="0" fontId="14" fillId="0" borderId="15" xfId="0" applyFont="1" applyBorder="1" applyAlignment="1">
      <alignment horizontal="center" vertical="center"/>
    </xf>
    <xf numFmtId="0" fontId="9" fillId="0" borderId="18" xfId="0" applyFont="1" applyBorder="1" applyAlignment="1">
      <alignment horizontal="center" vertical="center"/>
    </xf>
    <xf numFmtId="0" fontId="9" fillId="0" borderId="22" xfId="0" applyFont="1" applyBorder="1" applyAlignment="1">
      <alignment horizontal="center" vertical="center" wrapText="1"/>
    </xf>
    <xf numFmtId="0" fontId="9" fillId="0" borderId="22" xfId="0" applyFont="1" applyBorder="1" applyAlignment="1">
      <alignment horizontal="center" vertical="center"/>
    </xf>
    <xf numFmtId="0" fontId="9" fillId="0" borderId="8" xfId="0" applyFont="1" applyBorder="1" applyAlignment="1">
      <alignment horizontal="center" vertical="center"/>
    </xf>
    <xf numFmtId="0" fontId="15" fillId="0" borderId="15" xfId="0" applyFont="1" applyBorder="1" applyAlignment="1">
      <alignment horizontal="center" vertical="center"/>
    </xf>
    <xf numFmtId="0" fontId="16" fillId="0" borderId="22" xfId="0" applyFont="1" applyBorder="1" applyAlignment="1">
      <alignment horizontal="center" vertical="center" wrapText="1"/>
    </xf>
    <xf numFmtId="0" fontId="16" fillId="0" borderId="0" xfId="0" applyFont="1" applyAlignment="1">
      <alignment horizontal="center" vertical="center"/>
    </xf>
    <xf numFmtId="0" fontId="16" fillId="0" borderId="22" xfId="0" applyFont="1" applyBorder="1" applyAlignment="1">
      <alignment horizontal="center" vertical="center"/>
    </xf>
    <xf numFmtId="0" fontId="16" fillId="0" borderId="8" xfId="0" applyFont="1" applyBorder="1" applyAlignment="1">
      <alignment horizontal="center" vertical="center"/>
    </xf>
    <xf numFmtId="0" fontId="9" fillId="0" borderId="22" xfId="0" quotePrefix="1" applyFont="1" applyBorder="1" applyAlignment="1">
      <alignment horizontal="center" vertical="center"/>
    </xf>
    <xf numFmtId="0" fontId="9" fillId="0" borderId="15" xfId="0" applyFont="1" applyBorder="1" applyAlignment="1">
      <alignment horizontal="center" vertical="center"/>
    </xf>
    <xf numFmtId="0" fontId="9" fillId="0" borderId="22" xfId="0" quotePrefix="1" applyFont="1" applyBorder="1" applyAlignment="1">
      <alignment horizontal="center" vertical="center" wrapText="1"/>
    </xf>
    <xf numFmtId="0" fontId="9" fillId="0" borderId="0" xfId="0" applyFont="1" applyAlignment="1">
      <alignment horizontal="center" vertical="center" wrapText="1"/>
    </xf>
    <xf numFmtId="0" fontId="17" fillId="0" borderId="0" xfId="0" applyFont="1" applyAlignment="1">
      <alignment horizontal="center" vertical="center"/>
    </xf>
    <xf numFmtId="49" fontId="9" fillId="0" borderId="22" xfId="0" applyNumberFormat="1" applyFont="1" applyBorder="1" applyAlignment="1">
      <alignment horizontal="center" vertical="center"/>
    </xf>
    <xf numFmtId="0" fontId="9" fillId="0" borderId="26" xfId="0" applyFont="1" applyBorder="1" applyAlignment="1">
      <alignment horizontal="center" vertical="center"/>
    </xf>
    <xf numFmtId="0" fontId="9" fillId="0" borderId="15" xfId="0" applyFont="1" applyBorder="1" applyAlignment="1">
      <alignment horizontal="center" vertical="center" wrapText="1"/>
    </xf>
    <xf numFmtId="0" fontId="9" fillId="0" borderId="18" xfId="0" quotePrefix="1" applyFont="1" applyBorder="1" applyAlignment="1">
      <alignment horizontal="center" vertical="center"/>
    </xf>
    <xf numFmtId="0" fontId="9" fillId="0" borderId="10" xfId="0" applyFont="1" applyBorder="1" applyAlignment="1">
      <alignment horizontal="center" vertical="center"/>
    </xf>
    <xf numFmtId="0" fontId="9" fillId="0" borderId="19" xfId="0" applyFont="1" applyBorder="1" applyAlignment="1">
      <alignment horizontal="center" vertical="center"/>
    </xf>
    <xf numFmtId="0" fontId="9" fillId="0" borderId="23" xfId="0" applyFont="1" applyBorder="1" applyAlignment="1">
      <alignment horizontal="center" vertical="center" wrapText="1"/>
    </xf>
    <xf numFmtId="0" fontId="9" fillId="0" borderId="23" xfId="0" applyFont="1" applyBorder="1" applyAlignment="1">
      <alignment horizontal="center" vertical="center"/>
    </xf>
    <xf numFmtId="0" fontId="9" fillId="0" borderId="11" xfId="0" applyFont="1" applyBorder="1" applyAlignment="1">
      <alignment horizontal="center" vertical="center"/>
    </xf>
    <xf numFmtId="0" fontId="9" fillId="0" borderId="0" xfId="0" applyFont="1" applyAlignment="1">
      <alignment horizontal="center"/>
    </xf>
    <xf numFmtId="0" fontId="11" fillId="0" borderId="0" xfId="0" applyFont="1" applyAlignment="1">
      <alignment horizontal="left"/>
    </xf>
    <xf numFmtId="0" fontId="9" fillId="0" borderId="0" xfId="0" applyFont="1" applyAlignment="1">
      <alignment horizontal="left" vertical="center" wrapText="1"/>
    </xf>
    <xf numFmtId="0" fontId="9" fillId="0" borderId="0" xfId="0" applyFont="1" applyAlignment="1">
      <alignment vertical="center" wrapText="1"/>
    </xf>
    <xf numFmtId="0" fontId="7" fillId="0" borderId="0" xfId="0" applyFont="1" applyAlignment="1">
      <alignment vertical="center"/>
    </xf>
    <xf numFmtId="0" fontId="9" fillId="0" borderId="19" xfId="0" applyFont="1" applyBorder="1" applyAlignment="1">
      <alignment vertical="center" wrapText="1"/>
    </xf>
    <xf numFmtId="0" fontId="9" fillId="0" borderId="10" xfId="0" applyFont="1" applyBorder="1" applyAlignment="1">
      <alignment vertical="center" wrapText="1"/>
    </xf>
    <xf numFmtId="0" fontId="9" fillId="0" borderId="10" xfId="0" applyFont="1" applyBorder="1" applyAlignment="1">
      <alignment horizontal="center" vertical="center" wrapText="1"/>
    </xf>
    <xf numFmtId="9" fontId="9" fillId="0" borderId="10" xfId="0" applyNumberFormat="1" applyFont="1" applyBorder="1" applyAlignment="1">
      <alignment horizontal="center" vertical="center"/>
    </xf>
    <xf numFmtId="0" fontId="9" fillId="0" borderId="25" xfId="0" applyFont="1" applyBorder="1" applyAlignment="1">
      <alignment horizontal="center" vertical="center" wrapText="1"/>
    </xf>
    <xf numFmtId="0" fontId="11" fillId="0" borderId="19" xfId="0" applyFont="1" applyBorder="1" applyAlignment="1">
      <alignment horizontal="center" vertical="center"/>
    </xf>
    <xf numFmtId="0" fontId="9" fillId="0" borderId="36" xfId="0" applyFont="1" applyBorder="1" applyAlignment="1">
      <alignment horizontal="center" vertical="center"/>
    </xf>
    <xf numFmtId="0" fontId="9" fillId="0" borderId="31" xfId="0" applyFont="1" applyBorder="1" applyAlignment="1">
      <alignment horizontal="center" vertical="center"/>
    </xf>
    <xf numFmtId="0" fontId="9" fillId="0" borderId="32" xfId="0" applyFont="1" applyBorder="1" applyAlignment="1">
      <alignment vertical="center" wrapText="1"/>
    </xf>
    <xf numFmtId="0" fontId="9" fillId="0" borderId="31" xfId="0" applyFont="1" applyBorder="1" applyAlignment="1">
      <alignment vertical="center" wrapText="1"/>
    </xf>
    <xf numFmtId="0" fontId="9" fillId="0" borderId="31" xfId="0" applyFont="1" applyBorder="1" applyAlignment="1">
      <alignment horizontal="center" vertical="center" wrapText="1"/>
    </xf>
    <xf numFmtId="9" fontId="9" fillId="0" borderId="31" xfId="0" applyNumberFormat="1" applyFont="1" applyBorder="1" applyAlignment="1">
      <alignment horizontal="center" vertical="center"/>
    </xf>
    <xf numFmtId="0" fontId="14" fillId="0" borderId="34" xfId="0" applyFont="1" applyBorder="1" applyAlignment="1">
      <alignment horizontal="center" vertical="center"/>
    </xf>
    <xf numFmtId="0" fontId="9" fillId="0" borderId="39" xfId="0" applyFont="1" applyBorder="1" applyAlignment="1">
      <alignment horizontal="center" vertical="center"/>
    </xf>
    <xf numFmtId="0" fontId="9" fillId="0" borderId="29" xfId="0" applyFont="1" applyBorder="1" applyAlignment="1">
      <alignment horizontal="center" vertical="center"/>
    </xf>
    <xf numFmtId="0" fontId="9" fillId="0" borderId="30" xfId="0" applyFont="1" applyBorder="1" applyAlignment="1">
      <alignment vertical="center" wrapText="1"/>
    </xf>
    <xf numFmtId="0" fontId="9" fillId="0" borderId="29" xfId="0" applyFont="1" applyBorder="1" applyAlignment="1">
      <alignment horizontal="left" vertical="center" wrapText="1"/>
    </xf>
    <xf numFmtId="0" fontId="9" fillId="0" borderId="29" xfId="0" applyFont="1" applyBorder="1" applyAlignment="1">
      <alignment horizontal="center" vertical="center" wrapText="1"/>
    </xf>
    <xf numFmtId="9" fontId="17" fillId="0" borderId="29" xfId="0" applyNumberFormat="1" applyFont="1" applyBorder="1" applyAlignment="1">
      <alignment horizontal="center" vertical="center"/>
    </xf>
    <xf numFmtId="9" fontId="9" fillId="0" borderId="29" xfId="0" applyNumberFormat="1" applyFont="1" applyBorder="1" applyAlignment="1">
      <alignment horizontal="center" vertical="center"/>
    </xf>
    <xf numFmtId="0" fontId="9" fillId="0" borderId="35" xfId="0" applyFont="1" applyBorder="1" applyAlignment="1">
      <alignment horizontal="center" vertical="center"/>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9" fillId="0" borderId="40" xfId="0" applyFont="1" applyBorder="1" applyAlignment="1">
      <alignment vertical="center" wrapText="1"/>
    </xf>
    <xf numFmtId="0" fontId="9" fillId="0" borderId="42" xfId="0" applyFont="1" applyBorder="1" applyAlignment="1">
      <alignment vertical="center" wrapText="1"/>
    </xf>
    <xf numFmtId="0" fontId="9" fillId="0" borderId="42" xfId="0" applyFont="1" applyBorder="1" applyAlignment="1">
      <alignment horizontal="center" vertical="center" wrapText="1"/>
    </xf>
    <xf numFmtId="9" fontId="9" fillId="0" borderId="42" xfId="0" applyNumberFormat="1" applyFont="1" applyBorder="1" applyAlignment="1">
      <alignment horizontal="center" vertical="center"/>
    </xf>
    <xf numFmtId="0" fontId="14" fillId="0" borderId="46" xfId="0" applyFont="1" applyBorder="1" applyAlignment="1">
      <alignment horizontal="center" vertical="center"/>
    </xf>
    <xf numFmtId="9" fontId="9" fillId="0" borderId="29" xfId="0" applyNumberFormat="1" applyFont="1" applyBorder="1" applyAlignment="1">
      <alignment horizontal="center" vertical="center" wrapText="1"/>
    </xf>
    <xf numFmtId="0" fontId="9" fillId="0" borderId="18" xfId="0" applyFont="1" applyBorder="1" applyAlignment="1">
      <alignment vertical="center" wrapText="1"/>
    </xf>
    <xf numFmtId="9" fontId="9" fillId="0" borderId="0" xfId="0" applyNumberFormat="1" applyFont="1" applyAlignment="1">
      <alignment horizontal="center" vertical="center"/>
    </xf>
    <xf numFmtId="9" fontId="9" fillId="0" borderId="0" xfId="0" applyNumberFormat="1" applyFont="1" applyAlignment="1">
      <alignment horizontal="center" vertical="center" wrapText="1"/>
    </xf>
    <xf numFmtId="0" fontId="9" fillId="0" borderId="24" xfId="0" applyFont="1" applyBorder="1" applyAlignment="1">
      <alignment horizontal="center" vertical="center"/>
    </xf>
    <xf numFmtId="0" fontId="9" fillId="0" borderId="34" xfId="0" applyFont="1" applyBorder="1" applyAlignment="1">
      <alignment horizontal="center" vertical="center"/>
    </xf>
    <xf numFmtId="0" fontId="9" fillId="0" borderId="30" xfId="0" applyFont="1" applyBorder="1" applyAlignment="1">
      <alignment horizontal="left" vertical="center" wrapText="1"/>
    </xf>
    <xf numFmtId="0" fontId="12" fillId="0" borderId="0" xfId="0" applyFont="1" applyAlignment="1">
      <alignment horizontal="center" vertical="center"/>
    </xf>
    <xf numFmtId="0" fontId="9" fillId="0" borderId="18" xfId="0" applyFont="1" applyBorder="1" applyAlignment="1">
      <alignment horizontal="left" vertical="center" wrapText="1"/>
    </xf>
    <xf numFmtId="9" fontId="17" fillId="0" borderId="0" xfId="0" applyNumberFormat="1" applyFont="1" applyAlignment="1">
      <alignment horizontal="center" vertical="center"/>
    </xf>
    <xf numFmtId="0" fontId="9" fillId="0" borderId="32" xfId="0" applyFont="1" applyBorder="1" applyAlignment="1">
      <alignment horizontal="left" vertical="center" wrapText="1"/>
    </xf>
    <xf numFmtId="0" fontId="9" fillId="0" borderId="31" xfId="0" applyFont="1" applyBorder="1" applyAlignment="1">
      <alignment horizontal="left" vertical="center" wrapText="1"/>
    </xf>
    <xf numFmtId="9" fontId="17" fillId="0" borderId="31" xfId="0" applyNumberFormat="1" applyFont="1" applyBorder="1" applyAlignment="1">
      <alignment horizontal="center" vertical="center"/>
    </xf>
    <xf numFmtId="0" fontId="14" fillId="0" borderId="35" xfId="0" applyFont="1" applyBorder="1" applyAlignment="1">
      <alignment horizontal="center" vertical="center"/>
    </xf>
    <xf numFmtId="0" fontId="9" fillId="0" borderId="24" xfId="0" applyFont="1" applyBorder="1" applyAlignment="1">
      <alignment horizontal="center" vertical="center" wrapText="1"/>
    </xf>
    <xf numFmtId="9" fontId="9" fillId="0" borderId="31" xfId="0" applyNumberFormat="1" applyFont="1" applyBorder="1" applyAlignment="1">
      <alignment horizontal="center" vertical="center" wrapText="1"/>
    </xf>
    <xf numFmtId="0" fontId="9" fillId="0" borderId="34" xfId="0" applyFont="1" applyBorder="1" applyAlignment="1">
      <alignment horizontal="center" vertical="center" wrapText="1"/>
    </xf>
    <xf numFmtId="0" fontId="14" fillId="0" borderId="24" xfId="0" applyFont="1" applyBorder="1" applyAlignment="1">
      <alignment horizontal="center" vertical="center"/>
    </xf>
    <xf numFmtId="0" fontId="9" fillId="0" borderId="42" xfId="0" applyFont="1" applyBorder="1" applyAlignment="1">
      <alignment horizontal="left" vertical="center" wrapText="1"/>
    </xf>
    <xf numFmtId="9" fontId="17" fillId="0" borderId="42" xfId="0" applyNumberFormat="1" applyFont="1" applyBorder="1" applyAlignment="1">
      <alignment horizontal="center" vertical="center"/>
    </xf>
    <xf numFmtId="0" fontId="9" fillId="0" borderId="46" xfId="0" applyFont="1" applyBorder="1" applyAlignment="1">
      <alignment horizontal="center" vertical="center"/>
    </xf>
    <xf numFmtId="0" fontId="16" fillId="0" borderId="39" xfId="0" applyFont="1" applyBorder="1" applyAlignment="1">
      <alignment horizontal="center" vertical="center"/>
    </xf>
    <xf numFmtId="0" fontId="16" fillId="0" borderId="29" xfId="0" applyFont="1" applyBorder="1" applyAlignment="1">
      <alignment horizontal="center" vertical="center"/>
    </xf>
    <xf numFmtId="0" fontId="16" fillId="0" borderId="30" xfId="0" applyFont="1" applyBorder="1" applyAlignment="1">
      <alignment vertical="center" wrapText="1"/>
    </xf>
    <xf numFmtId="0" fontId="16" fillId="0" borderId="29" xfId="0" applyFont="1" applyBorder="1" applyAlignment="1">
      <alignment horizontal="left" vertical="center" wrapText="1"/>
    </xf>
    <xf numFmtId="0" fontId="16" fillId="0" borderId="29" xfId="0" applyFont="1" applyBorder="1" applyAlignment="1">
      <alignment horizontal="center" vertical="center" wrapText="1"/>
    </xf>
    <xf numFmtId="9" fontId="16" fillId="0" borderId="29" xfId="0" applyNumberFormat="1" applyFont="1" applyBorder="1" applyAlignment="1">
      <alignment horizontal="center" vertical="center"/>
    </xf>
    <xf numFmtId="0" fontId="15" fillId="0" borderId="35" xfId="0" applyFont="1" applyBorder="1" applyAlignment="1">
      <alignment horizontal="center" vertical="center"/>
    </xf>
    <xf numFmtId="0" fontId="16" fillId="0" borderId="36" xfId="0" applyFont="1" applyBorder="1" applyAlignment="1">
      <alignment horizontal="center" vertical="center"/>
    </xf>
    <xf numFmtId="0" fontId="16" fillId="0" borderId="31" xfId="0" applyFont="1" applyBorder="1" applyAlignment="1">
      <alignment horizontal="center" vertical="center"/>
    </xf>
    <xf numFmtId="0" fontId="16" fillId="0" borderId="32" xfId="0" applyFont="1" applyBorder="1" applyAlignment="1">
      <alignment vertical="center" wrapText="1"/>
    </xf>
    <xf numFmtId="0" fontId="16" fillId="0" borderId="31" xfId="0" applyFont="1" applyBorder="1" applyAlignment="1">
      <alignment horizontal="left" vertical="center" wrapText="1"/>
    </xf>
    <xf numFmtId="0" fontId="16" fillId="0" borderId="31" xfId="0" applyFont="1" applyBorder="1" applyAlignment="1">
      <alignment horizontal="center" vertical="center" wrapText="1"/>
    </xf>
    <xf numFmtId="9" fontId="16" fillId="0" borderId="31" xfId="0" applyNumberFormat="1" applyFont="1" applyBorder="1" applyAlignment="1">
      <alignment horizontal="center" vertical="center"/>
    </xf>
    <xf numFmtId="0" fontId="15" fillId="0" borderId="34" xfId="0" applyFont="1" applyBorder="1" applyAlignment="1">
      <alignment horizontal="center" vertical="center"/>
    </xf>
    <xf numFmtId="0" fontId="9" fillId="0" borderId="47" xfId="0" applyFont="1" applyBorder="1" applyAlignment="1">
      <alignment horizontal="center" vertical="center"/>
    </xf>
    <xf numFmtId="0" fontId="9" fillId="0" borderId="48" xfId="0" applyFont="1" applyBorder="1" applyAlignment="1">
      <alignment horizontal="center" vertical="center"/>
    </xf>
    <xf numFmtId="0" fontId="9" fillId="0" borderId="49" xfId="0" applyFont="1" applyBorder="1" applyAlignment="1">
      <alignment vertical="center" wrapText="1"/>
    </xf>
    <xf numFmtId="0" fontId="9" fillId="0" borderId="48" xfId="0" applyFont="1" applyBorder="1" applyAlignment="1">
      <alignment vertical="center" wrapText="1"/>
    </xf>
    <xf numFmtId="0" fontId="9" fillId="0" borderId="48" xfId="0" applyFont="1" applyBorder="1" applyAlignment="1">
      <alignment horizontal="center" vertical="center" wrapText="1"/>
    </xf>
    <xf numFmtId="9" fontId="9" fillId="0" borderId="48" xfId="0" applyNumberFormat="1" applyFont="1" applyBorder="1" applyAlignment="1">
      <alignment horizontal="center" vertical="center"/>
    </xf>
    <xf numFmtId="0" fontId="14" fillId="0" borderId="50" xfId="0" applyFont="1" applyBorder="1" applyAlignment="1">
      <alignment horizontal="center" vertical="center"/>
    </xf>
    <xf numFmtId="0" fontId="9" fillId="0" borderId="10" xfId="0" applyFont="1" applyBorder="1" applyAlignment="1">
      <alignment horizontal="left" vertical="center" wrapText="1"/>
    </xf>
    <xf numFmtId="0" fontId="14" fillId="0" borderId="25" xfId="0" applyFont="1" applyBorder="1" applyAlignment="1">
      <alignment horizontal="center" vertical="center"/>
    </xf>
    <xf numFmtId="0" fontId="16" fillId="0" borderId="18" xfId="0" applyFont="1" applyBorder="1" applyAlignment="1">
      <alignment horizontal="left" vertical="center" wrapText="1"/>
    </xf>
    <xf numFmtId="0" fontId="16" fillId="0" borderId="0" xfId="0" applyFont="1" applyAlignment="1">
      <alignment horizontal="left" vertical="center" wrapText="1"/>
    </xf>
    <xf numFmtId="0" fontId="16" fillId="0" borderId="0" xfId="0" applyFont="1" applyAlignment="1">
      <alignment horizontal="center" vertical="center" wrapText="1"/>
    </xf>
    <xf numFmtId="9" fontId="16" fillId="0" borderId="0" xfId="0" applyNumberFormat="1" applyFont="1" applyAlignment="1">
      <alignment horizontal="center" vertical="center"/>
    </xf>
    <xf numFmtId="0" fontId="16" fillId="0" borderId="24" xfId="0" applyFont="1" applyBorder="1" applyAlignment="1">
      <alignment horizontal="center" vertical="center"/>
    </xf>
    <xf numFmtId="0" fontId="17" fillId="0" borderId="39" xfId="0" applyFont="1" applyBorder="1" applyAlignment="1">
      <alignment horizontal="center" vertical="center"/>
    </xf>
    <xf numFmtId="0" fontId="17" fillId="0" borderId="29" xfId="0" applyFont="1" applyBorder="1" applyAlignment="1">
      <alignment horizontal="center" vertical="center"/>
    </xf>
    <xf numFmtId="0" fontId="17" fillId="0" borderId="30" xfId="0" applyFont="1" applyBorder="1" applyAlignment="1">
      <alignment vertical="center" wrapText="1"/>
    </xf>
    <xf numFmtId="0" fontId="17" fillId="0" borderId="29" xfId="0" applyFont="1" applyBorder="1" applyAlignment="1">
      <alignment horizontal="left" vertical="center" wrapText="1"/>
    </xf>
    <xf numFmtId="0" fontId="17" fillId="0" borderId="29" xfId="0" applyFont="1" applyBorder="1" applyAlignment="1">
      <alignment horizontal="center" vertical="center" wrapText="1"/>
    </xf>
    <xf numFmtId="0" fontId="21" fillId="0" borderId="35" xfId="0" applyFont="1" applyBorder="1" applyAlignment="1">
      <alignment horizontal="center" vertical="center"/>
    </xf>
    <xf numFmtId="0" fontId="16" fillId="0" borderId="41" xfId="0" applyFont="1" applyBorder="1" applyAlignment="1">
      <alignment horizontal="center" vertical="center"/>
    </xf>
    <xf numFmtId="0" fontId="14" fillId="0" borderId="0" xfId="0" applyFont="1" applyAlignment="1">
      <alignment horizontal="center" vertical="center"/>
    </xf>
    <xf numFmtId="0" fontId="16" fillId="0" borderId="18" xfId="0" applyFont="1" applyBorder="1" applyAlignment="1">
      <alignment vertical="center" wrapText="1"/>
    </xf>
    <xf numFmtId="0" fontId="17" fillId="0" borderId="0" xfId="0" applyFont="1" applyAlignment="1">
      <alignment horizontal="center" vertical="center" wrapText="1"/>
    </xf>
    <xf numFmtId="0" fontId="15" fillId="0" borderId="24" xfId="0" applyFont="1" applyBorder="1" applyAlignment="1">
      <alignment horizontal="center" vertical="center"/>
    </xf>
    <xf numFmtId="0" fontId="14" fillId="0" borderId="31" xfId="0" applyFont="1" applyBorder="1" applyAlignment="1">
      <alignment horizontal="center" vertical="center"/>
    </xf>
    <xf numFmtId="0" fontId="14" fillId="0" borderId="29" xfId="0" applyFont="1" applyBorder="1" applyAlignment="1">
      <alignment horizontal="center" vertical="center"/>
    </xf>
    <xf numFmtId="0" fontId="16" fillId="0" borderId="30" xfId="0" applyFont="1" applyBorder="1" applyAlignment="1">
      <alignment horizontal="left" vertical="center" wrapText="1"/>
    </xf>
    <xf numFmtId="0" fontId="9" fillId="0" borderId="5" xfId="0" applyFont="1" applyBorder="1" applyAlignment="1">
      <alignment horizontal="center" vertical="center"/>
    </xf>
    <xf numFmtId="0" fontId="9" fillId="0" borderId="4" xfId="0" applyFont="1" applyBorder="1" applyAlignment="1">
      <alignment horizontal="center" vertical="center"/>
    </xf>
    <xf numFmtId="0" fontId="9" fillId="0" borderId="28" xfId="0" applyFont="1" applyBorder="1" applyAlignment="1">
      <alignment horizontal="left" vertical="center" wrapText="1"/>
    </xf>
    <xf numFmtId="0" fontId="9" fillId="0" borderId="4" xfId="0" applyFont="1" applyBorder="1" applyAlignment="1">
      <alignment horizontal="left" vertical="center" wrapText="1"/>
    </xf>
    <xf numFmtId="0" fontId="9" fillId="0" borderId="4" xfId="0" applyFont="1" applyBorder="1" applyAlignment="1">
      <alignment horizontal="center" vertical="center" wrapText="1"/>
    </xf>
    <xf numFmtId="9" fontId="9" fillId="0" borderId="4" xfId="0" applyNumberFormat="1" applyFont="1" applyBorder="1" applyAlignment="1">
      <alignment horizontal="center" vertical="center"/>
    </xf>
    <xf numFmtId="0" fontId="14" fillId="0" borderId="4" xfId="0" applyFont="1" applyBorder="1" applyAlignment="1">
      <alignment horizontal="center" vertical="center"/>
    </xf>
    <xf numFmtId="9" fontId="9" fillId="0" borderId="10" xfId="0" applyNumberFormat="1" applyFont="1" applyBorder="1" applyAlignment="1">
      <alignment horizontal="center" vertical="center" wrapText="1"/>
    </xf>
    <xf numFmtId="0" fontId="14" fillId="0" borderId="10" xfId="0" applyFont="1" applyBorder="1" applyAlignment="1">
      <alignment horizontal="center" vertical="center"/>
    </xf>
    <xf numFmtId="0" fontId="9" fillId="0" borderId="40" xfId="0" applyFont="1" applyBorder="1" applyAlignment="1">
      <alignment horizontal="left" vertical="center" wrapText="1"/>
    </xf>
    <xf numFmtId="0" fontId="14" fillId="0" borderId="42" xfId="0" applyFont="1" applyBorder="1" applyAlignment="1">
      <alignment horizontal="center" vertical="center"/>
    </xf>
    <xf numFmtId="0" fontId="11" fillId="0" borderId="33" xfId="0" applyFont="1" applyBorder="1" applyAlignment="1">
      <alignment horizontal="center" vertical="center"/>
    </xf>
    <xf numFmtId="9" fontId="9" fillId="0" borderId="48" xfId="0" applyNumberFormat="1" applyFont="1" applyBorder="1" applyAlignment="1">
      <alignment horizontal="center" vertical="center" wrapText="1"/>
    </xf>
    <xf numFmtId="0" fontId="9" fillId="0" borderId="52" xfId="0" applyFont="1" applyBorder="1" applyAlignment="1">
      <alignment horizontal="center" vertical="center"/>
    </xf>
    <xf numFmtId="0" fontId="9" fillId="0" borderId="53" xfId="0" applyFont="1" applyBorder="1" applyAlignment="1">
      <alignment horizontal="center" vertical="center"/>
    </xf>
    <xf numFmtId="0" fontId="16" fillId="0" borderId="54" xfId="0" applyFont="1" applyBorder="1" applyAlignment="1">
      <alignment vertical="center" wrapText="1"/>
    </xf>
    <xf numFmtId="0" fontId="16" fillId="0" borderId="53" xfId="0" applyFont="1" applyBorder="1" applyAlignment="1">
      <alignment horizontal="left" vertical="center" wrapText="1"/>
    </xf>
    <xf numFmtId="0" fontId="16" fillId="0" borderId="53" xfId="0" applyFont="1" applyBorder="1" applyAlignment="1">
      <alignment horizontal="center" vertical="center"/>
    </xf>
    <xf numFmtId="0" fontId="16" fillId="0" borderId="53" xfId="0" applyFont="1" applyBorder="1" applyAlignment="1">
      <alignment horizontal="center" vertical="center" wrapText="1"/>
    </xf>
    <xf numFmtId="0" fontId="17" fillId="0" borderId="53" xfId="0" applyFont="1" applyBorder="1" applyAlignment="1">
      <alignment horizontal="center" vertical="center" wrapText="1"/>
    </xf>
    <xf numFmtId="9" fontId="16" fillId="0" borderId="53" xfId="0" applyNumberFormat="1" applyFont="1" applyBorder="1" applyAlignment="1">
      <alignment horizontal="center" vertical="center"/>
    </xf>
    <xf numFmtId="9" fontId="16" fillId="0" borderId="53" xfId="0" applyNumberFormat="1" applyFont="1" applyBorder="1" applyAlignment="1">
      <alignment horizontal="center" vertical="center" wrapText="1"/>
    </xf>
    <xf numFmtId="0" fontId="15" fillId="0" borderId="55" xfId="0" applyFont="1" applyBorder="1" applyAlignment="1">
      <alignment horizontal="center" vertical="center"/>
    </xf>
    <xf numFmtId="0" fontId="16" fillId="0" borderId="40" xfId="0" applyFont="1" applyBorder="1" applyAlignment="1">
      <alignment vertical="center" wrapText="1"/>
    </xf>
    <xf numFmtId="0" fontId="16" fillId="0" borderId="42" xfId="0" applyFont="1" applyBorder="1" applyAlignment="1">
      <alignment vertical="center" wrapText="1"/>
    </xf>
    <xf numFmtId="0" fontId="16" fillId="0" borderId="42" xfId="0" applyFont="1" applyBorder="1" applyAlignment="1">
      <alignment horizontal="center" vertical="center"/>
    </xf>
    <xf numFmtId="0" fontId="17" fillId="0" borderId="42" xfId="0" applyFont="1" applyBorder="1" applyAlignment="1">
      <alignment horizontal="center" vertical="center" wrapText="1"/>
    </xf>
    <xf numFmtId="9" fontId="16" fillId="0" borderId="42" xfId="0" applyNumberFormat="1" applyFont="1" applyBorder="1" applyAlignment="1">
      <alignment horizontal="center" vertical="center"/>
    </xf>
    <xf numFmtId="0" fontId="16" fillId="0" borderId="42" xfId="0" applyFont="1" applyBorder="1" applyAlignment="1">
      <alignment horizontal="center" vertical="center" wrapText="1"/>
    </xf>
    <xf numFmtId="0" fontId="16" fillId="0" borderId="46" xfId="0" applyFont="1" applyBorder="1" applyAlignment="1">
      <alignment horizontal="center" vertical="center"/>
    </xf>
    <xf numFmtId="0" fontId="16" fillId="0" borderId="29" xfId="0" applyFont="1" applyBorder="1" applyAlignment="1">
      <alignment vertical="center" wrapText="1"/>
    </xf>
    <xf numFmtId="9" fontId="16" fillId="0" borderId="0" xfId="0" applyNumberFormat="1" applyFont="1" applyAlignment="1">
      <alignment horizontal="center" vertical="center" wrapText="1"/>
    </xf>
    <xf numFmtId="0" fontId="16" fillId="0" borderId="0" xfId="0" applyFont="1" applyAlignment="1">
      <alignment vertical="center" wrapText="1"/>
    </xf>
    <xf numFmtId="0" fontId="16" fillId="0" borderId="24" xfId="0" applyFont="1" applyBorder="1" applyAlignment="1">
      <alignment horizontal="center" vertical="center" wrapText="1"/>
    </xf>
    <xf numFmtId="0" fontId="16" fillId="0" borderId="32" xfId="0" applyFont="1" applyBorder="1" applyAlignment="1">
      <alignment horizontal="left" vertical="center" wrapText="1"/>
    </xf>
    <xf numFmtId="0" fontId="16" fillId="0" borderId="31" xfId="0" applyFont="1" applyBorder="1" applyAlignment="1">
      <alignment vertical="center" wrapText="1"/>
    </xf>
    <xf numFmtId="0" fontId="17" fillId="0" borderId="31" xfId="0" applyFont="1" applyBorder="1" applyAlignment="1">
      <alignment horizontal="center" vertical="center"/>
    </xf>
    <xf numFmtId="0" fontId="17" fillId="0" borderId="31" xfId="0" applyFont="1" applyBorder="1" applyAlignment="1">
      <alignment horizontal="center" vertical="center" wrapText="1"/>
    </xf>
    <xf numFmtId="9" fontId="16" fillId="0" borderId="31" xfId="0" applyNumberFormat="1" applyFont="1" applyBorder="1" applyAlignment="1">
      <alignment horizontal="center" vertical="center" wrapText="1"/>
    </xf>
    <xf numFmtId="9" fontId="16" fillId="0" borderId="29" xfId="0" applyNumberFormat="1" applyFont="1" applyBorder="1" applyAlignment="1">
      <alignment horizontal="center" vertical="center" wrapText="1"/>
    </xf>
    <xf numFmtId="0" fontId="16" fillId="0" borderId="34" xfId="0" applyFont="1" applyBorder="1" applyAlignment="1">
      <alignment horizontal="center" vertical="center"/>
    </xf>
    <xf numFmtId="0" fontId="22" fillId="0" borderId="31" xfId="0" applyFont="1" applyBorder="1" applyAlignment="1">
      <alignment horizontal="center" vertical="center"/>
    </xf>
    <xf numFmtId="0" fontId="16" fillId="0" borderId="35" xfId="0" applyFont="1" applyBorder="1" applyAlignment="1">
      <alignment horizontal="center" vertical="center" wrapText="1"/>
    </xf>
    <xf numFmtId="0" fontId="15" fillId="0" borderId="18" xfId="0" applyFont="1" applyBorder="1" applyAlignment="1">
      <alignment vertical="center" wrapText="1"/>
    </xf>
    <xf numFmtId="0" fontId="16" fillId="0" borderId="40" xfId="0" applyFont="1" applyBorder="1" applyAlignment="1">
      <alignment horizontal="left" vertical="center" wrapText="1"/>
    </xf>
    <xf numFmtId="0" fontId="16" fillId="0" borderId="42" xfId="0" applyFont="1" applyBorder="1" applyAlignment="1">
      <alignment horizontal="left" vertical="center" wrapText="1"/>
    </xf>
    <xf numFmtId="0" fontId="15" fillId="0" borderId="46" xfId="0" applyFont="1" applyBorder="1" applyAlignment="1">
      <alignment horizontal="center" vertical="center"/>
    </xf>
    <xf numFmtId="0" fontId="16" fillId="0" borderId="35" xfId="0" applyFont="1" applyBorder="1" applyAlignment="1">
      <alignment horizontal="center" vertical="center"/>
    </xf>
    <xf numFmtId="0" fontId="16" fillId="0" borderId="5" xfId="0" applyFont="1" applyBorder="1" applyAlignment="1">
      <alignment horizontal="center" vertical="center"/>
    </xf>
    <xf numFmtId="0" fontId="16" fillId="0" borderId="28" xfId="0" applyFont="1" applyBorder="1" applyAlignment="1">
      <alignment vertical="center" wrapText="1"/>
    </xf>
    <xf numFmtId="0" fontId="16" fillId="0" borderId="4" xfId="0" applyFont="1" applyBorder="1" applyAlignment="1">
      <alignment horizontal="left" vertical="center" wrapText="1"/>
    </xf>
    <xf numFmtId="0" fontId="16" fillId="0" borderId="4" xfId="0" applyFont="1" applyBorder="1" applyAlignment="1">
      <alignment horizontal="center" vertical="center"/>
    </xf>
    <xf numFmtId="0" fontId="17" fillId="0" borderId="4" xfId="0" applyFont="1" applyBorder="1" applyAlignment="1">
      <alignment horizontal="center" vertical="center" wrapText="1"/>
    </xf>
    <xf numFmtId="9" fontId="16" fillId="0" borderId="4" xfId="0" applyNumberFormat="1" applyFont="1" applyBorder="1" applyAlignment="1">
      <alignment horizontal="center" vertical="center"/>
    </xf>
    <xf numFmtId="0" fontId="16" fillId="0" borderId="56" xfId="0" applyFont="1" applyBorder="1" applyAlignment="1">
      <alignment horizontal="center" vertical="center"/>
    </xf>
    <xf numFmtId="0" fontId="9" fillId="0" borderId="54" xfId="0" applyFont="1" applyBorder="1" applyAlignment="1">
      <alignment vertical="center" wrapText="1"/>
    </xf>
    <xf numFmtId="0" fontId="9" fillId="0" borderId="53" xfId="0" applyFont="1" applyBorder="1" applyAlignment="1">
      <alignment vertical="center" wrapText="1"/>
    </xf>
    <xf numFmtId="0" fontId="9" fillId="0" borderId="53" xfId="0" applyFont="1" applyBorder="1" applyAlignment="1">
      <alignment horizontal="center" vertical="center" wrapText="1"/>
    </xf>
    <xf numFmtId="9" fontId="9" fillId="0" borderId="53" xfId="0" applyNumberFormat="1" applyFont="1" applyBorder="1" applyAlignment="1">
      <alignment horizontal="center" vertical="center"/>
    </xf>
    <xf numFmtId="0" fontId="23" fillId="0" borderId="55" xfId="0" applyFont="1" applyBorder="1" applyAlignment="1">
      <alignment horizontal="center" vertical="center"/>
    </xf>
    <xf numFmtId="0" fontId="11" fillId="0" borderId="46" xfId="0" applyFont="1" applyBorder="1" applyAlignment="1">
      <alignment horizontal="center" vertical="center"/>
    </xf>
    <xf numFmtId="0" fontId="23" fillId="0" borderId="35" xfId="0" applyFont="1" applyBorder="1" applyAlignment="1">
      <alignment horizontal="center" vertical="center"/>
    </xf>
    <xf numFmtId="0" fontId="23" fillId="0" borderId="24" xfId="0" applyFont="1" applyBorder="1" applyAlignment="1">
      <alignment horizontal="center" vertical="center"/>
    </xf>
    <xf numFmtId="0" fontId="11" fillId="0" borderId="24" xfId="0" applyFont="1" applyBorder="1" applyAlignment="1">
      <alignment horizontal="center" vertical="center" wrapText="1"/>
    </xf>
    <xf numFmtId="0" fontId="23" fillId="0" borderId="34" xfId="0" applyFont="1" applyBorder="1" applyAlignment="1">
      <alignment horizontal="center" vertical="center"/>
    </xf>
    <xf numFmtId="0" fontId="11" fillId="0" borderId="34" xfId="0" applyFont="1" applyBorder="1" applyAlignment="1">
      <alignment horizontal="center" vertical="center" wrapText="1"/>
    </xf>
    <xf numFmtId="0" fontId="11" fillId="0" borderId="35" xfId="0" applyFont="1" applyBorder="1" applyAlignment="1">
      <alignment horizontal="center" vertical="center"/>
    </xf>
    <xf numFmtId="0" fontId="11" fillId="0" borderId="34" xfId="0" applyFont="1" applyBorder="1" applyAlignment="1">
      <alignment horizontal="center" vertical="center"/>
    </xf>
    <xf numFmtId="0" fontId="9" fillId="0" borderId="29" xfId="0" applyFont="1" applyBorder="1" applyAlignment="1">
      <alignment vertical="center" wrapText="1"/>
    </xf>
    <xf numFmtId="0" fontId="9" fillId="0" borderId="28" xfId="0" applyFont="1" applyBorder="1" applyAlignment="1">
      <alignment vertical="center" wrapText="1"/>
    </xf>
    <xf numFmtId="0" fontId="9" fillId="0" borderId="4" xfId="0" applyFont="1" applyBorder="1" applyAlignment="1">
      <alignment vertical="center" wrapText="1"/>
    </xf>
    <xf numFmtId="0" fontId="23" fillId="0" borderId="56" xfId="0" applyFont="1" applyBorder="1" applyAlignment="1">
      <alignment horizontal="center" vertical="center"/>
    </xf>
    <xf numFmtId="0" fontId="11" fillId="0" borderId="55" xfId="0" applyFont="1" applyBorder="1" applyAlignment="1">
      <alignment horizontal="center" vertical="center"/>
    </xf>
    <xf numFmtId="0" fontId="11" fillId="0" borderId="0" xfId="0" applyFont="1" applyAlignment="1">
      <alignment horizontal="center" vertical="center" wrapText="1"/>
    </xf>
    <xf numFmtId="0" fontId="24" fillId="0" borderId="35" xfId="0" applyFont="1" applyBorder="1" applyAlignment="1">
      <alignment horizontal="center" vertical="center"/>
    </xf>
    <xf numFmtId="0" fontId="13" fillId="0" borderId="24" xfId="0" applyFont="1" applyBorder="1" applyAlignment="1">
      <alignment horizontal="center" vertical="center" wrapText="1"/>
    </xf>
    <xf numFmtId="0" fontId="9" fillId="0" borderId="18" xfId="0" applyFont="1" applyBorder="1" applyAlignment="1">
      <alignment horizontal="left" vertical="center"/>
    </xf>
    <xf numFmtId="0" fontId="9" fillId="0" borderId="18" xfId="0" applyFont="1" applyBorder="1" applyAlignment="1">
      <alignment vertical="center"/>
    </xf>
    <xf numFmtId="0" fontId="11" fillId="0" borderId="24" xfId="0" applyFont="1" applyBorder="1" applyAlignment="1">
      <alignment horizontal="center" vertical="center"/>
    </xf>
    <xf numFmtId="0" fontId="11" fillId="0" borderId="35" xfId="0" applyFont="1" applyBorder="1" applyAlignment="1">
      <alignment horizontal="center" vertical="center" wrapText="1"/>
    </xf>
    <xf numFmtId="0" fontId="16" fillId="0" borderId="52" xfId="0" applyFont="1" applyBorder="1" applyAlignment="1">
      <alignment horizontal="center" vertical="center"/>
    </xf>
    <xf numFmtId="0" fontId="23" fillId="0" borderId="53" xfId="0" applyFont="1" applyBorder="1" applyAlignment="1">
      <alignment horizontal="center" vertical="center"/>
    </xf>
    <xf numFmtId="0" fontId="11" fillId="0" borderId="0" xfId="0" applyFont="1" applyAlignment="1">
      <alignment horizontal="center" vertical="center"/>
    </xf>
    <xf numFmtId="0" fontId="11" fillId="0" borderId="42" xfId="0" applyFont="1" applyBorder="1" applyAlignment="1">
      <alignment horizontal="center" vertical="center"/>
    </xf>
    <xf numFmtId="0" fontId="23" fillId="0" borderId="0" xfId="0" applyFont="1" applyAlignment="1">
      <alignment horizontal="center" vertical="center"/>
    </xf>
    <xf numFmtId="0" fontId="24" fillId="0" borderId="34" xfId="0" applyFont="1" applyBorder="1" applyAlignment="1">
      <alignment horizontal="center" vertical="center"/>
    </xf>
    <xf numFmtId="0" fontId="11" fillId="0" borderId="4" xfId="0" applyFont="1" applyBorder="1" applyAlignment="1">
      <alignment horizontal="center" vertical="center"/>
    </xf>
    <xf numFmtId="0" fontId="9" fillId="0" borderId="19" xfId="0" applyFont="1" applyBorder="1" applyAlignment="1">
      <alignment horizontal="left" vertical="center"/>
    </xf>
    <xf numFmtId="0" fontId="16" fillId="0" borderId="10" xfId="0" applyFont="1" applyBorder="1" applyAlignment="1">
      <alignment horizontal="center" vertical="center"/>
    </xf>
    <xf numFmtId="0" fontId="16" fillId="0" borderId="10" xfId="0" applyFont="1" applyBorder="1" applyAlignment="1">
      <alignment horizontal="center" vertical="center" wrapText="1"/>
    </xf>
    <xf numFmtId="9" fontId="17" fillId="0" borderId="10" xfId="0" applyNumberFormat="1" applyFont="1" applyBorder="1" applyAlignment="1">
      <alignment horizontal="center" vertical="center"/>
    </xf>
    <xf numFmtId="0" fontId="23" fillId="0" borderId="25" xfId="0" applyFont="1" applyBorder="1" applyAlignment="1">
      <alignment horizontal="center" vertical="center"/>
    </xf>
    <xf numFmtId="0" fontId="24" fillId="0" borderId="24" xfId="0" applyFont="1" applyBorder="1" applyAlignment="1">
      <alignment horizontal="center" vertical="center"/>
    </xf>
    <xf numFmtId="0" fontId="9" fillId="0" borderId="36" xfId="0" applyFont="1" applyBorder="1" applyAlignment="1">
      <alignment horizontal="center" vertical="center" wrapText="1"/>
    </xf>
    <xf numFmtId="0" fontId="9" fillId="0" borderId="30" xfId="0" applyFont="1" applyBorder="1" applyAlignment="1">
      <alignment horizontal="left" vertical="center"/>
    </xf>
    <xf numFmtId="9" fontId="9" fillId="0" borderId="42" xfId="0" applyNumberFormat="1" applyFont="1" applyBorder="1" applyAlignment="1">
      <alignment horizontal="center" vertical="center" wrapText="1"/>
    </xf>
    <xf numFmtId="0" fontId="11" fillId="0" borderId="46" xfId="0" applyFont="1" applyBorder="1" applyAlignment="1">
      <alignment horizontal="center" vertical="center" wrapText="1"/>
    </xf>
    <xf numFmtId="0" fontId="23" fillId="0" borderId="46" xfId="0" applyFont="1" applyBorder="1" applyAlignment="1">
      <alignment horizontal="center" vertical="center"/>
    </xf>
    <xf numFmtId="0" fontId="11" fillId="0" borderId="31" xfId="0" applyFont="1" applyBorder="1" applyAlignment="1">
      <alignment horizontal="center" vertical="center" wrapText="1"/>
    </xf>
    <xf numFmtId="0" fontId="23" fillId="0" borderId="29" xfId="0" applyFont="1" applyBorder="1" applyAlignment="1">
      <alignment horizontal="center" vertical="center"/>
    </xf>
    <xf numFmtId="0" fontId="23" fillId="0" borderId="31" xfId="0" applyFont="1" applyBorder="1" applyAlignment="1">
      <alignment horizontal="center" vertical="center"/>
    </xf>
    <xf numFmtId="0" fontId="11" fillId="0" borderId="29" xfId="0" applyFont="1" applyBorder="1" applyAlignment="1">
      <alignment horizontal="center" vertical="center"/>
    </xf>
    <xf numFmtId="0" fontId="23" fillId="0" borderId="4" xfId="0" applyFont="1" applyBorder="1" applyAlignment="1">
      <alignment horizontal="center" vertical="center"/>
    </xf>
    <xf numFmtId="0" fontId="9" fillId="0" borderId="19" xfId="0" applyFont="1" applyBorder="1" applyAlignment="1">
      <alignment horizontal="left" vertical="center" wrapText="1"/>
    </xf>
    <xf numFmtId="0" fontId="23" fillId="0" borderId="10" xfId="0" applyFont="1" applyBorder="1" applyAlignment="1">
      <alignment horizontal="center" vertical="center"/>
    </xf>
    <xf numFmtId="0" fontId="9" fillId="0" borderId="48" xfId="0" applyFont="1" applyBorder="1" applyAlignment="1">
      <alignment horizontal="left" vertical="center" wrapText="1"/>
    </xf>
    <xf numFmtId="0" fontId="23" fillId="0" borderId="48" xfId="0" applyFont="1" applyBorder="1" applyAlignment="1">
      <alignment horizontal="center" vertical="center"/>
    </xf>
    <xf numFmtId="0" fontId="11" fillId="0" borderId="31" xfId="0" applyFont="1" applyBorder="1" applyAlignment="1">
      <alignment horizontal="center" vertical="center"/>
    </xf>
    <xf numFmtId="0" fontId="11" fillId="0" borderId="29" xfId="0" applyFont="1" applyBorder="1" applyAlignment="1">
      <alignment horizontal="center" vertical="center" wrapText="1"/>
    </xf>
    <xf numFmtId="0" fontId="9" fillId="0" borderId="32" xfId="0" applyFont="1" applyBorder="1" applyAlignment="1">
      <alignment horizontal="left" vertical="center"/>
    </xf>
    <xf numFmtId="0" fontId="9" fillId="0" borderId="31" xfId="0" quotePrefix="1" applyFont="1" applyBorder="1" applyAlignment="1">
      <alignment horizontal="center" vertical="center" wrapText="1"/>
    </xf>
    <xf numFmtId="0" fontId="23" fillId="0" borderId="42" xfId="0" applyFont="1" applyBorder="1" applyAlignment="1">
      <alignment horizontal="center" vertical="center"/>
    </xf>
    <xf numFmtId="0" fontId="9" fillId="0" borderId="0" xfId="0" quotePrefix="1" applyFont="1" applyAlignment="1">
      <alignment horizontal="center" vertical="center" wrapText="1"/>
    </xf>
    <xf numFmtId="0" fontId="7" fillId="0" borderId="0" xfId="0" applyFont="1" applyAlignment="1">
      <alignment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9" fontId="7" fillId="0" borderId="0" xfId="0" applyNumberFormat="1" applyFont="1" applyAlignment="1">
      <alignment horizontal="center" vertical="center"/>
    </xf>
    <xf numFmtId="0" fontId="25" fillId="0" borderId="0" xfId="0" applyFont="1" applyAlignment="1">
      <alignment horizontal="center" vertical="center"/>
    </xf>
    <xf numFmtId="0" fontId="5" fillId="0" borderId="0" xfId="0" applyFont="1" applyAlignment="1">
      <alignment vertical="center" wrapText="1"/>
    </xf>
    <xf numFmtId="0" fontId="24" fillId="0" borderId="0" xfId="0" applyFont="1" applyAlignment="1">
      <alignment horizontal="center" vertical="center"/>
    </xf>
    <xf numFmtId="0" fontId="24" fillId="0" borderId="29" xfId="0" applyFont="1" applyBorder="1" applyAlignment="1">
      <alignment horizontal="center" vertical="center"/>
    </xf>
    <xf numFmtId="0" fontId="13" fillId="0" borderId="0" xfId="0" applyFont="1" applyAlignment="1">
      <alignment horizontal="center" vertical="center" wrapText="1"/>
    </xf>
    <xf numFmtId="0" fontId="11" fillId="0" borderId="42" xfId="0" applyFont="1" applyBorder="1" applyAlignment="1">
      <alignment horizontal="center" vertical="center" wrapText="1"/>
    </xf>
    <xf numFmtId="0" fontId="13" fillId="0" borderId="24" xfId="0" applyFont="1" applyBorder="1" applyAlignment="1">
      <alignment horizontal="center" vertical="center"/>
    </xf>
    <xf numFmtId="0" fontId="5" fillId="0" borderId="0" xfId="0" applyFont="1" applyAlignment="1">
      <alignment horizontal="left" vertical="center"/>
    </xf>
    <xf numFmtId="0" fontId="16" fillId="0" borderId="11" xfId="0" applyFont="1" applyBorder="1" applyAlignment="1">
      <alignment horizontal="center" vertical="center" wrapText="1"/>
    </xf>
    <xf numFmtId="0" fontId="11" fillId="0" borderId="0" xfId="0" applyFont="1" applyAlignment="1">
      <alignment vertical="center"/>
    </xf>
    <xf numFmtId="0" fontId="14" fillId="0" borderId="45" xfId="0" applyFont="1" applyBorder="1" applyAlignment="1">
      <alignment horizontal="center" vertical="center"/>
    </xf>
    <xf numFmtId="0" fontId="9" fillId="2" borderId="3" xfId="0" applyFont="1" applyFill="1" applyBorder="1" applyAlignment="1">
      <alignment horizontal="center"/>
    </xf>
    <xf numFmtId="0" fontId="9" fillId="2" borderId="4" xfId="0" applyFont="1" applyFill="1" applyBorder="1" applyAlignment="1">
      <alignment horizontal="center"/>
    </xf>
    <xf numFmtId="0" fontId="9" fillId="2" borderId="5" xfId="0" applyFont="1" applyFill="1" applyBorder="1" applyAlignment="1">
      <alignment horizontal="center"/>
    </xf>
    <xf numFmtId="0" fontId="9" fillId="3" borderId="3" xfId="0" applyFont="1" applyFill="1" applyBorder="1" applyAlignment="1">
      <alignment horizontal="center"/>
    </xf>
    <xf numFmtId="0" fontId="9" fillId="3" borderId="4" xfId="0" applyFont="1" applyFill="1" applyBorder="1" applyAlignment="1">
      <alignment horizontal="center"/>
    </xf>
    <xf numFmtId="0" fontId="9" fillId="3" borderId="5" xfId="0" applyFont="1" applyFill="1" applyBorder="1" applyAlignment="1">
      <alignment horizontal="center"/>
    </xf>
    <xf numFmtId="0" fontId="9" fillId="4" borderId="3" xfId="0" applyFont="1" applyFill="1" applyBorder="1" applyAlignment="1">
      <alignment horizontal="center"/>
    </xf>
    <xf numFmtId="0" fontId="9" fillId="4" borderId="4" xfId="0" applyFont="1" applyFill="1" applyBorder="1" applyAlignment="1">
      <alignment horizontal="center"/>
    </xf>
    <xf numFmtId="0" fontId="9" fillId="4" borderId="4" xfId="0" quotePrefix="1" applyFont="1" applyFill="1" applyBorder="1" applyAlignment="1">
      <alignment horizontal="center"/>
    </xf>
    <xf numFmtId="0" fontId="9" fillId="4" borderId="5" xfId="0" applyFont="1" applyFill="1" applyBorder="1" applyAlignment="1">
      <alignment horizontal="center"/>
    </xf>
    <xf numFmtId="0" fontId="9" fillId="5" borderId="3" xfId="0" applyFont="1" applyFill="1" applyBorder="1" applyAlignment="1">
      <alignment horizontal="center"/>
    </xf>
    <xf numFmtId="0" fontId="9" fillId="5" borderId="4" xfId="0" applyFont="1" applyFill="1" applyBorder="1" applyAlignment="1">
      <alignment horizontal="center"/>
    </xf>
    <xf numFmtId="0" fontId="9" fillId="5" borderId="5" xfId="0" applyFont="1" applyFill="1" applyBorder="1" applyAlignment="1">
      <alignment horizontal="center"/>
    </xf>
    <xf numFmtId="0" fontId="9" fillId="6" borderId="3" xfId="0" applyFont="1" applyFill="1" applyBorder="1" applyAlignment="1">
      <alignment horizontal="center"/>
    </xf>
    <xf numFmtId="0" fontId="9" fillId="6" borderId="4" xfId="0" applyFont="1" applyFill="1" applyBorder="1" applyAlignment="1">
      <alignment horizontal="center"/>
    </xf>
    <xf numFmtId="0" fontId="9" fillId="6" borderId="5" xfId="0" applyFont="1" applyFill="1" applyBorder="1" applyAlignment="1">
      <alignment horizontal="center"/>
    </xf>
    <xf numFmtId="0" fontId="9" fillId="7" borderId="3" xfId="0" applyFont="1" applyFill="1" applyBorder="1" applyAlignment="1">
      <alignment horizontal="center"/>
    </xf>
    <xf numFmtId="0" fontId="9" fillId="7" borderId="4" xfId="0" applyFont="1" applyFill="1" applyBorder="1" applyAlignment="1">
      <alignment horizontal="center"/>
    </xf>
    <xf numFmtId="0" fontId="9" fillId="7" borderId="5" xfId="0" applyFont="1" applyFill="1" applyBorder="1" applyAlignment="1">
      <alignment horizontal="center"/>
    </xf>
    <xf numFmtId="0" fontId="9" fillId="8" borderId="4" xfId="0" applyFont="1" applyFill="1" applyBorder="1" applyAlignment="1">
      <alignment horizontal="center"/>
    </xf>
    <xf numFmtId="0" fontId="9" fillId="8" borderId="5" xfId="0" applyFont="1" applyFill="1" applyBorder="1" applyAlignment="1">
      <alignment horizontal="center"/>
    </xf>
    <xf numFmtId="0" fontId="9" fillId="0" borderId="34" xfId="0" applyFont="1" applyBorder="1" applyAlignment="1">
      <alignment horizontal="center"/>
    </xf>
    <xf numFmtId="0" fontId="9" fillId="0" borderId="31" xfId="0" applyFont="1" applyBorder="1" applyAlignment="1">
      <alignment horizontal="center"/>
    </xf>
    <xf numFmtId="0" fontId="9" fillId="2" borderId="7" xfId="0" applyFont="1" applyFill="1" applyBorder="1" applyAlignment="1">
      <alignment horizontal="center"/>
    </xf>
    <xf numFmtId="0" fontId="9" fillId="0" borderId="24" xfId="0" applyFont="1" applyBorder="1" applyAlignment="1">
      <alignment horizontal="center"/>
    </xf>
    <xf numFmtId="0" fontId="9" fillId="2" borderId="9" xfId="0" applyFont="1" applyFill="1" applyBorder="1" applyAlignment="1">
      <alignment horizontal="center"/>
    </xf>
    <xf numFmtId="0" fontId="9" fillId="3" borderId="7" xfId="0" applyFont="1" applyFill="1" applyBorder="1" applyAlignment="1">
      <alignment horizontal="center"/>
    </xf>
    <xf numFmtId="0" fontId="9" fillId="3" borderId="9" xfId="0" applyFont="1" applyFill="1" applyBorder="1" applyAlignment="1">
      <alignment horizontal="center"/>
    </xf>
    <xf numFmtId="0" fontId="9" fillId="4" borderId="7" xfId="0" applyFont="1" applyFill="1" applyBorder="1" applyAlignment="1">
      <alignment horizontal="center"/>
    </xf>
    <xf numFmtId="0" fontId="9" fillId="4" borderId="7" xfId="0" quotePrefix="1" applyFont="1" applyFill="1" applyBorder="1" applyAlignment="1">
      <alignment horizontal="center"/>
    </xf>
    <xf numFmtId="0" fontId="9" fillId="4" borderId="9" xfId="0" applyFont="1" applyFill="1" applyBorder="1" applyAlignment="1">
      <alignment horizontal="center"/>
    </xf>
    <xf numFmtId="0" fontId="9" fillId="5" borderId="7" xfId="0" applyFont="1" applyFill="1" applyBorder="1" applyAlignment="1">
      <alignment horizontal="center"/>
    </xf>
    <xf numFmtId="0" fontId="9" fillId="5" borderId="9" xfId="0" applyFont="1" applyFill="1" applyBorder="1" applyAlignment="1">
      <alignment horizontal="center"/>
    </xf>
    <xf numFmtId="0" fontId="9" fillId="6" borderId="7" xfId="0" applyFont="1" applyFill="1" applyBorder="1" applyAlignment="1">
      <alignment horizontal="center"/>
    </xf>
    <xf numFmtId="0" fontId="9" fillId="6" borderId="9" xfId="0" applyFont="1" applyFill="1" applyBorder="1" applyAlignment="1">
      <alignment horizontal="center"/>
    </xf>
    <xf numFmtId="0" fontId="9" fillId="7" borderId="7" xfId="0" applyFont="1" applyFill="1" applyBorder="1" applyAlignment="1">
      <alignment horizontal="center"/>
    </xf>
    <xf numFmtId="0" fontId="9" fillId="7" borderId="9" xfId="0" applyFont="1" applyFill="1" applyBorder="1" applyAlignment="1">
      <alignment horizontal="center"/>
    </xf>
    <xf numFmtId="0" fontId="9" fillId="8" borderId="7" xfId="0" applyFont="1" applyFill="1" applyBorder="1" applyAlignment="1">
      <alignment horizontal="center"/>
    </xf>
    <xf numFmtId="0" fontId="9" fillId="8" borderId="9" xfId="0" applyFont="1" applyFill="1" applyBorder="1" applyAlignment="1">
      <alignment horizont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1" fillId="0" borderId="20" xfId="0" applyFont="1" applyBorder="1" applyAlignment="1">
      <alignment horizontal="center" vertical="center" wrapText="1"/>
    </xf>
    <xf numFmtId="0" fontId="11" fillId="0" borderId="21"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57" xfId="0" applyFont="1" applyBorder="1" applyAlignment="1">
      <alignment horizontal="center" vertical="center"/>
    </xf>
    <xf numFmtId="0" fontId="11" fillId="0" borderId="1" xfId="0" applyFont="1" applyBorder="1" applyAlignment="1">
      <alignment horizontal="center" vertical="center"/>
    </xf>
    <xf numFmtId="0" fontId="11" fillId="0" borderId="16" xfId="0" applyFont="1" applyBorder="1" applyAlignment="1">
      <alignment horizontal="center" vertical="center"/>
    </xf>
    <xf numFmtId="0" fontId="9" fillId="9" borderId="0" xfId="0" applyFont="1" applyFill="1" applyAlignment="1">
      <alignment horizontal="left" vertical="center" wrapText="1"/>
    </xf>
    <xf numFmtId="0" fontId="12" fillId="9" borderId="0" xfId="0" applyFont="1" applyFill="1" applyAlignment="1">
      <alignment horizontal="left" vertical="center" wrapText="1"/>
    </xf>
    <xf numFmtId="0" fontId="12" fillId="9" borderId="0" xfId="0" applyFont="1" applyFill="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11" fillId="0" borderId="28" xfId="0" applyFont="1" applyBorder="1" applyAlignment="1">
      <alignment horizontal="center" vertical="center" wrapText="1"/>
    </xf>
    <xf numFmtId="0" fontId="11" fillId="0" borderId="18" xfId="0" applyFont="1" applyBorder="1" applyAlignment="1">
      <alignment horizontal="center" vertical="center" wrapText="1"/>
    </xf>
    <xf numFmtId="0" fontId="11" fillId="0" borderId="37"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38" xfId="0" applyFont="1" applyBorder="1" applyAlignment="1">
      <alignment horizontal="center" vertical="center" wrapText="1"/>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11" fillId="0" borderId="51" xfId="0" applyFont="1" applyBorder="1" applyAlignment="1">
      <alignment horizontal="center" vertical="center"/>
    </xf>
    <xf numFmtId="0" fontId="11" fillId="0" borderId="15" xfId="0" applyFont="1" applyBorder="1" applyAlignment="1">
      <alignment horizontal="center" vertical="center"/>
    </xf>
    <xf numFmtId="0" fontId="11" fillId="0" borderId="45" xfId="0" applyFont="1" applyBorder="1" applyAlignment="1">
      <alignment horizontal="center" vertical="center"/>
    </xf>
    <xf numFmtId="0" fontId="11" fillId="0" borderId="37" xfId="0" applyFont="1" applyBorder="1" applyAlignment="1">
      <alignment horizontal="center" vertical="center"/>
    </xf>
    <xf numFmtId="0" fontId="11" fillId="0" borderId="22" xfId="0" applyFont="1" applyBorder="1" applyAlignment="1">
      <alignment horizontal="center" vertical="center"/>
    </xf>
    <xf numFmtId="0" fontId="11" fillId="0" borderId="38" xfId="0" applyFont="1" applyBorder="1" applyAlignment="1">
      <alignment horizontal="center" vertical="center"/>
    </xf>
    <xf numFmtId="0" fontId="11" fillId="0" borderId="51" xfId="0" applyFont="1" applyBorder="1" applyAlignment="1">
      <alignment horizontal="center" vertical="center" wrapText="1"/>
    </xf>
    <xf numFmtId="0" fontId="11" fillId="0" borderId="23" xfId="0" applyFont="1" applyBorder="1" applyAlignment="1">
      <alignment horizontal="center" vertical="center"/>
    </xf>
    <xf numFmtId="0" fontId="9" fillId="0" borderId="37"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38" xfId="0" applyFont="1" applyBorder="1" applyAlignment="1">
      <alignment horizontal="center" vertical="center" wrapText="1"/>
    </xf>
    <xf numFmtId="0" fontId="11" fillId="0" borderId="19" xfId="0" applyFont="1" applyBorder="1" applyAlignment="1">
      <alignment horizontal="center" vertical="center" wrapText="1"/>
    </xf>
    <xf numFmtId="0" fontId="9" fillId="0" borderId="15" xfId="0" applyFont="1" applyBorder="1" applyAlignment="1">
      <alignment horizontal="center" vertical="center"/>
    </xf>
    <xf numFmtId="0" fontId="9" fillId="0" borderId="45" xfId="0" applyFont="1" applyBorder="1" applyAlignment="1">
      <alignment horizontal="center" vertical="center"/>
    </xf>
    <xf numFmtId="0" fontId="11" fillId="0" borderId="0" xfId="0" applyFont="1" applyAlignment="1">
      <alignment horizontal="center" vertical="center" wrapText="1"/>
    </xf>
    <xf numFmtId="0" fontId="11" fillId="0" borderId="10" xfId="0" applyFont="1" applyBorder="1" applyAlignment="1">
      <alignment horizontal="center" vertical="center" wrapText="1"/>
    </xf>
    <xf numFmtId="0" fontId="11" fillId="0" borderId="28" xfId="0" applyFont="1" applyBorder="1" applyAlignment="1">
      <alignment horizontal="center" vertical="center"/>
    </xf>
    <xf numFmtId="0" fontId="11" fillId="0" borderId="23"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18" fillId="0" borderId="28"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38" xfId="0" applyFont="1" applyBorder="1" applyAlignment="1">
      <alignment horizontal="center" vertical="center" wrapText="1"/>
    </xf>
    <xf numFmtId="0" fontId="18" fillId="0" borderId="4" xfId="0" applyFont="1" applyBorder="1" applyAlignment="1">
      <alignment horizontal="center" vertical="center" wrapText="1"/>
    </xf>
    <xf numFmtId="0" fontId="18" fillId="0" borderId="0" xfId="0" applyFont="1" applyAlignment="1">
      <alignment horizontal="center" vertical="center" wrapText="1"/>
    </xf>
    <xf numFmtId="0" fontId="18" fillId="0" borderId="22" xfId="0" applyFont="1" applyBorder="1" applyAlignment="1">
      <alignment horizontal="center" vertical="center" wrapText="1"/>
    </xf>
    <xf numFmtId="0" fontId="18" fillId="0" borderId="19"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0" xfId="0" applyFont="1" applyBorder="1" applyAlignment="1">
      <alignment horizontal="center" vertical="center" wrapText="1"/>
    </xf>
    <xf numFmtId="0" fontId="11" fillId="0" borderId="3" xfId="0" applyFont="1" applyBorder="1" applyAlignment="1">
      <alignment horizontal="center" vertical="center"/>
    </xf>
    <xf numFmtId="0" fontId="11" fillId="0" borderId="9" xfId="0" applyFont="1" applyBorder="1" applyAlignment="1">
      <alignment horizontal="center" vertical="center"/>
    </xf>
    <xf numFmtId="0" fontId="13" fillId="0" borderId="28" xfId="0" applyFont="1" applyBorder="1" applyAlignment="1">
      <alignment horizontal="center" vertical="center"/>
    </xf>
    <xf numFmtId="0" fontId="13" fillId="0" borderId="19" xfId="0" applyFont="1" applyBorder="1" applyAlignment="1">
      <alignment horizontal="center" vertical="center"/>
    </xf>
    <xf numFmtId="0" fontId="13" fillId="0" borderId="4" xfId="0" applyFont="1" applyBorder="1" applyAlignment="1">
      <alignment horizontal="center" vertical="center"/>
    </xf>
    <xf numFmtId="0" fontId="13" fillId="0" borderId="10" xfId="0" applyFont="1" applyBorder="1" applyAlignment="1">
      <alignment horizontal="center" vertical="center"/>
    </xf>
    <xf numFmtId="0" fontId="13" fillId="0" borderId="4"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5" xfId="0" applyFont="1" applyBorder="1" applyAlignment="1">
      <alignment horizontal="center" vertical="center" wrapText="1"/>
    </xf>
    <xf numFmtId="0" fontId="11" fillId="0" borderId="4" xfId="0" applyFont="1" applyBorder="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horizontal="left" vertical="center"/>
    </xf>
  </cellXfs>
  <cellStyles count="1">
    <cellStyle name="Normal" xfId="0" builtinId="0"/>
  </cellStyles>
  <dxfs count="21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E6E6E6"/>
      <color rgb="FFF3C4CD"/>
      <color rgb="FFFCE4D7"/>
      <color rgb="FFE2EFDB"/>
      <color rgb="FFCEB5E5"/>
      <color rgb="FFDDECF8"/>
      <color rgb="FFB68E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'Supp. Figure S1 (Pan-Genome)'!$F$2</c:f>
              <c:strCache>
                <c:ptCount val="1"/>
                <c:pt idx="0">
                  <c:v>No. Genes</c:v>
                </c:pt>
              </c:strCache>
            </c:strRef>
          </c:tx>
          <c:explosion val="4"/>
          <c:dPt>
            <c:idx val="0"/>
            <c:bubble3D val="0"/>
            <c:spPr>
              <a:solidFill>
                <a:schemeClr val="accent1"/>
              </a:solidFill>
              <a:ln w="19050">
                <a:solidFill>
                  <a:schemeClr val="accent1">
                    <a:lumMod val="50000"/>
                  </a:schemeClr>
                </a:solidFill>
              </a:ln>
              <a:effectLst/>
            </c:spPr>
            <c:extLst>
              <c:ext xmlns:c16="http://schemas.microsoft.com/office/drawing/2014/chart" uri="{C3380CC4-5D6E-409C-BE32-E72D297353CC}">
                <c16:uniqueId val="{00000001-7589-EE43-A020-FF775023D714}"/>
              </c:ext>
            </c:extLst>
          </c:dPt>
          <c:dPt>
            <c:idx val="1"/>
            <c:bubble3D val="0"/>
            <c:spPr>
              <a:solidFill>
                <a:schemeClr val="accent5">
                  <a:lumMod val="75000"/>
                </a:schemeClr>
              </a:solidFill>
              <a:ln w="19050">
                <a:solidFill>
                  <a:schemeClr val="accent5">
                    <a:lumMod val="50000"/>
                  </a:schemeClr>
                </a:solidFill>
              </a:ln>
              <a:effectLst/>
            </c:spPr>
            <c:extLst>
              <c:ext xmlns:c16="http://schemas.microsoft.com/office/drawing/2014/chart" uri="{C3380CC4-5D6E-409C-BE32-E72D297353CC}">
                <c16:uniqueId val="{00000003-7589-EE43-A020-FF775023D714}"/>
              </c:ext>
            </c:extLst>
          </c:dPt>
          <c:dPt>
            <c:idx val="2"/>
            <c:bubble3D val="0"/>
            <c:spPr>
              <a:solidFill>
                <a:schemeClr val="accent5">
                  <a:lumMod val="60000"/>
                  <a:lumOff val="40000"/>
                </a:schemeClr>
              </a:solidFill>
              <a:ln w="19050">
                <a:solidFill>
                  <a:schemeClr val="accent5">
                    <a:lumMod val="75000"/>
                  </a:schemeClr>
                </a:solidFill>
              </a:ln>
              <a:effectLst/>
            </c:spPr>
            <c:extLst>
              <c:ext xmlns:c16="http://schemas.microsoft.com/office/drawing/2014/chart" uri="{C3380CC4-5D6E-409C-BE32-E72D297353CC}">
                <c16:uniqueId val="{00000005-7589-EE43-A020-FF775023D714}"/>
              </c:ext>
            </c:extLst>
          </c:dPt>
          <c:dPt>
            <c:idx val="3"/>
            <c:bubble3D val="0"/>
            <c:spPr>
              <a:solidFill>
                <a:schemeClr val="accent1">
                  <a:lumMod val="60000"/>
                  <a:lumOff val="40000"/>
                </a:schemeClr>
              </a:solidFill>
              <a:ln w="19050">
                <a:solidFill>
                  <a:schemeClr val="accent1">
                    <a:lumMod val="75000"/>
                  </a:schemeClr>
                </a:solidFill>
              </a:ln>
              <a:effectLst/>
            </c:spPr>
            <c:extLst>
              <c:ext xmlns:c16="http://schemas.microsoft.com/office/drawing/2014/chart" uri="{C3380CC4-5D6E-409C-BE32-E72D297353CC}">
                <c16:uniqueId val="{00000007-7589-EE43-A020-FF775023D714}"/>
              </c:ext>
            </c:extLst>
          </c:dPt>
          <c:dLbls>
            <c:dLbl>
              <c:idx val="2"/>
              <c:layout>
                <c:manualLayout>
                  <c:x val="2.0173724347448636E-2"/>
                  <c:y val="8.0328794918204695E-3"/>
                </c:manualLayout>
              </c:layout>
              <c:spPr>
                <a:noFill/>
                <a:ln>
                  <a:noFill/>
                </a:ln>
                <a:effectLst/>
              </c:spPr>
              <c:txPr>
                <a:bodyPr rot="0" spcFirstLastPara="1" vertOverflow="ellipsis" vert="horz" wrap="square" anchor="ctr" anchorCtr="1"/>
                <a:lstStyle/>
                <a:p>
                  <a:pPr>
                    <a:defRPr sz="900" b="1"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n-US"/>
                </a:p>
              </c:txPr>
              <c:dLblPos val="bestFit"/>
              <c:showLegendKey val="0"/>
              <c:showVal val="1"/>
              <c:showCatName val="0"/>
              <c:showSerName val="0"/>
              <c:showPercent val="1"/>
              <c:showBubbleSize val="0"/>
              <c:separator>
</c:separator>
              <c:extLst>
                <c:ext xmlns:c15="http://schemas.microsoft.com/office/drawing/2012/chart" uri="{CE6537A1-D6FC-4f65-9D91-7224C49458BB}">
                  <c15:layout>
                    <c:manualLayout>
                      <c:w val="4.0968565937131877E-2"/>
                      <c:h val="8.0073321727902602E-2"/>
                    </c:manualLayout>
                  </c15:layout>
                </c:ext>
                <c:ext xmlns:c16="http://schemas.microsoft.com/office/drawing/2014/chart" uri="{C3380CC4-5D6E-409C-BE32-E72D297353CC}">
                  <c16:uniqueId val="{00000005-7589-EE43-A020-FF775023D714}"/>
                </c:ext>
              </c:extLst>
            </c:dLbl>
            <c:spPr>
              <a:noFill/>
              <a:ln>
                <a:noFill/>
              </a:ln>
              <a:effectLst/>
            </c:spPr>
            <c:txPr>
              <a:bodyPr rot="0" spcFirstLastPara="1" vertOverflow="ellipsis" vert="horz" wrap="square" anchor="ctr" anchorCtr="1"/>
              <a:lstStyle/>
              <a:p>
                <a:pPr>
                  <a:defRPr sz="900" b="1" i="0" u="none" strike="noStrike" kern="1200" baseline="0">
                    <a:solidFill>
                      <a:schemeClr val="bg1"/>
                    </a:solidFill>
                    <a:latin typeface="Arial" panose="020B0604020202020204" pitchFamily="34" charset="0"/>
                    <a:ea typeface="+mn-ea"/>
                    <a:cs typeface="Arial" panose="020B0604020202020204" pitchFamily="34" charset="0"/>
                  </a:defRPr>
                </a:pPr>
                <a:endParaRPr lang="en-US"/>
              </a:p>
            </c:txPr>
            <c:dLblPos val="bestFit"/>
            <c:showLegendKey val="0"/>
            <c:showVal val="1"/>
            <c:showCatName val="0"/>
            <c:showSerName val="0"/>
            <c:showPercent val="1"/>
            <c:showBubbleSize val="0"/>
            <c:separator>
</c:separator>
            <c:showLeaderLines val="0"/>
            <c:extLst>
              <c:ext xmlns:c15="http://schemas.microsoft.com/office/drawing/2012/chart" uri="{CE6537A1-D6FC-4f65-9D91-7224C49458BB}"/>
            </c:extLst>
          </c:dLbls>
          <c:cat>
            <c:strRef>
              <c:f>'Supp. Figure S1 (Pan-Genome)'!$E$3:$E$6</c:f>
              <c:strCache>
                <c:ptCount val="4"/>
                <c:pt idx="0">
                  <c:v>Cloud (&lt; 15% Strains)</c:v>
                </c:pt>
                <c:pt idx="1">
                  <c:v>Shell (15–95% Strains)</c:v>
                </c:pt>
                <c:pt idx="2">
                  <c:v>Soft-Core (95–98% Strains)</c:v>
                </c:pt>
                <c:pt idx="3">
                  <c:v>Core (≥98% Strains)</c:v>
                </c:pt>
              </c:strCache>
            </c:strRef>
          </c:cat>
          <c:val>
            <c:numRef>
              <c:f>'Supp. Figure S1 (Pan-Genome)'!$F$3:$F$6</c:f>
              <c:numCache>
                <c:formatCode>General</c:formatCode>
                <c:ptCount val="4"/>
                <c:pt idx="0">
                  <c:v>31335</c:v>
                </c:pt>
                <c:pt idx="1">
                  <c:v>3590</c:v>
                </c:pt>
                <c:pt idx="2">
                  <c:v>692</c:v>
                </c:pt>
                <c:pt idx="3">
                  <c:v>1885</c:v>
                </c:pt>
              </c:numCache>
            </c:numRef>
          </c:val>
          <c:extLst>
            <c:ext xmlns:c16="http://schemas.microsoft.com/office/drawing/2014/chart" uri="{C3380CC4-5D6E-409C-BE32-E72D297353CC}">
              <c16:uniqueId val="{00000008-7589-EE43-A020-FF775023D714}"/>
            </c:ext>
          </c:extLst>
        </c:ser>
        <c:ser>
          <c:idx val="1"/>
          <c:order val="1"/>
          <c:tx>
            <c:strRef>
              <c:f>'Supp. Figure S1 (Pan-Genome)'!$G$2</c:f>
              <c:strCache>
                <c:ptCount val="1"/>
                <c:pt idx="0">
                  <c:v>%</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A-7589-EE43-A020-FF775023D714}"/>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C-7589-EE43-A020-FF775023D714}"/>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E-7589-EE43-A020-FF775023D714}"/>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10-7589-EE43-A020-FF775023D714}"/>
              </c:ext>
            </c:extLst>
          </c:dPt>
          <c:cat>
            <c:strRef>
              <c:f>'Supp. Figure S1 (Pan-Genome)'!$E$3:$E$6</c:f>
              <c:strCache>
                <c:ptCount val="4"/>
                <c:pt idx="0">
                  <c:v>Cloud (&lt; 15% Strains)</c:v>
                </c:pt>
                <c:pt idx="1">
                  <c:v>Shell (15–95% Strains)</c:v>
                </c:pt>
                <c:pt idx="2">
                  <c:v>Soft-Core (95–98% Strains)</c:v>
                </c:pt>
                <c:pt idx="3">
                  <c:v>Core (≥98% Strains)</c:v>
                </c:pt>
              </c:strCache>
            </c:strRef>
          </c:cat>
          <c:val>
            <c:numRef>
              <c:f>'Supp. Figure S1 (Pan-Genome)'!$G$3:$G$6</c:f>
              <c:numCache>
                <c:formatCode>General</c:formatCode>
                <c:ptCount val="4"/>
                <c:pt idx="0">
                  <c:v>83.555543704335761</c:v>
                </c:pt>
                <c:pt idx="1">
                  <c:v>9.5728227827849182</c:v>
                </c:pt>
                <c:pt idx="2">
                  <c:v>1.8452349208042236</c:v>
                </c:pt>
                <c:pt idx="3">
                  <c:v>5.0263985920750898</c:v>
                </c:pt>
              </c:numCache>
            </c:numRef>
          </c:val>
          <c:extLst>
            <c:ext xmlns:c16="http://schemas.microsoft.com/office/drawing/2014/chart" uri="{C3380CC4-5D6E-409C-BE32-E72D297353CC}">
              <c16:uniqueId val="{00000011-7589-EE43-A020-FF775023D714}"/>
            </c:ext>
          </c:extLst>
        </c:ser>
        <c:dLbls>
          <c:showLegendKey val="0"/>
          <c:showVal val="0"/>
          <c:showCatName val="0"/>
          <c:showSerName val="0"/>
          <c:showPercent val="0"/>
          <c:showBubbleSize val="0"/>
          <c:showLeaderLines val="0"/>
        </c:dLbls>
        <c:firstSliceAng val="0"/>
      </c:pieChart>
      <c:spPr>
        <a:noFill/>
        <a:ln>
          <a:noFill/>
        </a:ln>
        <a:effectLst/>
      </c:spPr>
    </c:plotArea>
    <c:legend>
      <c:legendPos val="r"/>
      <c:layout>
        <c:manualLayout>
          <c:xMode val="edge"/>
          <c:yMode val="edge"/>
          <c:x val="0.72450629301258607"/>
          <c:y val="0.3896464186486206"/>
          <c:w val="0.18258032116064232"/>
          <c:h val="0.26489434062323475"/>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145255918255973E-2"/>
          <c:y val="1.8052218594405416E-2"/>
          <c:w val="0.92001750549565597"/>
          <c:h val="0.91469506158752789"/>
        </c:manualLayout>
      </c:layout>
      <c:barChart>
        <c:barDir val="col"/>
        <c:grouping val="stacked"/>
        <c:varyColors val="0"/>
        <c:ser>
          <c:idx val="0"/>
          <c:order val="0"/>
          <c:tx>
            <c:v>Naturalized-Specific Genes</c:v>
          </c:tx>
          <c:spPr>
            <a:solidFill>
              <a:srgbClr val="C00000"/>
            </a:solidFill>
            <a:ln>
              <a:noFill/>
            </a:ln>
            <a:effectLst/>
          </c:spPr>
          <c:invertIfNegative val="0"/>
          <c:val>
            <c:numLit>
              <c:formatCode>General</c:formatCode>
              <c:ptCount val="113"/>
              <c:pt idx="0">
                <c:v>3469</c:v>
              </c:pt>
              <c:pt idx="1">
                <c:v>753</c:v>
              </c:pt>
              <c:pt idx="2">
                <c:v>222</c:v>
              </c:pt>
              <c:pt idx="3">
                <c:v>72</c:v>
              </c:pt>
              <c:pt idx="4">
                <c:v>59</c:v>
              </c:pt>
              <c:pt idx="5">
                <c:v>263</c:v>
              </c:pt>
              <c:pt idx="6">
                <c:v>152</c:v>
              </c:pt>
              <c:pt idx="7">
                <c:v>92</c:v>
              </c:pt>
              <c:pt idx="8">
                <c:v>60</c:v>
              </c:pt>
              <c:pt idx="9">
                <c:v>73</c:v>
              </c:pt>
              <c:pt idx="10">
                <c:v>178</c:v>
              </c:pt>
              <c:pt idx="11">
                <c:v>92</c:v>
              </c:pt>
              <c:pt idx="12">
                <c:v>79</c:v>
              </c:pt>
              <c:pt idx="13">
                <c:v>86</c:v>
              </c:pt>
              <c:pt idx="14">
                <c:v>32</c:v>
              </c:pt>
              <c:pt idx="15">
                <c:v>54</c:v>
              </c:pt>
              <c:pt idx="16">
                <c:v>23</c:v>
              </c:pt>
              <c:pt idx="17">
                <c:v>11</c:v>
              </c:pt>
              <c:pt idx="18">
                <c:v>7</c:v>
              </c:pt>
              <c:pt idx="19">
                <c:v>7</c:v>
              </c:pt>
              <c:pt idx="20">
                <c:v>9</c:v>
              </c:pt>
              <c:pt idx="21">
                <c:v>8</c:v>
              </c:pt>
              <c:pt idx="22">
                <c:v>12</c:v>
              </c:pt>
              <c:pt idx="23">
                <c:v>1</c:v>
              </c:pt>
              <c:pt idx="24">
                <c:v>9</c:v>
              </c:pt>
              <c:pt idx="25">
                <c:v>13</c:v>
              </c:pt>
              <c:pt idx="26">
                <c:v>13</c:v>
              </c:pt>
              <c:pt idx="27">
                <c:v>14</c:v>
              </c:pt>
              <c:pt idx="28">
                <c:v>3</c:v>
              </c:pt>
              <c:pt idx="29">
                <c:v>1</c:v>
              </c:pt>
              <c:pt idx="30">
                <c:v>1</c:v>
              </c:pt>
              <c:pt idx="31">
                <c:v>4</c:v>
              </c:pt>
              <c:pt idx="32">
                <c:v>7</c:v>
              </c:pt>
              <c:pt idx="33">
                <c:v>5</c:v>
              </c:pt>
              <c:pt idx="34">
                <c:v>3</c:v>
              </c:pt>
              <c:pt idx="35">
                <c:v>3</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c:v>
              </c:pt>
              <c:pt idx="101">
                <c:v>1</c:v>
              </c:pt>
              <c:pt idx="102">
                <c:v>1</c:v>
              </c:pt>
              <c:pt idx="103">
                <c:v>1</c:v>
              </c:pt>
              <c:pt idx="104">
                <c:v>1</c:v>
              </c:pt>
              <c:pt idx="105">
                <c:v>1</c:v>
              </c:pt>
              <c:pt idx="106">
                <c:v>1</c:v>
              </c:pt>
              <c:pt idx="107">
                <c:v>1</c:v>
              </c:pt>
              <c:pt idx="108">
                <c:v>1</c:v>
              </c:pt>
              <c:pt idx="109">
                <c:v>1</c:v>
              </c:pt>
              <c:pt idx="110">
                <c:v>1</c:v>
              </c:pt>
              <c:pt idx="111">
                <c:v>1</c:v>
              </c:pt>
              <c:pt idx="112">
                <c:v>1</c:v>
              </c:pt>
            </c:numLit>
          </c:val>
          <c:extLst>
            <c:ext xmlns:c16="http://schemas.microsoft.com/office/drawing/2014/chart" uri="{C3380CC4-5D6E-409C-BE32-E72D297353CC}">
              <c16:uniqueId val="{00000000-AB48-5844-B812-D31912C4F8E4}"/>
            </c:ext>
          </c:extLst>
        </c:ser>
        <c:ser>
          <c:idx val="1"/>
          <c:order val="1"/>
          <c:spPr>
            <a:solidFill>
              <a:schemeClr val="bg2">
                <a:lumMod val="25000"/>
              </a:schemeClr>
            </a:solidFill>
            <a:ln>
              <a:noFill/>
            </a:ln>
            <a:effectLst/>
          </c:spPr>
          <c:invertIfNegative val="0"/>
          <c:val>
            <c:numLit>
              <c:formatCode>General</c:formatCode>
              <c:ptCount val="113"/>
              <c:pt idx="0">
                <c:v>13827</c:v>
              </c:pt>
              <c:pt idx="1">
                <c:v>3515</c:v>
              </c:pt>
              <c:pt idx="2">
                <c:v>2217</c:v>
              </c:pt>
              <c:pt idx="3">
                <c:v>1331</c:v>
              </c:pt>
              <c:pt idx="4">
                <c:v>853</c:v>
              </c:pt>
              <c:pt idx="5">
                <c:v>628</c:v>
              </c:pt>
              <c:pt idx="6">
                <c:v>673</c:v>
              </c:pt>
              <c:pt idx="7">
                <c:v>480</c:v>
              </c:pt>
              <c:pt idx="8">
                <c:v>382</c:v>
              </c:pt>
              <c:pt idx="9">
                <c:v>378</c:v>
              </c:pt>
              <c:pt idx="10">
                <c:v>284</c:v>
              </c:pt>
              <c:pt idx="11">
                <c:v>271</c:v>
              </c:pt>
              <c:pt idx="12">
                <c:v>209</c:v>
              </c:pt>
              <c:pt idx="13">
                <c:v>198</c:v>
              </c:pt>
              <c:pt idx="14">
                <c:v>204</c:v>
              </c:pt>
              <c:pt idx="15">
                <c:v>149</c:v>
              </c:pt>
              <c:pt idx="16">
                <c:v>134</c:v>
              </c:pt>
              <c:pt idx="17">
                <c:v>152</c:v>
              </c:pt>
              <c:pt idx="18">
                <c:v>122</c:v>
              </c:pt>
              <c:pt idx="19">
                <c:v>130</c:v>
              </c:pt>
              <c:pt idx="20">
                <c:v>106</c:v>
              </c:pt>
              <c:pt idx="21">
                <c:v>88</c:v>
              </c:pt>
              <c:pt idx="22">
                <c:v>92</c:v>
              </c:pt>
              <c:pt idx="23">
                <c:v>96</c:v>
              </c:pt>
              <c:pt idx="24">
                <c:v>73</c:v>
              </c:pt>
              <c:pt idx="25">
                <c:v>78</c:v>
              </c:pt>
              <c:pt idx="26">
                <c:v>82</c:v>
              </c:pt>
              <c:pt idx="27">
                <c:v>85</c:v>
              </c:pt>
              <c:pt idx="28">
                <c:v>60</c:v>
              </c:pt>
              <c:pt idx="29">
                <c:v>58</c:v>
              </c:pt>
              <c:pt idx="30">
                <c:v>39</c:v>
              </c:pt>
              <c:pt idx="31">
                <c:v>58</c:v>
              </c:pt>
              <c:pt idx="32">
                <c:v>54</c:v>
              </c:pt>
              <c:pt idx="33">
                <c:v>53</c:v>
              </c:pt>
              <c:pt idx="34">
                <c:v>51</c:v>
              </c:pt>
              <c:pt idx="35">
                <c:v>40</c:v>
              </c:pt>
              <c:pt idx="36">
                <c:v>51</c:v>
              </c:pt>
              <c:pt idx="37">
                <c:v>39</c:v>
              </c:pt>
              <c:pt idx="38">
                <c:v>43</c:v>
              </c:pt>
              <c:pt idx="39">
                <c:v>30</c:v>
              </c:pt>
              <c:pt idx="40">
                <c:v>37</c:v>
              </c:pt>
              <c:pt idx="41">
                <c:v>44</c:v>
              </c:pt>
              <c:pt idx="42">
                <c:v>15</c:v>
              </c:pt>
              <c:pt idx="43">
                <c:v>26</c:v>
              </c:pt>
              <c:pt idx="44">
                <c:v>21</c:v>
              </c:pt>
              <c:pt idx="45">
                <c:v>22</c:v>
              </c:pt>
              <c:pt idx="46">
                <c:v>12</c:v>
              </c:pt>
              <c:pt idx="47">
                <c:v>19</c:v>
              </c:pt>
              <c:pt idx="48">
                <c:v>18</c:v>
              </c:pt>
              <c:pt idx="49">
                <c:v>19</c:v>
              </c:pt>
              <c:pt idx="50">
                <c:v>19</c:v>
              </c:pt>
              <c:pt idx="51">
                <c:v>15</c:v>
              </c:pt>
              <c:pt idx="52">
                <c:v>16</c:v>
              </c:pt>
              <c:pt idx="53">
                <c:v>21</c:v>
              </c:pt>
              <c:pt idx="54">
                <c:v>18</c:v>
              </c:pt>
              <c:pt idx="55">
                <c:v>21</c:v>
              </c:pt>
              <c:pt idx="56">
                <c:v>24</c:v>
              </c:pt>
              <c:pt idx="57">
                <c:v>23</c:v>
              </c:pt>
              <c:pt idx="58">
                <c:v>17</c:v>
              </c:pt>
              <c:pt idx="59">
                <c:v>16</c:v>
              </c:pt>
              <c:pt idx="60">
                <c:v>19</c:v>
              </c:pt>
              <c:pt idx="61">
                <c:v>17</c:v>
              </c:pt>
              <c:pt idx="62">
                <c:v>19</c:v>
              </c:pt>
              <c:pt idx="63">
                <c:v>10</c:v>
              </c:pt>
              <c:pt idx="64">
                <c:v>24</c:v>
              </c:pt>
              <c:pt idx="65">
                <c:v>11</c:v>
              </c:pt>
              <c:pt idx="66">
                <c:v>24</c:v>
              </c:pt>
              <c:pt idx="67">
                <c:v>15</c:v>
              </c:pt>
              <c:pt idx="68">
                <c:v>15</c:v>
              </c:pt>
              <c:pt idx="69">
                <c:v>20</c:v>
              </c:pt>
              <c:pt idx="70">
                <c:v>23</c:v>
              </c:pt>
              <c:pt idx="71">
                <c:v>23</c:v>
              </c:pt>
              <c:pt idx="72">
                <c:v>27</c:v>
              </c:pt>
              <c:pt idx="73">
                <c:v>24</c:v>
              </c:pt>
              <c:pt idx="74">
                <c:v>30</c:v>
              </c:pt>
              <c:pt idx="75">
                <c:v>31</c:v>
              </c:pt>
              <c:pt idx="76">
                <c:v>30</c:v>
              </c:pt>
              <c:pt idx="77">
                <c:v>22</c:v>
              </c:pt>
              <c:pt idx="78">
                <c:v>30</c:v>
              </c:pt>
              <c:pt idx="79">
                <c:v>20</c:v>
              </c:pt>
              <c:pt idx="80">
                <c:v>29</c:v>
              </c:pt>
              <c:pt idx="81">
                <c:v>19</c:v>
              </c:pt>
              <c:pt idx="82">
                <c:v>26</c:v>
              </c:pt>
              <c:pt idx="83">
                <c:v>42</c:v>
              </c:pt>
              <c:pt idx="84">
                <c:v>26</c:v>
              </c:pt>
              <c:pt idx="85">
                <c:v>12</c:v>
              </c:pt>
              <c:pt idx="86">
                <c:v>21</c:v>
              </c:pt>
              <c:pt idx="87">
                <c:v>28</c:v>
              </c:pt>
              <c:pt idx="88">
                <c:v>24</c:v>
              </c:pt>
              <c:pt idx="89">
                <c:v>18</c:v>
              </c:pt>
              <c:pt idx="90">
                <c:v>16</c:v>
              </c:pt>
              <c:pt idx="91">
                <c:v>13</c:v>
              </c:pt>
              <c:pt idx="92">
                <c:v>15</c:v>
              </c:pt>
              <c:pt idx="93">
                <c:v>22</c:v>
              </c:pt>
              <c:pt idx="94">
                <c:v>11</c:v>
              </c:pt>
              <c:pt idx="95">
                <c:v>25</c:v>
              </c:pt>
              <c:pt idx="96">
                <c:v>12</c:v>
              </c:pt>
              <c:pt idx="97">
                <c:v>23</c:v>
              </c:pt>
              <c:pt idx="98">
                <c:v>26</c:v>
              </c:pt>
              <c:pt idx="99">
                <c:v>23</c:v>
              </c:pt>
              <c:pt idx="100">
                <c:v>35</c:v>
              </c:pt>
              <c:pt idx="101">
                <c:v>23</c:v>
              </c:pt>
              <c:pt idx="102">
                <c:v>25</c:v>
              </c:pt>
              <c:pt idx="103">
                <c:v>52</c:v>
              </c:pt>
              <c:pt idx="104">
                <c:v>67</c:v>
              </c:pt>
              <c:pt idx="105">
                <c:v>61</c:v>
              </c:pt>
              <c:pt idx="106">
                <c:v>73</c:v>
              </c:pt>
              <c:pt idx="107">
                <c:v>116</c:v>
              </c:pt>
              <c:pt idx="108">
                <c:v>178</c:v>
              </c:pt>
              <c:pt idx="109">
                <c:v>179</c:v>
              </c:pt>
              <c:pt idx="110">
                <c:v>219</c:v>
              </c:pt>
              <c:pt idx="111">
                <c:v>490</c:v>
              </c:pt>
              <c:pt idx="112">
                <c:v>1395</c:v>
              </c:pt>
            </c:numLit>
          </c:val>
          <c:extLst>
            <c:ext xmlns:c16="http://schemas.microsoft.com/office/drawing/2014/chart" uri="{C3380CC4-5D6E-409C-BE32-E72D297353CC}">
              <c16:uniqueId val="{00000001-AB48-5844-B812-D31912C4F8E4}"/>
            </c:ext>
          </c:extLst>
        </c:ser>
        <c:dLbls>
          <c:showLegendKey val="0"/>
          <c:showVal val="0"/>
          <c:showCatName val="0"/>
          <c:showSerName val="0"/>
          <c:showPercent val="0"/>
          <c:showBubbleSize val="0"/>
        </c:dLbls>
        <c:gapWidth val="27"/>
        <c:overlap val="100"/>
        <c:axId val="2024549407"/>
        <c:axId val="2046404687"/>
      </c:barChart>
      <c:catAx>
        <c:axId val="2024549407"/>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b="1"/>
                  <a:t>Number</a:t>
                </a:r>
                <a:r>
                  <a:rPr lang="en-US" b="1" baseline="0"/>
                  <a:t> of Strains</a:t>
                </a:r>
                <a:endParaRPr lang="en-US" b="1"/>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046404687"/>
        <c:crosses val="autoZero"/>
        <c:auto val="1"/>
        <c:lblAlgn val="ctr"/>
        <c:lblOffset val="100"/>
        <c:noMultiLvlLbl val="0"/>
      </c:catAx>
      <c:valAx>
        <c:axId val="2046404687"/>
        <c:scaling>
          <c:logBase val="10"/>
          <c:orientation val="minMax"/>
          <c:max val="180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b="1"/>
                  <a:t>Number of Genes (Log)</a:t>
                </a:r>
              </a:p>
            </c:rich>
          </c:tx>
          <c:overlay val="0"/>
          <c:spPr>
            <a:noFill/>
            <a:ln>
              <a:noFill/>
            </a:ln>
            <a:effectLst/>
          </c:spPr>
          <c:txPr>
            <a:bodyPr rot="-540000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0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2024549407"/>
        <c:crosses val="autoZero"/>
        <c:crossBetween val="between"/>
      </c:valAx>
      <c:spPr>
        <a:noFill/>
        <a:ln>
          <a:noFill/>
        </a:ln>
        <a:effectLst/>
      </c:spPr>
    </c:plotArea>
    <c:legend>
      <c:legendPos val="r"/>
      <c:legendEntry>
        <c:idx val="0"/>
        <c:delete val="1"/>
      </c:legendEntry>
      <c:layout>
        <c:manualLayout>
          <c:xMode val="edge"/>
          <c:yMode val="edge"/>
          <c:x val="0.8421300948923921"/>
          <c:y val="0.1899128285888218"/>
          <c:w val="0.14055228217634791"/>
          <c:h val="6.0555437174467271E-2"/>
        </c:manualLayout>
      </c:layout>
      <c:overlay val="0"/>
      <c:spPr>
        <a:noFill/>
        <a:ln>
          <a:noFill/>
        </a:ln>
        <a:effectLst/>
      </c:spPr>
      <c:txPr>
        <a:bodyPr rot="0" spcFirstLastPara="1" vertOverflow="ellipsis" vert="horz" wrap="square" anchor="ctr" anchorCtr="1"/>
        <a:lstStyle/>
        <a:p>
          <a:pPr>
            <a:defRPr sz="12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8"/>
    </mc:Choice>
    <mc:Fallback>
      <c:style val="8"/>
    </mc:Fallback>
  </mc:AlternateContent>
  <c:chart>
    <c:autoTitleDeleted val="1"/>
    <c:plotArea>
      <c:layout/>
      <c:pieChart>
        <c:varyColors val="1"/>
        <c:ser>
          <c:idx val="0"/>
          <c:order val="0"/>
          <c:explosion val="3"/>
          <c:dPt>
            <c:idx val="0"/>
            <c:bubble3D val="0"/>
            <c:spPr>
              <a:solidFill>
                <a:srgbClr val="4471C4"/>
              </a:solidFill>
              <a:ln w="19050">
                <a:solidFill>
                  <a:schemeClr val="lt1"/>
                </a:solidFill>
              </a:ln>
              <a:effectLst/>
            </c:spPr>
            <c:extLst>
              <c:ext xmlns:c16="http://schemas.microsoft.com/office/drawing/2014/chart" uri="{C3380CC4-5D6E-409C-BE32-E72D297353CC}">
                <c16:uniqueId val="{00000001-9A29-1F48-AE37-5A6261966F2B}"/>
              </c:ext>
            </c:extLst>
          </c:dPt>
          <c:dPt>
            <c:idx val="1"/>
            <c:bubble3D val="0"/>
            <c:spPr>
              <a:solidFill>
                <a:srgbClr val="EE7D31"/>
              </a:solidFill>
              <a:ln w="19050">
                <a:solidFill>
                  <a:schemeClr val="lt1"/>
                </a:solidFill>
              </a:ln>
              <a:effectLst/>
            </c:spPr>
            <c:extLst>
              <c:ext xmlns:c16="http://schemas.microsoft.com/office/drawing/2014/chart" uri="{C3380CC4-5D6E-409C-BE32-E72D297353CC}">
                <c16:uniqueId val="{00000003-9A29-1F48-AE37-5A6261966F2B}"/>
              </c:ext>
            </c:extLst>
          </c:dPt>
          <c:dLbls>
            <c:dLbl>
              <c:idx val="0"/>
              <c:tx>
                <c:rich>
                  <a:bodyPr/>
                  <a:lstStyle/>
                  <a:p>
                    <a:fld id="{BCE5E169-4B90-B344-840F-354705454D6C}" type="CELLRANGE">
                      <a:rPr lang="en-US"/>
                      <a:pPr/>
                      <a:t>[CELLRANGE]</a:t>
                    </a:fld>
                    <a:endParaRPr lang="en-US" baseline="0"/>
                  </a:p>
                  <a:p>
                    <a:fld id="{FCCBE223-82E4-854A-846C-207FEA5DC073}" type="PERCENTAGE">
                      <a:rPr lang="en-US"/>
                      <a:pPr/>
                      <a:t>[PERCENTAGE]</a:t>
                    </a:fld>
                    <a:endParaRPr lang="en-US"/>
                  </a:p>
                </c:rich>
              </c:tx>
              <c:showLegendKey val="0"/>
              <c:showVal val="0"/>
              <c:showCatName val="0"/>
              <c:showSerName val="0"/>
              <c:showPercent val="1"/>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1-9A29-1F48-AE37-5A6261966F2B}"/>
                </c:ext>
              </c:extLst>
            </c:dLbl>
            <c:dLbl>
              <c:idx val="1"/>
              <c:tx>
                <c:rich>
                  <a:bodyPr/>
                  <a:lstStyle/>
                  <a:p>
                    <a:fld id="{9F07AE73-4CED-FF4E-AFA9-429CAB340642}" type="CELLRANGE">
                      <a:rPr lang="en-US"/>
                      <a:pPr/>
                      <a:t>[CELLRANGE]</a:t>
                    </a:fld>
                    <a:endParaRPr lang="en-US" baseline="0"/>
                  </a:p>
                  <a:p>
                    <a:fld id="{27477CDF-9854-AC4F-904E-4F7D8D2D71E9}" type="PERCENTAGE">
                      <a:rPr lang="en-US"/>
                      <a:pPr/>
                      <a:t>[PERCENTAGE]</a:t>
                    </a:fld>
                    <a:endParaRPr lang="en-US"/>
                  </a:p>
                </c:rich>
              </c:tx>
              <c:showLegendKey val="0"/>
              <c:showVal val="0"/>
              <c:showCatName val="0"/>
              <c:showSerName val="0"/>
              <c:showPercent val="1"/>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3-9A29-1F48-AE37-5A6261966F2B}"/>
                </c:ext>
              </c:extLst>
            </c:dLbl>
            <c:spPr>
              <a:noFill/>
              <a:ln>
                <a:noFill/>
              </a:ln>
              <a:effectLst/>
            </c:spPr>
            <c:txPr>
              <a:bodyPr rot="0" spcFirstLastPara="1" vertOverflow="ellipsis" vert="horz" wrap="square" anchor="ctr" anchorCtr="1"/>
              <a:lstStyle/>
              <a:p>
                <a:pPr>
                  <a:defRPr sz="1000" b="1" i="0" u="none" strike="noStrike" kern="1200" baseline="0">
                    <a:solidFill>
                      <a:schemeClr val="bg1"/>
                    </a:solidFill>
                    <a:latin typeface="Arial" panose="020B0604020202020204" pitchFamily="34" charset="0"/>
                    <a:ea typeface="+mn-ea"/>
                    <a:cs typeface="Arial" panose="020B0604020202020204" pitchFamily="34" charset="0"/>
                  </a:defRPr>
                </a:pPr>
                <a:endParaRPr lang="en-US"/>
              </a:p>
            </c:txPr>
            <c:showLegendKey val="0"/>
            <c:showVal val="0"/>
            <c:showCatName val="0"/>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howDataLabelsRange val="1"/>
              </c:ext>
            </c:extLst>
          </c:dLbls>
          <c:cat>
            <c:strLit>
              <c:ptCount val="2"/>
              <c:pt idx="0">
                <c:v>Genes Over-represented in the Naturalized Strains</c:v>
              </c:pt>
              <c:pt idx="1">
                <c:v>Genes Under-represented in the Naturalized Strains</c:v>
              </c:pt>
            </c:strLit>
          </c:cat>
          <c:val>
            <c:numLit>
              <c:formatCode>General</c:formatCode>
              <c:ptCount val="2"/>
              <c:pt idx="0">
                <c:v>2082</c:v>
              </c:pt>
              <c:pt idx="1">
                <c:v>419</c:v>
              </c:pt>
            </c:numLit>
          </c:val>
          <c:extLst>
            <c:ext xmlns:c15="http://schemas.microsoft.com/office/drawing/2012/chart" uri="{02D57815-91ED-43cb-92C2-25804820EDAC}">
              <c15:datalabelsRange>
                <c15:f>{"2082","419"}</c15:f>
                <c15:dlblRangeCache>
                  <c:ptCount val="2"/>
                  <c:pt idx="0">
                    <c:v>2082</c:v>
                  </c:pt>
                  <c:pt idx="1">
                    <c:v>419</c:v>
                  </c:pt>
                </c15:dlblRangeCache>
              </c15:datalabelsRange>
            </c:ext>
            <c:ext xmlns:c16="http://schemas.microsoft.com/office/drawing/2014/chart" uri="{C3380CC4-5D6E-409C-BE32-E72D297353CC}">
              <c16:uniqueId val="{00000004-9A29-1F48-AE37-5A6261966F2B}"/>
            </c:ext>
          </c:extLst>
        </c:ser>
        <c:dLbls>
          <c:showLegendKey val="0"/>
          <c:showVal val="0"/>
          <c:showCatName val="0"/>
          <c:showSerName val="0"/>
          <c:showPercent val="1"/>
          <c:showBubbleSize val="0"/>
          <c:showLeaderLines val="1"/>
        </c:dLbls>
        <c:firstSliceAng val="0"/>
      </c:pieChart>
      <c:spPr>
        <a:noFill/>
        <a:ln>
          <a:noFill/>
        </a:ln>
        <a:effectLst/>
      </c:spPr>
    </c:plotArea>
    <c:legend>
      <c:legendPos val="r"/>
      <c:layout>
        <c:manualLayout>
          <c:xMode val="edge"/>
          <c:yMode val="edge"/>
          <c:x val="0.73183445646004042"/>
          <c:y val="0.40791609382160565"/>
          <c:w val="0.17315691208702005"/>
          <c:h val="0.21553725015142339"/>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4506200388918997"/>
          <c:y val="3.2400589101620032E-2"/>
          <c:w val="0.72898732294090773"/>
          <c:h val="0.85572901325478645"/>
        </c:manualLayout>
      </c:layout>
      <c:barChart>
        <c:barDir val="bar"/>
        <c:grouping val="stacked"/>
        <c:varyColors val="0"/>
        <c:ser>
          <c:idx val="0"/>
          <c:order val="0"/>
          <c:tx>
            <c:v>Over-represented in the Naturalized Strains</c:v>
          </c:tx>
          <c:spPr>
            <a:solidFill>
              <a:schemeClr val="accent1"/>
            </a:solidFill>
            <a:ln>
              <a:noFill/>
            </a:ln>
            <a:effectLst/>
          </c:spPr>
          <c:invertIfNegative val="0"/>
          <c:cat>
            <c:strLit>
              <c:ptCount val="13"/>
              <c:pt idx="0">
                <c:v>unknown</c:v>
              </c:pt>
              <c:pt idx="1">
                <c:v>other</c:v>
              </c:pt>
              <c:pt idx="2">
                <c:v>prophage proteins</c:v>
              </c:pt>
              <c:pt idx="3">
                <c:v>recombination</c:v>
              </c:pt>
              <c:pt idx="4">
                <c:v>motility</c:v>
              </c:pt>
              <c:pt idx="5">
                <c:v>virulence &amp; colonization</c:v>
              </c:pt>
              <c:pt idx="6">
                <c:v>stress resistance mechanisms</c:v>
              </c:pt>
              <c:pt idx="7">
                <c:v>microbial defense mechanisms</c:v>
              </c:pt>
              <c:pt idx="8">
                <c:v>substrate transport &amp; metabolism</c:v>
              </c:pt>
              <c:pt idx="9">
                <c:v>respiration</c:v>
              </c:pt>
              <c:pt idx="10">
                <c:v>cell growth &amp; division</c:v>
              </c:pt>
              <c:pt idx="11">
                <c:v>capsule &amp; cell wall homeostasis</c:v>
              </c:pt>
              <c:pt idx="12">
                <c:v>adhesion and biofilm formation</c:v>
              </c:pt>
            </c:strLit>
          </c:cat>
          <c:val>
            <c:numLit>
              <c:formatCode>General</c:formatCode>
              <c:ptCount val="13"/>
              <c:pt idx="0">
                <c:v>686</c:v>
              </c:pt>
              <c:pt idx="1">
                <c:v>30</c:v>
              </c:pt>
              <c:pt idx="2">
                <c:v>242</c:v>
              </c:pt>
              <c:pt idx="3">
                <c:v>293</c:v>
              </c:pt>
              <c:pt idx="4">
                <c:v>33</c:v>
              </c:pt>
              <c:pt idx="5">
                <c:v>71</c:v>
              </c:pt>
              <c:pt idx="6">
                <c:v>340</c:v>
              </c:pt>
              <c:pt idx="7">
                <c:v>96</c:v>
              </c:pt>
              <c:pt idx="8">
                <c:v>346</c:v>
              </c:pt>
              <c:pt idx="9">
                <c:v>43</c:v>
              </c:pt>
              <c:pt idx="10">
                <c:v>104</c:v>
              </c:pt>
              <c:pt idx="11">
                <c:v>57</c:v>
              </c:pt>
              <c:pt idx="12">
                <c:v>84</c:v>
              </c:pt>
            </c:numLit>
          </c:val>
          <c:extLst>
            <c:ext xmlns:c16="http://schemas.microsoft.com/office/drawing/2014/chart" uri="{C3380CC4-5D6E-409C-BE32-E72D297353CC}">
              <c16:uniqueId val="{00000000-4488-F042-9E85-F2B81DFBEA60}"/>
            </c:ext>
          </c:extLst>
        </c:ser>
        <c:ser>
          <c:idx val="1"/>
          <c:order val="1"/>
          <c:tx>
            <c:v>Under-represented in the Naturalized Strains</c:v>
          </c:tx>
          <c:spPr>
            <a:solidFill>
              <a:schemeClr val="accent2"/>
            </a:solidFill>
            <a:ln>
              <a:noFill/>
            </a:ln>
            <a:effectLst/>
          </c:spPr>
          <c:invertIfNegative val="0"/>
          <c:cat>
            <c:strLit>
              <c:ptCount val="13"/>
              <c:pt idx="0">
                <c:v>unknown</c:v>
              </c:pt>
              <c:pt idx="1">
                <c:v>other</c:v>
              </c:pt>
              <c:pt idx="2">
                <c:v>prophage proteins</c:v>
              </c:pt>
              <c:pt idx="3">
                <c:v>recombination</c:v>
              </c:pt>
              <c:pt idx="4">
                <c:v>motility</c:v>
              </c:pt>
              <c:pt idx="5">
                <c:v>virulence &amp; colonization</c:v>
              </c:pt>
              <c:pt idx="6">
                <c:v>stress resistance mechanisms</c:v>
              </c:pt>
              <c:pt idx="7">
                <c:v>microbial defense mechanisms</c:v>
              </c:pt>
              <c:pt idx="8">
                <c:v>substrate transport &amp; metabolism</c:v>
              </c:pt>
              <c:pt idx="9">
                <c:v>respiration</c:v>
              </c:pt>
              <c:pt idx="10">
                <c:v>cell growth &amp; division</c:v>
              </c:pt>
              <c:pt idx="11">
                <c:v>capsule &amp; cell wall homeostasis</c:v>
              </c:pt>
              <c:pt idx="12">
                <c:v>adhesion and biofilm formation</c:v>
              </c:pt>
            </c:strLit>
          </c:cat>
          <c:val>
            <c:numLit>
              <c:formatCode>General</c:formatCode>
              <c:ptCount val="13"/>
              <c:pt idx="0">
                <c:v>-50</c:v>
              </c:pt>
              <c:pt idx="1">
                <c:v>-5</c:v>
              </c:pt>
              <c:pt idx="2">
                <c:v>-20</c:v>
              </c:pt>
              <c:pt idx="3">
                <c:v>-9</c:v>
              </c:pt>
              <c:pt idx="4">
                <c:v>-14</c:v>
              </c:pt>
              <c:pt idx="5">
                <c:v>-61</c:v>
              </c:pt>
              <c:pt idx="6">
                <c:v>-75</c:v>
              </c:pt>
              <c:pt idx="7">
                <c:v>-9</c:v>
              </c:pt>
              <c:pt idx="8">
                <c:v>-196</c:v>
              </c:pt>
              <c:pt idx="9">
                <c:v>-15</c:v>
              </c:pt>
              <c:pt idx="10">
                <c:v>-22</c:v>
              </c:pt>
              <c:pt idx="11">
                <c:v>-21</c:v>
              </c:pt>
              <c:pt idx="12">
                <c:v>-31</c:v>
              </c:pt>
            </c:numLit>
          </c:val>
          <c:extLst>
            <c:ext xmlns:c16="http://schemas.microsoft.com/office/drawing/2014/chart" uri="{C3380CC4-5D6E-409C-BE32-E72D297353CC}">
              <c16:uniqueId val="{00000001-4488-F042-9E85-F2B81DFBEA60}"/>
            </c:ext>
          </c:extLst>
        </c:ser>
        <c:dLbls>
          <c:showLegendKey val="0"/>
          <c:showVal val="0"/>
          <c:showCatName val="0"/>
          <c:showSerName val="0"/>
          <c:showPercent val="0"/>
          <c:showBubbleSize val="0"/>
        </c:dLbls>
        <c:gapWidth val="150"/>
        <c:overlap val="100"/>
        <c:axId val="12479311"/>
        <c:axId val="14645535"/>
      </c:barChart>
      <c:catAx>
        <c:axId val="12479311"/>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4645535"/>
        <c:crosses val="autoZero"/>
        <c:auto val="1"/>
        <c:lblAlgn val="ctr"/>
        <c:lblOffset val="100"/>
        <c:noMultiLvlLbl val="0"/>
      </c:catAx>
      <c:valAx>
        <c:axId val="14645535"/>
        <c:scaling>
          <c:orientation val="minMax"/>
          <c:max val="800"/>
          <c:min val="-300"/>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b="1"/>
                  <a:t>Number</a:t>
                </a:r>
                <a:r>
                  <a:rPr lang="en-US" b="1" baseline="0"/>
                  <a:t> of Genes</a:t>
                </a:r>
                <a:endParaRPr lang="en-US" b="1"/>
              </a:p>
            </c:rich>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crossAx val="12479311"/>
        <c:crosses val="autoZero"/>
        <c:crossBetween val="between"/>
        <c:majorUnit val="100"/>
        <c:minorUnit val="50"/>
      </c:valAx>
      <c:spPr>
        <a:noFill/>
        <a:ln>
          <a:noFill/>
        </a:ln>
        <a:effectLst/>
      </c:spPr>
    </c:plotArea>
    <c:legend>
      <c:legendPos val="r"/>
      <c:layout>
        <c:manualLayout>
          <c:xMode val="edge"/>
          <c:yMode val="edge"/>
          <c:x val="0.78998425196850386"/>
          <c:y val="0.13196015446522794"/>
          <c:w val="0.1496648708385136"/>
          <c:h val="0.19410620064244549"/>
        </c:manualLayout>
      </c:layout>
      <c:overlay val="0"/>
      <c:spPr>
        <a:solidFill>
          <a:schemeClr val="bg1"/>
        </a:solid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withinLinear" id="19">
  <a:schemeClr val="accent6"/>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101600</xdr:colOff>
      <xdr:row>8</xdr:row>
      <xdr:rowOff>19050</xdr:rowOff>
    </xdr:from>
    <xdr:to>
      <xdr:col>9</xdr:col>
      <xdr:colOff>533400</xdr:colOff>
      <xdr:row>32</xdr:row>
      <xdr:rowOff>88900</xdr:rowOff>
    </xdr:to>
    <xdr:graphicFrame macro="">
      <xdr:nvGraphicFramePr>
        <xdr:cNvPr id="2" name="Chart 1">
          <a:extLst>
            <a:ext uri="{FF2B5EF4-FFF2-40B4-BE49-F238E27FC236}">
              <a16:creationId xmlns:a16="http://schemas.microsoft.com/office/drawing/2014/main" id="{6DD28B1E-448C-E54E-B7E2-BF2A12D683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406400</xdr:colOff>
      <xdr:row>1</xdr:row>
      <xdr:rowOff>127000</xdr:rowOff>
    </xdr:from>
    <xdr:to>
      <xdr:col>16</xdr:col>
      <xdr:colOff>398826</xdr:colOff>
      <xdr:row>39</xdr:row>
      <xdr:rowOff>144061</xdr:rowOff>
    </xdr:to>
    <xdr:graphicFrame macro="">
      <xdr:nvGraphicFramePr>
        <xdr:cNvPr id="2" name="Chart 1">
          <a:extLst>
            <a:ext uri="{FF2B5EF4-FFF2-40B4-BE49-F238E27FC236}">
              <a16:creationId xmlns:a16="http://schemas.microsoft.com/office/drawing/2014/main" id="{76965047-9A52-C04C-8A45-0DEA529BCD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76200</xdr:colOff>
      <xdr:row>2</xdr:row>
      <xdr:rowOff>0</xdr:rowOff>
    </xdr:from>
    <xdr:to>
      <xdr:col>8</xdr:col>
      <xdr:colOff>342900</xdr:colOff>
      <xdr:row>25</xdr:row>
      <xdr:rowOff>127000</xdr:rowOff>
    </xdr:to>
    <xdr:graphicFrame macro="">
      <xdr:nvGraphicFramePr>
        <xdr:cNvPr id="2" name="Chart 1">
          <a:extLst>
            <a:ext uri="{FF2B5EF4-FFF2-40B4-BE49-F238E27FC236}">
              <a16:creationId xmlns:a16="http://schemas.microsoft.com/office/drawing/2014/main" id="{E2BA7541-9DBA-2E4F-A266-3A34D9E0CF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342900</xdr:colOff>
      <xdr:row>2</xdr:row>
      <xdr:rowOff>0</xdr:rowOff>
    </xdr:from>
    <xdr:to>
      <xdr:col>19</xdr:col>
      <xdr:colOff>673100</xdr:colOff>
      <xdr:row>25</xdr:row>
      <xdr:rowOff>127000</xdr:rowOff>
    </xdr:to>
    <xdr:graphicFrame macro="">
      <xdr:nvGraphicFramePr>
        <xdr:cNvPr id="3" name="Chart 2">
          <a:extLst>
            <a:ext uri="{FF2B5EF4-FFF2-40B4-BE49-F238E27FC236}">
              <a16:creationId xmlns:a16="http://schemas.microsoft.com/office/drawing/2014/main" id="{44F1E38F-F708-EA48-9889-7436A33F1B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78177</xdr:colOff>
      <xdr:row>2</xdr:row>
      <xdr:rowOff>4893</xdr:rowOff>
    </xdr:from>
    <xdr:ext cx="320148" cy="328295"/>
    <xdr:sp macro="" textlink="">
      <xdr:nvSpPr>
        <xdr:cNvPr id="4" name="TextBox 3">
          <a:extLst>
            <a:ext uri="{FF2B5EF4-FFF2-40B4-BE49-F238E27FC236}">
              <a16:creationId xmlns:a16="http://schemas.microsoft.com/office/drawing/2014/main" id="{E8441973-96F5-7A49-E816-16D5E0FF571E}"/>
            </a:ext>
          </a:extLst>
        </xdr:cNvPr>
        <xdr:cNvSpPr txBox="1"/>
      </xdr:nvSpPr>
      <xdr:spPr>
        <a:xfrm>
          <a:off x="78177" y="410107"/>
          <a:ext cx="320148" cy="3282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600" b="1">
              <a:latin typeface="Arial" panose="020B0604020202020204" pitchFamily="34" charset="0"/>
              <a:cs typeface="Arial" panose="020B0604020202020204" pitchFamily="34" charset="0"/>
            </a:rPr>
            <a:t>a</a:t>
          </a:r>
        </a:p>
      </xdr:txBody>
    </xdr:sp>
    <xdr:clientData/>
  </xdr:oneCellAnchor>
  <xdr:oneCellAnchor>
    <xdr:from>
      <xdr:col>8</xdr:col>
      <xdr:colOff>339294</xdr:colOff>
      <xdr:row>2</xdr:row>
      <xdr:rowOff>13986</xdr:rowOff>
    </xdr:from>
    <xdr:ext cx="320148" cy="328295"/>
    <xdr:sp macro="" textlink="">
      <xdr:nvSpPr>
        <xdr:cNvPr id="5" name="TextBox 4">
          <a:extLst>
            <a:ext uri="{FF2B5EF4-FFF2-40B4-BE49-F238E27FC236}">
              <a16:creationId xmlns:a16="http://schemas.microsoft.com/office/drawing/2014/main" id="{AF7ABE6B-0D77-294C-895A-82FEEEC5A153}"/>
            </a:ext>
          </a:extLst>
        </xdr:cNvPr>
        <xdr:cNvSpPr txBox="1"/>
      </xdr:nvSpPr>
      <xdr:spPr>
        <a:xfrm>
          <a:off x="6941317" y="419200"/>
          <a:ext cx="320148" cy="3282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600" b="1">
              <a:latin typeface="Arial" panose="020B0604020202020204" pitchFamily="34" charset="0"/>
              <a:cs typeface="Arial" panose="020B0604020202020204" pitchFamily="34" charset="0"/>
            </a:rPr>
            <a:t>b</a:t>
          </a:r>
        </a:p>
      </xdr:txBody>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13</xdr:col>
      <xdr:colOff>333998</xdr:colOff>
      <xdr:row>1</xdr:row>
      <xdr:rowOff>193892</xdr:rowOff>
    </xdr:from>
    <xdr:to>
      <xdr:col>25</xdr:col>
      <xdr:colOff>408736</xdr:colOff>
      <xdr:row>51</xdr:row>
      <xdr:rowOff>36781</xdr:rowOff>
    </xdr:to>
    <xdr:pic>
      <xdr:nvPicPr>
        <xdr:cNvPr id="8" name="Picture 7">
          <a:extLst>
            <a:ext uri="{FF2B5EF4-FFF2-40B4-BE49-F238E27FC236}">
              <a16:creationId xmlns:a16="http://schemas.microsoft.com/office/drawing/2014/main" id="{3A91F667-1982-B84A-ADB2-510692675C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150895" y="398260"/>
          <a:ext cx="10059565" cy="10061280"/>
        </a:xfrm>
        <a:prstGeom prst="rect">
          <a:avLst/>
        </a:prstGeom>
      </xdr:spPr>
    </xdr:pic>
    <xdr:clientData/>
  </xdr:twoCellAnchor>
  <xdr:twoCellAnchor editAs="oneCell">
    <xdr:from>
      <xdr:col>0</xdr:col>
      <xdr:colOff>679170</xdr:colOff>
      <xdr:row>1</xdr:row>
      <xdr:rowOff>195180</xdr:rowOff>
    </xdr:from>
    <xdr:to>
      <xdr:col>12</xdr:col>
      <xdr:colOff>759080</xdr:colOff>
      <xdr:row>51</xdr:row>
      <xdr:rowOff>33691</xdr:rowOff>
    </xdr:to>
    <xdr:pic>
      <xdr:nvPicPr>
        <xdr:cNvPr id="2" name="Picture 1">
          <a:extLst>
            <a:ext uri="{FF2B5EF4-FFF2-40B4-BE49-F238E27FC236}">
              <a16:creationId xmlns:a16="http://schemas.microsoft.com/office/drawing/2014/main" id="{4203AB90-6A69-9485-1EC1-5E7D940D842E}"/>
            </a:ext>
          </a:extLst>
        </xdr:cNvPr>
        <xdr:cNvPicPr>
          <a:picLocks noChangeAspect="1"/>
        </xdr:cNvPicPr>
      </xdr:nvPicPr>
      <xdr:blipFill>
        <a:blip xmlns:r="http://schemas.openxmlformats.org/officeDocument/2006/relationships" r:embed="rId2"/>
        <a:stretch>
          <a:fillRect/>
        </a:stretch>
      </xdr:blipFill>
      <xdr:spPr>
        <a:xfrm>
          <a:off x="679170" y="399548"/>
          <a:ext cx="10064738" cy="10056902"/>
        </a:xfrm>
        <a:prstGeom prst="rect">
          <a:avLst/>
        </a:prstGeom>
      </xdr:spPr>
    </xdr:pic>
    <xdr:clientData/>
  </xdr:twoCellAnchor>
  <xdr:oneCellAnchor>
    <xdr:from>
      <xdr:col>0</xdr:col>
      <xdr:colOff>358156</xdr:colOff>
      <xdr:row>0</xdr:row>
      <xdr:rowOff>198952</xdr:rowOff>
    </xdr:from>
    <xdr:ext cx="320148" cy="328295"/>
    <xdr:sp macro="" textlink="">
      <xdr:nvSpPr>
        <xdr:cNvPr id="4" name="TextBox 3">
          <a:extLst>
            <a:ext uri="{FF2B5EF4-FFF2-40B4-BE49-F238E27FC236}">
              <a16:creationId xmlns:a16="http://schemas.microsoft.com/office/drawing/2014/main" id="{828010F9-986A-2D4F-B2CF-CECE31C589D8}"/>
            </a:ext>
          </a:extLst>
        </xdr:cNvPr>
        <xdr:cNvSpPr txBox="1"/>
      </xdr:nvSpPr>
      <xdr:spPr>
        <a:xfrm>
          <a:off x="358156" y="198952"/>
          <a:ext cx="320148" cy="3282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600" b="1">
              <a:latin typeface="Arial" panose="020B0604020202020204" pitchFamily="34" charset="0"/>
              <a:cs typeface="Arial" panose="020B0604020202020204" pitchFamily="34" charset="0"/>
            </a:rPr>
            <a:t>a</a:t>
          </a:r>
        </a:p>
      </xdr:txBody>
    </xdr:sp>
    <xdr:clientData/>
  </xdr:oneCellAnchor>
  <xdr:oneCellAnchor>
    <xdr:from>
      <xdr:col>13</xdr:col>
      <xdr:colOff>15116</xdr:colOff>
      <xdr:row>0</xdr:row>
      <xdr:rowOff>201137</xdr:rowOff>
    </xdr:from>
    <xdr:ext cx="320148" cy="328295"/>
    <xdr:sp macro="" textlink="">
      <xdr:nvSpPr>
        <xdr:cNvPr id="5" name="TextBox 4">
          <a:extLst>
            <a:ext uri="{FF2B5EF4-FFF2-40B4-BE49-F238E27FC236}">
              <a16:creationId xmlns:a16="http://schemas.microsoft.com/office/drawing/2014/main" id="{AF95D059-BCA0-8449-BC97-7BD663446EDB}"/>
            </a:ext>
          </a:extLst>
        </xdr:cNvPr>
        <xdr:cNvSpPr txBox="1"/>
      </xdr:nvSpPr>
      <xdr:spPr>
        <a:xfrm>
          <a:off x="10832013" y="201137"/>
          <a:ext cx="320148" cy="3282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600" b="1">
              <a:latin typeface="Arial" panose="020B0604020202020204" pitchFamily="34" charset="0"/>
              <a:cs typeface="Arial" panose="020B0604020202020204" pitchFamily="34" charset="0"/>
            </a:rPr>
            <a:t>b</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9AA3D-12D8-3C4D-A38A-DDA946BB4BE9}">
  <dimension ref="B1:O142"/>
  <sheetViews>
    <sheetView topLeftCell="A95" zoomScaleNormal="100" workbookViewId="0">
      <selection activeCell="O18" sqref="O18"/>
    </sheetView>
  </sheetViews>
  <sheetFormatPr baseColWidth="10" defaultRowHeight="16"/>
  <cols>
    <col min="1" max="1" width="10.83203125" style="1"/>
    <col min="2" max="2" width="31" style="1" customWidth="1"/>
    <col min="3" max="3" width="19.83203125" style="1" customWidth="1"/>
    <col min="4" max="4" width="16.83203125" style="1" customWidth="1"/>
    <col min="5" max="5" width="16.83203125" customWidth="1"/>
    <col min="6" max="6" width="19" style="1" customWidth="1"/>
    <col min="7" max="7" width="22.6640625" style="1" customWidth="1"/>
    <col min="8" max="8" width="12.6640625" style="1" customWidth="1"/>
    <col min="9" max="9" width="15.5" style="1" customWidth="1"/>
    <col min="10" max="10" width="23.33203125" style="1" customWidth="1"/>
    <col min="11" max="11" width="15.83203125" style="1" customWidth="1"/>
    <col min="12" max="12" width="17.6640625" style="1" customWidth="1"/>
    <col min="13" max="13" width="17" style="1" customWidth="1"/>
    <col min="14" max="14" width="19.1640625" style="1" customWidth="1"/>
    <col min="15" max="15" width="20.6640625" style="1" customWidth="1"/>
    <col min="16" max="16384" width="10.83203125" style="1"/>
  </cols>
  <sheetData>
    <row r="1" spans="2:15" ht="17" thickBot="1">
      <c r="B1" s="19" t="s">
        <v>4293</v>
      </c>
      <c r="C1" s="20"/>
      <c r="D1" s="20"/>
      <c r="E1" s="21"/>
      <c r="F1" s="20"/>
      <c r="G1" s="20"/>
      <c r="H1" s="20"/>
      <c r="I1" s="20"/>
      <c r="J1" s="20"/>
      <c r="K1" s="20"/>
      <c r="L1" s="20"/>
      <c r="M1" s="20"/>
      <c r="N1" s="20"/>
      <c r="O1" s="20"/>
    </row>
    <row r="2" spans="2:15" ht="31" customHeight="1" thickTop="1">
      <c r="B2" s="312" t="s">
        <v>0</v>
      </c>
      <c r="C2" s="326" t="s">
        <v>362</v>
      </c>
      <c r="D2" s="327"/>
      <c r="E2" s="328"/>
      <c r="F2" s="314" t="s">
        <v>1</v>
      </c>
      <c r="G2" s="314" t="s">
        <v>2</v>
      </c>
      <c r="H2" s="324" t="s">
        <v>3</v>
      </c>
      <c r="I2" s="314" t="s">
        <v>469</v>
      </c>
      <c r="J2" s="322" t="s">
        <v>4</v>
      </c>
      <c r="K2" s="320" t="s">
        <v>5</v>
      </c>
      <c r="L2" s="318" t="s">
        <v>470</v>
      </c>
      <c r="M2" s="320" t="s">
        <v>6</v>
      </c>
      <c r="N2" s="318" t="s">
        <v>471</v>
      </c>
      <c r="O2" s="316" t="s">
        <v>472</v>
      </c>
    </row>
    <row r="3" spans="2:15" ht="32" customHeight="1" thickBot="1">
      <c r="B3" s="313"/>
      <c r="C3" s="22" t="s">
        <v>473</v>
      </c>
      <c r="D3" s="23" t="s">
        <v>465</v>
      </c>
      <c r="E3" s="24" t="s">
        <v>363</v>
      </c>
      <c r="F3" s="315"/>
      <c r="G3" s="315"/>
      <c r="H3" s="325"/>
      <c r="I3" s="315"/>
      <c r="J3" s="323"/>
      <c r="K3" s="321"/>
      <c r="L3" s="319"/>
      <c r="M3" s="321"/>
      <c r="N3" s="319"/>
      <c r="O3" s="317"/>
    </row>
    <row r="4" spans="2:15" ht="31" thickTop="1">
      <c r="B4" s="25" t="s">
        <v>590</v>
      </c>
      <c r="C4" s="20" t="s">
        <v>364</v>
      </c>
      <c r="D4" s="20" t="s">
        <v>364</v>
      </c>
      <c r="E4" s="26" t="s">
        <v>364</v>
      </c>
      <c r="F4" s="27" t="s">
        <v>7</v>
      </c>
      <c r="G4" s="27" t="s">
        <v>8</v>
      </c>
      <c r="H4" s="20" t="s">
        <v>9</v>
      </c>
      <c r="I4" s="28" t="s">
        <v>10</v>
      </c>
      <c r="J4" s="26" t="s">
        <v>11</v>
      </c>
      <c r="K4" s="20">
        <v>5.2</v>
      </c>
      <c r="L4" s="28">
        <v>5491</v>
      </c>
      <c r="M4" s="20" t="s">
        <v>12</v>
      </c>
      <c r="N4" s="28" t="s">
        <v>13</v>
      </c>
      <c r="O4" s="29" t="s">
        <v>14</v>
      </c>
    </row>
    <row r="5" spans="2:15" ht="30">
      <c r="B5" s="30" t="s">
        <v>591</v>
      </c>
      <c r="C5" s="20" t="s">
        <v>364</v>
      </c>
      <c r="D5" s="20" t="s">
        <v>50</v>
      </c>
      <c r="E5" s="26" t="s">
        <v>364</v>
      </c>
      <c r="F5" s="27" t="s">
        <v>7</v>
      </c>
      <c r="G5" s="31" t="s">
        <v>15</v>
      </c>
      <c r="H5" s="20" t="s">
        <v>9</v>
      </c>
      <c r="I5" s="28" t="s">
        <v>10</v>
      </c>
      <c r="J5" s="26" t="s">
        <v>11</v>
      </c>
      <c r="K5" s="32">
        <v>5.0999999999999996</v>
      </c>
      <c r="L5" s="33">
        <v>5458</v>
      </c>
      <c r="M5" s="32" t="s">
        <v>12</v>
      </c>
      <c r="N5" s="33" t="s">
        <v>16</v>
      </c>
      <c r="O5" s="34" t="s">
        <v>17</v>
      </c>
    </row>
    <row r="6" spans="2:15" ht="30">
      <c r="B6" s="25" t="s">
        <v>592</v>
      </c>
      <c r="C6" s="20" t="s">
        <v>364</v>
      </c>
      <c r="D6" s="20" t="s">
        <v>50</v>
      </c>
      <c r="E6" s="26" t="s">
        <v>364</v>
      </c>
      <c r="F6" s="27" t="s">
        <v>7</v>
      </c>
      <c r="G6" s="27" t="s">
        <v>18</v>
      </c>
      <c r="H6" s="20" t="s">
        <v>9</v>
      </c>
      <c r="I6" s="28" t="s">
        <v>10</v>
      </c>
      <c r="J6" s="26" t="s">
        <v>11</v>
      </c>
      <c r="K6" s="20">
        <v>5.2</v>
      </c>
      <c r="L6" s="28">
        <v>5525</v>
      </c>
      <c r="M6" s="20" t="s">
        <v>12</v>
      </c>
      <c r="N6" s="28" t="s">
        <v>19</v>
      </c>
      <c r="O6" s="29" t="s">
        <v>20</v>
      </c>
    </row>
    <row r="7" spans="2:15" ht="30">
      <c r="B7" s="30" t="s">
        <v>593</v>
      </c>
      <c r="C7" s="20" t="s">
        <v>364</v>
      </c>
      <c r="D7" s="20" t="s">
        <v>50</v>
      </c>
      <c r="E7" s="26" t="s">
        <v>364</v>
      </c>
      <c r="F7" s="27" t="s">
        <v>7</v>
      </c>
      <c r="G7" s="31" t="s">
        <v>8</v>
      </c>
      <c r="H7" s="20" t="s">
        <v>9</v>
      </c>
      <c r="I7" s="28" t="s">
        <v>464</v>
      </c>
      <c r="J7" s="26" t="s">
        <v>11</v>
      </c>
      <c r="K7" s="32">
        <v>5.0999999999999996</v>
      </c>
      <c r="L7" s="33">
        <v>5434</v>
      </c>
      <c r="M7" s="32" t="s">
        <v>12</v>
      </c>
      <c r="N7" s="33" t="s">
        <v>21</v>
      </c>
      <c r="O7" s="34" t="s">
        <v>22</v>
      </c>
    </row>
    <row r="8" spans="2:15" ht="30">
      <c r="B8" s="25" t="s">
        <v>594</v>
      </c>
      <c r="C8" s="20" t="s">
        <v>364</v>
      </c>
      <c r="D8" s="20" t="s">
        <v>50</v>
      </c>
      <c r="E8" s="26" t="s">
        <v>364</v>
      </c>
      <c r="F8" s="27" t="s">
        <v>7</v>
      </c>
      <c r="G8" s="27" t="s">
        <v>8</v>
      </c>
      <c r="H8" s="20" t="s">
        <v>9</v>
      </c>
      <c r="I8" s="28" t="s">
        <v>10</v>
      </c>
      <c r="J8" s="26" t="s">
        <v>11</v>
      </c>
      <c r="K8" s="20">
        <v>5.2</v>
      </c>
      <c r="L8" s="28">
        <v>5490</v>
      </c>
      <c r="M8" s="20" t="s">
        <v>12</v>
      </c>
      <c r="N8" s="28" t="s">
        <v>23</v>
      </c>
      <c r="O8" s="29" t="s">
        <v>24</v>
      </c>
    </row>
    <row r="9" spans="2:15" ht="30">
      <c r="B9" s="30" t="s">
        <v>595</v>
      </c>
      <c r="C9" s="20" t="s">
        <v>364</v>
      </c>
      <c r="D9" s="20" t="s">
        <v>50</v>
      </c>
      <c r="E9" s="26" t="s">
        <v>364</v>
      </c>
      <c r="F9" s="27" t="s">
        <v>7</v>
      </c>
      <c r="G9" s="31" t="s">
        <v>25</v>
      </c>
      <c r="H9" s="20" t="s">
        <v>9</v>
      </c>
      <c r="I9" s="28" t="s">
        <v>10</v>
      </c>
      <c r="J9" s="26" t="s">
        <v>11</v>
      </c>
      <c r="K9" s="32">
        <v>5</v>
      </c>
      <c r="L9" s="33">
        <v>5270</v>
      </c>
      <c r="M9" s="32" t="s">
        <v>12</v>
      </c>
      <c r="N9" s="33" t="s">
        <v>26</v>
      </c>
      <c r="O9" s="34" t="s">
        <v>27</v>
      </c>
    </row>
    <row r="10" spans="2:15" ht="30">
      <c r="B10" s="25" t="s">
        <v>596</v>
      </c>
      <c r="C10" s="20" t="s">
        <v>364</v>
      </c>
      <c r="D10" s="20" t="s">
        <v>50</v>
      </c>
      <c r="E10" s="26" t="s">
        <v>364</v>
      </c>
      <c r="F10" s="27" t="s">
        <v>7</v>
      </c>
      <c r="G10" s="27" t="s">
        <v>25</v>
      </c>
      <c r="H10" s="20" t="s">
        <v>9</v>
      </c>
      <c r="I10" s="28" t="s">
        <v>10</v>
      </c>
      <c r="J10" s="26" t="s">
        <v>11</v>
      </c>
      <c r="K10" s="20">
        <v>5</v>
      </c>
      <c r="L10" s="28">
        <v>5275</v>
      </c>
      <c r="M10" s="20" t="s">
        <v>12</v>
      </c>
      <c r="N10" s="28" t="s">
        <v>28</v>
      </c>
      <c r="O10" s="29" t="s">
        <v>29</v>
      </c>
    </row>
    <row r="11" spans="2:15" ht="30">
      <c r="B11" s="25" t="s">
        <v>597</v>
      </c>
      <c r="C11" s="20" t="s">
        <v>364</v>
      </c>
      <c r="D11" s="20" t="s">
        <v>50</v>
      </c>
      <c r="E11" s="26" t="s">
        <v>364</v>
      </c>
      <c r="F11" s="27" t="s">
        <v>7</v>
      </c>
      <c r="G11" s="27" t="s">
        <v>15</v>
      </c>
      <c r="H11" s="20" t="s">
        <v>9</v>
      </c>
      <c r="I11" s="28" t="s">
        <v>10</v>
      </c>
      <c r="J11" s="26" t="s">
        <v>11</v>
      </c>
      <c r="K11" s="20">
        <v>5.3</v>
      </c>
      <c r="L11" s="28">
        <v>5653</v>
      </c>
      <c r="M11" s="20" t="s">
        <v>12</v>
      </c>
      <c r="N11" s="28" t="s">
        <v>30</v>
      </c>
      <c r="O11" s="29" t="s">
        <v>31</v>
      </c>
    </row>
    <row r="12" spans="2:15" ht="30">
      <c r="B12" s="25" t="s">
        <v>598</v>
      </c>
      <c r="C12" s="20" t="s">
        <v>364</v>
      </c>
      <c r="D12" s="20" t="s">
        <v>50</v>
      </c>
      <c r="E12" s="26" t="s">
        <v>364</v>
      </c>
      <c r="F12" s="27" t="s">
        <v>7</v>
      </c>
      <c r="G12" s="27" t="s">
        <v>32</v>
      </c>
      <c r="H12" s="20" t="s">
        <v>9</v>
      </c>
      <c r="I12" s="28" t="s">
        <v>10</v>
      </c>
      <c r="J12" s="26" t="s">
        <v>11</v>
      </c>
      <c r="K12" s="20">
        <v>5.2</v>
      </c>
      <c r="L12" s="28">
        <v>5474</v>
      </c>
      <c r="M12" s="20" t="s">
        <v>12</v>
      </c>
      <c r="N12" s="28" t="s">
        <v>33</v>
      </c>
      <c r="O12" s="29" t="s">
        <v>34</v>
      </c>
    </row>
    <row r="13" spans="2:15" ht="30">
      <c r="B13" s="25" t="s">
        <v>599</v>
      </c>
      <c r="C13" s="20" t="s">
        <v>364</v>
      </c>
      <c r="D13" s="20" t="s">
        <v>50</v>
      </c>
      <c r="E13" s="26" t="s">
        <v>364</v>
      </c>
      <c r="F13" s="27" t="s">
        <v>7</v>
      </c>
      <c r="G13" s="27" t="s">
        <v>25</v>
      </c>
      <c r="H13" s="20" t="s">
        <v>9</v>
      </c>
      <c r="I13" s="28" t="s">
        <v>10</v>
      </c>
      <c r="J13" s="26" t="s">
        <v>11</v>
      </c>
      <c r="K13" s="20">
        <v>5.0999999999999996</v>
      </c>
      <c r="L13" s="28">
        <v>5436</v>
      </c>
      <c r="M13" s="20" t="s">
        <v>12</v>
      </c>
      <c r="N13" s="28" t="s">
        <v>35</v>
      </c>
      <c r="O13" s="29" t="s">
        <v>36</v>
      </c>
    </row>
    <row r="14" spans="2:15" ht="30">
      <c r="B14" s="25" t="s">
        <v>600</v>
      </c>
      <c r="C14" s="20" t="s">
        <v>364</v>
      </c>
      <c r="D14" s="20" t="s">
        <v>50</v>
      </c>
      <c r="E14" s="26" t="s">
        <v>364</v>
      </c>
      <c r="F14" s="27" t="s">
        <v>7</v>
      </c>
      <c r="G14" s="27" t="s">
        <v>32</v>
      </c>
      <c r="H14" s="20" t="s">
        <v>9</v>
      </c>
      <c r="I14" s="28" t="s">
        <v>10</v>
      </c>
      <c r="J14" s="26" t="s">
        <v>11</v>
      </c>
      <c r="K14" s="20">
        <v>5.2</v>
      </c>
      <c r="L14" s="28">
        <v>5505</v>
      </c>
      <c r="M14" s="20" t="s">
        <v>12</v>
      </c>
      <c r="N14" s="28" t="s">
        <v>37</v>
      </c>
      <c r="O14" s="29" t="s">
        <v>38</v>
      </c>
    </row>
    <row r="15" spans="2:15" ht="30">
      <c r="B15" s="25" t="s">
        <v>601</v>
      </c>
      <c r="C15" s="20" t="s">
        <v>364</v>
      </c>
      <c r="D15" s="20" t="s">
        <v>50</v>
      </c>
      <c r="E15" s="26" t="s">
        <v>364</v>
      </c>
      <c r="F15" s="27" t="s">
        <v>7</v>
      </c>
      <c r="G15" s="27" t="s">
        <v>32</v>
      </c>
      <c r="H15" s="20" t="s">
        <v>9</v>
      </c>
      <c r="I15" s="28" t="s">
        <v>10</v>
      </c>
      <c r="J15" s="26" t="s">
        <v>11</v>
      </c>
      <c r="K15" s="20">
        <v>5.0999999999999996</v>
      </c>
      <c r="L15" s="28">
        <v>5355</v>
      </c>
      <c r="M15" s="20" t="s">
        <v>12</v>
      </c>
      <c r="N15" s="28" t="s">
        <v>39</v>
      </c>
      <c r="O15" s="29" t="s">
        <v>40</v>
      </c>
    </row>
    <row r="16" spans="2:15" ht="30">
      <c r="B16" s="25" t="s">
        <v>602</v>
      </c>
      <c r="C16" s="20" t="s">
        <v>364</v>
      </c>
      <c r="D16" s="20" t="s">
        <v>50</v>
      </c>
      <c r="E16" s="26" t="s">
        <v>364</v>
      </c>
      <c r="F16" s="27" t="s">
        <v>7</v>
      </c>
      <c r="G16" s="27" t="s">
        <v>25</v>
      </c>
      <c r="H16" s="20" t="s">
        <v>9</v>
      </c>
      <c r="I16" s="28" t="s">
        <v>10</v>
      </c>
      <c r="J16" s="26" t="s">
        <v>11</v>
      </c>
      <c r="K16" s="20">
        <v>5</v>
      </c>
      <c r="L16" s="28">
        <v>5266</v>
      </c>
      <c r="M16" s="20" t="s">
        <v>12</v>
      </c>
      <c r="N16" s="28" t="s">
        <v>41</v>
      </c>
      <c r="O16" s="29" t="s">
        <v>42</v>
      </c>
    </row>
    <row r="17" spans="2:15" ht="30">
      <c r="B17" s="25" t="s">
        <v>603</v>
      </c>
      <c r="C17" s="20" t="s">
        <v>364</v>
      </c>
      <c r="D17" s="20" t="s">
        <v>364</v>
      </c>
      <c r="E17" s="26" t="s">
        <v>364</v>
      </c>
      <c r="F17" s="27" t="s">
        <v>7</v>
      </c>
      <c r="G17" s="27" t="s">
        <v>43</v>
      </c>
      <c r="H17" s="20" t="s">
        <v>9</v>
      </c>
      <c r="I17" s="28" t="s">
        <v>10</v>
      </c>
      <c r="J17" s="26" t="s">
        <v>44</v>
      </c>
      <c r="K17" s="20">
        <v>5.5</v>
      </c>
      <c r="L17" s="28">
        <v>5818</v>
      </c>
      <c r="M17" s="20" t="s">
        <v>45</v>
      </c>
      <c r="N17" s="28" t="s">
        <v>46</v>
      </c>
      <c r="O17" s="29" t="s">
        <v>47</v>
      </c>
    </row>
    <row r="18" spans="2:15" ht="30">
      <c r="B18" s="25" t="s">
        <v>604</v>
      </c>
      <c r="C18" s="20" t="s">
        <v>364</v>
      </c>
      <c r="D18" s="20" t="s">
        <v>50</v>
      </c>
      <c r="E18" s="26" t="s">
        <v>364</v>
      </c>
      <c r="F18" s="27" t="s">
        <v>7</v>
      </c>
      <c r="G18" s="27" t="s">
        <v>48</v>
      </c>
      <c r="H18" s="20" t="s">
        <v>9</v>
      </c>
      <c r="I18" s="28" t="s">
        <v>10</v>
      </c>
      <c r="J18" s="26" t="s">
        <v>49</v>
      </c>
      <c r="K18" s="20">
        <v>5.3</v>
      </c>
      <c r="L18" s="28" t="s">
        <v>50</v>
      </c>
      <c r="M18" s="20" t="s">
        <v>45</v>
      </c>
      <c r="N18" s="28" t="s">
        <v>51</v>
      </c>
      <c r="O18" s="29" t="s">
        <v>52</v>
      </c>
    </row>
    <row r="19" spans="2:15" ht="30">
      <c r="B19" s="25" t="s">
        <v>605</v>
      </c>
      <c r="C19" s="20" t="s">
        <v>364</v>
      </c>
      <c r="D19" s="20" t="s">
        <v>364</v>
      </c>
      <c r="E19" s="26" t="s">
        <v>364</v>
      </c>
      <c r="F19" s="27" t="s">
        <v>7</v>
      </c>
      <c r="G19" s="27" t="s">
        <v>48</v>
      </c>
      <c r="H19" s="20" t="s">
        <v>9</v>
      </c>
      <c r="I19" s="28" t="s">
        <v>10</v>
      </c>
      <c r="J19" s="26" t="s">
        <v>49</v>
      </c>
      <c r="K19" s="20">
        <v>5.6</v>
      </c>
      <c r="L19" s="28">
        <v>5593</v>
      </c>
      <c r="M19" s="20" t="s">
        <v>12</v>
      </c>
      <c r="N19" s="28" t="s">
        <v>53</v>
      </c>
      <c r="O19" s="29" t="s">
        <v>54</v>
      </c>
    </row>
    <row r="20" spans="2:15" ht="45">
      <c r="B20" s="25" t="s">
        <v>606</v>
      </c>
      <c r="C20" s="20" t="s">
        <v>364</v>
      </c>
      <c r="D20" s="20" t="s">
        <v>50</v>
      </c>
      <c r="E20" s="26" t="s">
        <v>364</v>
      </c>
      <c r="F20" s="27" t="s">
        <v>55</v>
      </c>
      <c r="G20" s="35" t="s">
        <v>56</v>
      </c>
      <c r="H20" s="20" t="s">
        <v>9</v>
      </c>
      <c r="I20" s="28" t="s">
        <v>464</v>
      </c>
      <c r="J20" s="26" t="s">
        <v>57</v>
      </c>
      <c r="K20" s="20">
        <v>4.7</v>
      </c>
      <c r="L20" s="28" t="s">
        <v>50</v>
      </c>
      <c r="M20" s="20" t="s">
        <v>12</v>
      </c>
      <c r="N20" s="28" t="s">
        <v>50</v>
      </c>
      <c r="O20" s="29" t="s">
        <v>50</v>
      </c>
    </row>
    <row r="21" spans="2:15" ht="45">
      <c r="B21" s="25" t="s">
        <v>607</v>
      </c>
      <c r="C21" s="20" t="s">
        <v>364</v>
      </c>
      <c r="D21" s="20" t="s">
        <v>364</v>
      </c>
      <c r="E21" s="26" t="s">
        <v>364</v>
      </c>
      <c r="F21" s="27" t="s">
        <v>55</v>
      </c>
      <c r="G21" s="27" t="s">
        <v>8</v>
      </c>
      <c r="H21" s="20" t="s">
        <v>9</v>
      </c>
      <c r="I21" s="28" t="s">
        <v>58</v>
      </c>
      <c r="J21" s="26" t="s">
        <v>59</v>
      </c>
      <c r="K21" s="20">
        <v>5.0999999999999996</v>
      </c>
      <c r="L21" s="28">
        <v>5502</v>
      </c>
      <c r="M21" s="20" t="s">
        <v>12</v>
      </c>
      <c r="N21" s="28" t="s">
        <v>60</v>
      </c>
      <c r="O21" s="29" t="s">
        <v>61</v>
      </c>
    </row>
    <row r="22" spans="2:15" ht="45">
      <c r="B22" s="25" t="s">
        <v>608</v>
      </c>
      <c r="C22" s="20" t="s">
        <v>364</v>
      </c>
      <c r="D22" s="20" t="s">
        <v>50</v>
      </c>
      <c r="E22" s="26" t="s">
        <v>364</v>
      </c>
      <c r="F22" s="27" t="s">
        <v>55</v>
      </c>
      <c r="G22" s="27" t="s">
        <v>62</v>
      </c>
      <c r="H22" s="20" t="s">
        <v>9</v>
      </c>
      <c r="I22" s="28" t="s">
        <v>63</v>
      </c>
      <c r="J22" s="26" t="s">
        <v>64</v>
      </c>
      <c r="K22" s="20">
        <v>5.8</v>
      </c>
      <c r="L22" s="28">
        <v>6224</v>
      </c>
      <c r="M22" s="20" t="s">
        <v>45</v>
      </c>
      <c r="N22" s="28" t="s">
        <v>65</v>
      </c>
      <c r="O22" s="29" t="s">
        <v>66</v>
      </c>
    </row>
    <row r="23" spans="2:15" ht="45">
      <c r="B23" s="25" t="s">
        <v>609</v>
      </c>
      <c r="C23" s="20" t="s">
        <v>364</v>
      </c>
      <c r="D23" s="20" t="s">
        <v>50</v>
      </c>
      <c r="E23" s="26" t="s">
        <v>364</v>
      </c>
      <c r="F23" s="27" t="s">
        <v>55</v>
      </c>
      <c r="G23" s="27" t="s">
        <v>62</v>
      </c>
      <c r="H23" s="20" t="s">
        <v>9</v>
      </c>
      <c r="I23" s="28" t="s">
        <v>63</v>
      </c>
      <c r="J23" s="26" t="s">
        <v>67</v>
      </c>
      <c r="K23" s="20">
        <v>6</v>
      </c>
      <c r="L23" s="28">
        <v>6526</v>
      </c>
      <c r="M23" s="20" t="s">
        <v>45</v>
      </c>
      <c r="N23" s="28" t="s">
        <v>68</v>
      </c>
      <c r="O23" s="29" t="s">
        <v>69</v>
      </c>
    </row>
    <row r="24" spans="2:15" ht="30">
      <c r="B24" s="36" t="s">
        <v>70</v>
      </c>
      <c r="C24" s="20" t="s">
        <v>364</v>
      </c>
      <c r="D24" s="20" t="s">
        <v>50</v>
      </c>
      <c r="E24" s="26" t="s">
        <v>364</v>
      </c>
      <c r="F24" s="27" t="s">
        <v>71</v>
      </c>
      <c r="G24" s="27" t="s">
        <v>72</v>
      </c>
      <c r="H24" s="20" t="s">
        <v>9</v>
      </c>
      <c r="I24" s="28" t="s">
        <v>63</v>
      </c>
      <c r="J24" s="26" t="s">
        <v>73</v>
      </c>
      <c r="K24" s="20">
        <v>5.2</v>
      </c>
      <c r="L24" s="28">
        <v>5174</v>
      </c>
      <c r="M24" s="20" t="s">
        <v>45</v>
      </c>
      <c r="N24" s="28" t="s">
        <v>74</v>
      </c>
      <c r="O24" s="29" t="s">
        <v>75</v>
      </c>
    </row>
    <row r="25" spans="2:15" ht="30">
      <c r="B25" s="25" t="s">
        <v>610</v>
      </c>
      <c r="C25" s="20" t="s">
        <v>364</v>
      </c>
      <c r="D25" s="20" t="s">
        <v>364</v>
      </c>
      <c r="E25" s="26" t="s">
        <v>364</v>
      </c>
      <c r="F25" s="27" t="s">
        <v>71</v>
      </c>
      <c r="G25" s="27" t="s">
        <v>72</v>
      </c>
      <c r="H25" s="20" t="s">
        <v>9</v>
      </c>
      <c r="I25" s="28" t="s">
        <v>10</v>
      </c>
      <c r="J25" s="26" t="s">
        <v>73</v>
      </c>
      <c r="K25" s="20">
        <v>5.2</v>
      </c>
      <c r="L25" s="28">
        <v>5096</v>
      </c>
      <c r="M25" s="20" t="s">
        <v>45</v>
      </c>
      <c r="N25" s="28" t="s">
        <v>76</v>
      </c>
      <c r="O25" s="29" t="s">
        <v>77</v>
      </c>
    </row>
    <row r="26" spans="2:15" ht="30">
      <c r="B26" s="25" t="s">
        <v>611</v>
      </c>
      <c r="C26" s="20" t="s">
        <v>364</v>
      </c>
      <c r="D26" s="20" t="s">
        <v>50</v>
      </c>
      <c r="E26" s="26" t="s">
        <v>364</v>
      </c>
      <c r="F26" s="27" t="s">
        <v>71</v>
      </c>
      <c r="G26" s="27" t="s">
        <v>72</v>
      </c>
      <c r="H26" s="20" t="s">
        <v>9</v>
      </c>
      <c r="I26" s="28" t="s">
        <v>10</v>
      </c>
      <c r="J26" s="26" t="s">
        <v>73</v>
      </c>
      <c r="K26" s="20">
        <v>5.2</v>
      </c>
      <c r="L26" s="28">
        <v>5117</v>
      </c>
      <c r="M26" s="20" t="s">
        <v>45</v>
      </c>
      <c r="N26" s="28" t="s">
        <v>78</v>
      </c>
      <c r="O26" s="29" t="s">
        <v>79</v>
      </c>
    </row>
    <row r="27" spans="2:15" ht="30">
      <c r="B27" s="25" t="s">
        <v>612</v>
      </c>
      <c r="C27" s="20" t="s">
        <v>364</v>
      </c>
      <c r="D27" s="20" t="s">
        <v>50</v>
      </c>
      <c r="E27" s="26" t="s">
        <v>364</v>
      </c>
      <c r="F27" s="27" t="s">
        <v>71</v>
      </c>
      <c r="G27" s="27" t="s">
        <v>72</v>
      </c>
      <c r="H27" s="20" t="s">
        <v>9</v>
      </c>
      <c r="I27" s="28" t="s">
        <v>10</v>
      </c>
      <c r="J27" s="26" t="s">
        <v>73</v>
      </c>
      <c r="K27" s="20">
        <v>5.2</v>
      </c>
      <c r="L27" s="28">
        <v>5096</v>
      </c>
      <c r="M27" s="20" t="s">
        <v>45</v>
      </c>
      <c r="N27" s="28" t="s">
        <v>80</v>
      </c>
      <c r="O27" s="29" t="s">
        <v>81</v>
      </c>
    </row>
    <row r="28" spans="2:15" ht="30">
      <c r="B28" s="25" t="s">
        <v>613</v>
      </c>
      <c r="C28" s="20" t="s">
        <v>364</v>
      </c>
      <c r="D28" s="20" t="s">
        <v>50</v>
      </c>
      <c r="E28" s="26" t="s">
        <v>364</v>
      </c>
      <c r="F28" s="27" t="s">
        <v>71</v>
      </c>
      <c r="G28" s="27" t="s">
        <v>72</v>
      </c>
      <c r="H28" s="20" t="s">
        <v>9</v>
      </c>
      <c r="I28" s="28" t="s">
        <v>10</v>
      </c>
      <c r="J28" s="26" t="s">
        <v>73</v>
      </c>
      <c r="K28" s="20">
        <v>5.3</v>
      </c>
      <c r="L28" s="28">
        <v>5274</v>
      </c>
      <c r="M28" s="20" t="s">
        <v>45</v>
      </c>
      <c r="N28" s="28" t="s">
        <v>82</v>
      </c>
      <c r="O28" s="29" t="s">
        <v>83</v>
      </c>
    </row>
    <row r="29" spans="2:15" ht="30">
      <c r="B29" s="25" t="s">
        <v>614</v>
      </c>
      <c r="C29" s="20" t="s">
        <v>364</v>
      </c>
      <c r="D29" s="20" t="s">
        <v>50</v>
      </c>
      <c r="E29" s="26" t="s">
        <v>364</v>
      </c>
      <c r="F29" s="27" t="s">
        <v>71</v>
      </c>
      <c r="G29" s="27" t="s">
        <v>72</v>
      </c>
      <c r="H29" s="20" t="s">
        <v>9</v>
      </c>
      <c r="I29" s="28" t="s">
        <v>10</v>
      </c>
      <c r="J29" s="26" t="s">
        <v>73</v>
      </c>
      <c r="K29" s="20">
        <v>5.0999999999999996</v>
      </c>
      <c r="L29" s="28">
        <v>4963</v>
      </c>
      <c r="M29" s="20" t="s">
        <v>45</v>
      </c>
      <c r="N29" s="28" t="s">
        <v>84</v>
      </c>
      <c r="O29" s="29" t="s">
        <v>85</v>
      </c>
    </row>
    <row r="30" spans="2:15" ht="30">
      <c r="B30" s="25" t="s">
        <v>615</v>
      </c>
      <c r="C30" s="20" t="s">
        <v>364</v>
      </c>
      <c r="D30" s="20" t="s">
        <v>50</v>
      </c>
      <c r="E30" s="26" t="s">
        <v>364</v>
      </c>
      <c r="F30" s="27" t="s">
        <v>71</v>
      </c>
      <c r="G30" s="27" t="s">
        <v>72</v>
      </c>
      <c r="H30" s="20" t="s">
        <v>9</v>
      </c>
      <c r="I30" s="28" t="s">
        <v>10</v>
      </c>
      <c r="J30" s="26" t="s">
        <v>73</v>
      </c>
      <c r="K30" s="20">
        <v>5.2</v>
      </c>
      <c r="L30" s="28">
        <v>5124</v>
      </c>
      <c r="M30" s="20" t="s">
        <v>45</v>
      </c>
      <c r="N30" s="28" t="s">
        <v>86</v>
      </c>
      <c r="O30" s="29" t="s">
        <v>87</v>
      </c>
    </row>
    <row r="31" spans="2:15" ht="30">
      <c r="B31" s="25" t="s">
        <v>616</v>
      </c>
      <c r="C31" s="20" t="s">
        <v>364</v>
      </c>
      <c r="D31" s="20" t="s">
        <v>50</v>
      </c>
      <c r="E31" s="26" t="s">
        <v>364</v>
      </c>
      <c r="F31" s="27" t="s">
        <v>71</v>
      </c>
      <c r="G31" s="27" t="s">
        <v>72</v>
      </c>
      <c r="H31" s="20" t="s">
        <v>9</v>
      </c>
      <c r="I31" s="28" t="s">
        <v>10</v>
      </c>
      <c r="J31" s="26" t="s">
        <v>73</v>
      </c>
      <c r="K31" s="20">
        <v>5.3</v>
      </c>
      <c r="L31" s="28">
        <v>5273</v>
      </c>
      <c r="M31" s="20" t="s">
        <v>45</v>
      </c>
      <c r="N31" s="28" t="s">
        <v>88</v>
      </c>
      <c r="O31" s="29" t="s">
        <v>89</v>
      </c>
    </row>
    <row r="32" spans="2:15" ht="30">
      <c r="B32" s="25" t="s">
        <v>617</v>
      </c>
      <c r="C32" s="20" t="s">
        <v>364</v>
      </c>
      <c r="D32" s="20" t="s">
        <v>50</v>
      </c>
      <c r="E32" s="26" t="s">
        <v>364</v>
      </c>
      <c r="F32" s="27" t="s">
        <v>71</v>
      </c>
      <c r="G32" s="27" t="s">
        <v>72</v>
      </c>
      <c r="H32" s="20" t="s">
        <v>9</v>
      </c>
      <c r="I32" s="28" t="s">
        <v>10</v>
      </c>
      <c r="J32" s="26" t="s">
        <v>73</v>
      </c>
      <c r="K32" s="20">
        <v>5.2</v>
      </c>
      <c r="L32" s="28">
        <v>5136</v>
      </c>
      <c r="M32" s="20" t="s">
        <v>45</v>
      </c>
      <c r="N32" s="28" t="s">
        <v>90</v>
      </c>
      <c r="O32" s="29" t="s">
        <v>91</v>
      </c>
    </row>
    <row r="33" spans="2:15" ht="30">
      <c r="B33" s="36" t="s">
        <v>618</v>
      </c>
      <c r="C33" s="20" t="s">
        <v>364</v>
      </c>
      <c r="D33" s="20" t="s">
        <v>364</v>
      </c>
      <c r="E33" s="26" t="s">
        <v>364</v>
      </c>
      <c r="F33" s="27" t="s">
        <v>71</v>
      </c>
      <c r="G33" s="27" t="s">
        <v>72</v>
      </c>
      <c r="H33" s="20" t="s">
        <v>9</v>
      </c>
      <c r="I33" s="28" t="s">
        <v>10</v>
      </c>
      <c r="J33" s="26" t="s">
        <v>73</v>
      </c>
      <c r="K33" s="20">
        <v>5.2</v>
      </c>
      <c r="L33" s="28">
        <v>5153</v>
      </c>
      <c r="M33" s="20" t="s">
        <v>45</v>
      </c>
      <c r="N33" s="28" t="s">
        <v>92</v>
      </c>
      <c r="O33" s="29" t="s">
        <v>93</v>
      </c>
    </row>
    <row r="34" spans="2:15" ht="30">
      <c r="B34" s="25" t="s">
        <v>619</v>
      </c>
      <c r="C34" s="20" t="s">
        <v>364</v>
      </c>
      <c r="D34" s="20" t="s">
        <v>50</v>
      </c>
      <c r="E34" s="26" t="s">
        <v>364</v>
      </c>
      <c r="F34" s="27" t="s">
        <v>71</v>
      </c>
      <c r="G34" s="27" t="s">
        <v>72</v>
      </c>
      <c r="H34" s="20" t="s">
        <v>9</v>
      </c>
      <c r="I34" s="28" t="s">
        <v>10</v>
      </c>
      <c r="J34" s="26" t="s">
        <v>73</v>
      </c>
      <c r="K34" s="20">
        <v>5.2</v>
      </c>
      <c r="L34" s="28">
        <v>5137</v>
      </c>
      <c r="M34" s="20" t="s">
        <v>45</v>
      </c>
      <c r="N34" s="28" t="s">
        <v>94</v>
      </c>
      <c r="O34" s="29" t="s">
        <v>95</v>
      </c>
    </row>
    <row r="35" spans="2:15" ht="30">
      <c r="B35" s="25" t="s">
        <v>620</v>
      </c>
      <c r="C35" s="20" t="s">
        <v>364</v>
      </c>
      <c r="D35" s="20" t="s">
        <v>50</v>
      </c>
      <c r="E35" s="26" t="s">
        <v>364</v>
      </c>
      <c r="F35" s="27" t="s">
        <v>96</v>
      </c>
      <c r="G35" s="27" t="s">
        <v>97</v>
      </c>
      <c r="H35" s="20" t="s">
        <v>9</v>
      </c>
      <c r="I35" s="28" t="s">
        <v>63</v>
      </c>
      <c r="J35" s="26" t="s">
        <v>98</v>
      </c>
      <c r="K35" s="20">
        <v>5.5</v>
      </c>
      <c r="L35" s="28">
        <v>5383</v>
      </c>
      <c r="M35" s="20" t="s">
        <v>45</v>
      </c>
      <c r="N35" s="28" t="s">
        <v>99</v>
      </c>
      <c r="O35" s="29" t="s">
        <v>100</v>
      </c>
    </row>
    <row r="36" spans="2:15" ht="30">
      <c r="B36" s="36" t="s">
        <v>621</v>
      </c>
      <c r="C36" s="20" t="s">
        <v>364</v>
      </c>
      <c r="D36" s="20" t="s">
        <v>364</v>
      </c>
      <c r="E36" s="26" t="s">
        <v>364</v>
      </c>
      <c r="F36" s="27" t="s">
        <v>96</v>
      </c>
      <c r="G36" s="27" t="s">
        <v>97</v>
      </c>
      <c r="H36" s="20" t="s">
        <v>9</v>
      </c>
      <c r="I36" s="28" t="s">
        <v>63</v>
      </c>
      <c r="J36" s="26" t="s">
        <v>98</v>
      </c>
      <c r="K36" s="20">
        <v>5.5</v>
      </c>
      <c r="L36" s="28">
        <v>5388</v>
      </c>
      <c r="M36" s="20" t="s">
        <v>45</v>
      </c>
      <c r="N36" s="28" t="s">
        <v>101</v>
      </c>
      <c r="O36" s="29" t="s">
        <v>102</v>
      </c>
    </row>
    <row r="37" spans="2:15" ht="30">
      <c r="B37" s="25" t="s">
        <v>622</v>
      </c>
      <c r="C37" s="20" t="s">
        <v>364</v>
      </c>
      <c r="D37" s="20" t="s">
        <v>50</v>
      </c>
      <c r="E37" s="26" t="s">
        <v>364</v>
      </c>
      <c r="F37" s="27" t="s">
        <v>96</v>
      </c>
      <c r="G37" s="27" t="s">
        <v>97</v>
      </c>
      <c r="H37" s="20" t="s">
        <v>9</v>
      </c>
      <c r="I37" s="28" t="s">
        <v>63</v>
      </c>
      <c r="J37" s="26" t="s">
        <v>98</v>
      </c>
      <c r="K37" s="20">
        <v>5.5</v>
      </c>
      <c r="L37" s="28">
        <v>5372</v>
      </c>
      <c r="M37" s="20" t="s">
        <v>45</v>
      </c>
      <c r="N37" s="28" t="s">
        <v>103</v>
      </c>
      <c r="O37" s="29" t="s">
        <v>104</v>
      </c>
    </row>
    <row r="38" spans="2:15" ht="30">
      <c r="B38" s="25" t="s">
        <v>623</v>
      </c>
      <c r="C38" s="20" t="s">
        <v>364</v>
      </c>
      <c r="D38" s="20" t="s">
        <v>50</v>
      </c>
      <c r="E38" s="26" t="s">
        <v>364</v>
      </c>
      <c r="F38" s="27" t="s">
        <v>96</v>
      </c>
      <c r="G38" s="27" t="s">
        <v>97</v>
      </c>
      <c r="H38" s="20" t="s">
        <v>9</v>
      </c>
      <c r="I38" s="28" t="s">
        <v>63</v>
      </c>
      <c r="J38" s="26" t="s">
        <v>98</v>
      </c>
      <c r="K38" s="20">
        <v>5.5</v>
      </c>
      <c r="L38" s="28">
        <v>5443</v>
      </c>
      <c r="M38" s="20" t="s">
        <v>45</v>
      </c>
      <c r="N38" s="28" t="s">
        <v>105</v>
      </c>
      <c r="O38" s="29" t="s">
        <v>106</v>
      </c>
    </row>
    <row r="39" spans="2:15" ht="30">
      <c r="B39" s="25" t="s">
        <v>624</v>
      </c>
      <c r="C39" s="20" t="s">
        <v>364</v>
      </c>
      <c r="D39" s="20" t="s">
        <v>50</v>
      </c>
      <c r="E39" s="26" t="s">
        <v>364</v>
      </c>
      <c r="F39" s="27" t="s">
        <v>96</v>
      </c>
      <c r="G39" s="27" t="s">
        <v>97</v>
      </c>
      <c r="H39" s="20" t="s">
        <v>9</v>
      </c>
      <c r="I39" s="28" t="s">
        <v>63</v>
      </c>
      <c r="J39" s="26" t="s">
        <v>98</v>
      </c>
      <c r="K39" s="20">
        <v>5.5</v>
      </c>
      <c r="L39" s="28">
        <v>5428</v>
      </c>
      <c r="M39" s="20" t="s">
        <v>45</v>
      </c>
      <c r="N39" s="28" t="s">
        <v>107</v>
      </c>
      <c r="O39" s="29" t="s">
        <v>108</v>
      </c>
    </row>
    <row r="40" spans="2:15" ht="30">
      <c r="B40" s="25" t="s">
        <v>625</v>
      </c>
      <c r="C40" s="20" t="s">
        <v>364</v>
      </c>
      <c r="D40" s="20" t="s">
        <v>50</v>
      </c>
      <c r="E40" s="26" t="s">
        <v>364</v>
      </c>
      <c r="F40" s="27" t="s">
        <v>96</v>
      </c>
      <c r="G40" s="27" t="s">
        <v>97</v>
      </c>
      <c r="H40" s="20" t="s">
        <v>9</v>
      </c>
      <c r="I40" s="28" t="s">
        <v>63</v>
      </c>
      <c r="J40" s="26" t="s">
        <v>98</v>
      </c>
      <c r="K40" s="20">
        <v>5.5</v>
      </c>
      <c r="L40" s="28">
        <v>5458</v>
      </c>
      <c r="M40" s="20" t="s">
        <v>45</v>
      </c>
      <c r="N40" s="28" t="s">
        <v>109</v>
      </c>
      <c r="O40" s="29" t="s">
        <v>110</v>
      </c>
    </row>
    <row r="41" spans="2:15" ht="45">
      <c r="B41" s="25" t="s">
        <v>626</v>
      </c>
      <c r="C41" s="20" t="s">
        <v>364</v>
      </c>
      <c r="D41" s="20" t="s">
        <v>364</v>
      </c>
      <c r="E41" s="26" t="s">
        <v>364</v>
      </c>
      <c r="F41" s="27" t="s">
        <v>111</v>
      </c>
      <c r="G41" s="37" t="s">
        <v>112</v>
      </c>
      <c r="H41" s="20" t="s">
        <v>113</v>
      </c>
      <c r="I41" s="28" t="s">
        <v>114</v>
      </c>
      <c r="J41" s="26" t="s">
        <v>115</v>
      </c>
      <c r="K41" s="20">
        <v>4.8</v>
      </c>
      <c r="L41" s="28">
        <v>4626</v>
      </c>
      <c r="M41" s="20" t="s">
        <v>45</v>
      </c>
      <c r="N41" s="28" t="s">
        <v>116</v>
      </c>
      <c r="O41" s="29" t="s">
        <v>117</v>
      </c>
    </row>
    <row r="42" spans="2:15" ht="45">
      <c r="B42" s="25" t="s">
        <v>627</v>
      </c>
      <c r="C42" s="20" t="s">
        <v>364</v>
      </c>
      <c r="D42" s="20" t="s">
        <v>364</v>
      </c>
      <c r="E42" s="26" t="s">
        <v>364</v>
      </c>
      <c r="F42" s="27" t="s">
        <v>111</v>
      </c>
      <c r="G42" s="37" t="s">
        <v>112</v>
      </c>
      <c r="H42" s="20" t="s">
        <v>118</v>
      </c>
      <c r="I42" s="28" t="s">
        <v>119</v>
      </c>
      <c r="J42" s="26" t="s">
        <v>120</v>
      </c>
      <c r="K42" s="20">
        <v>5.2</v>
      </c>
      <c r="L42" s="28">
        <v>5031</v>
      </c>
      <c r="M42" s="20" t="s">
        <v>45</v>
      </c>
      <c r="N42" s="28" t="s">
        <v>121</v>
      </c>
      <c r="O42" s="29" t="s">
        <v>122</v>
      </c>
    </row>
    <row r="43" spans="2:15" ht="45">
      <c r="B43" s="36" t="s">
        <v>628</v>
      </c>
      <c r="C43" s="20" t="s">
        <v>364</v>
      </c>
      <c r="D43" s="20" t="s">
        <v>364</v>
      </c>
      <c r="E43" s="26" t="s">
        <v>364</v>
      </c>
      <c r="F43" s="27" t="s">
        <v>111</v>
      </c>
      <c r="G43" s="27" t="s">
        <v>123</v>
      </c>
      <c r="H43" s="20" t="s">
        <v>9</v>
      </c>
      <c r="I43" s="28" t="s">
        <v>124</v>
      </c>
      <c r="J43" s="26" t="s">
        <v>125</v>
      </c>
      <c r="K43" s="20">
        <v>4.5999999999999996</v>
      </c>
      <c r="L43" s="28">
        <v>4507</v>
      </c>
      <c r="M43" s="20" t="s">
        <v>45</v>
      </c>
      <c r="N43" s="28" t="s">
        <v>126</v>
      </c>
      <c r="O43" s="29" t="s">
        <v>127</v>
      </c>
    </row>
    <row r="44" spans="2:15" ht="45">
      <c r="B44" s="36" t="s">
        <v>629</v>
      </c>
      <c r="C44" s="20" t="s">
        <v>50</v>
      </c>
      <c r="D44" s="20" t="s">
        <v>50</v>
      </c>
      <c r="E44" s="26" t="s">
        <v>364</v>
      </c>
      <c r="F44" s="27" t="s">
        <v>111</v>
      </c>
      <c r="G44" s="27" t="s">
        <v>365</v>
      </c>
      <c r="H44" s="20" t="s">
        <v>113</v>
      </c>
      <c r="I44" s="28" t="s">
        <v>366</v>
      </c>
      <c r="J44" s="26" t="s">
        <v>451</v>
      </c>
      <c r="K44" s="20">
        <v>5.4</v>
      </c>
      <c r="L44" s="28">
        <v>5168</v>
      </c>
      <c r="M44" s="20" t="s">
        <v>45</v>
      </c>
      <c r="N44" s="28" t="s">
        <v>367</v>
      </c>
      <c r="O44" s="29" t="s">
        <v>368</v>
      </c>
    </row>
    <row r="45" spans="2:15" ht="45">
      <c r="B45" s="25" t="s">
        <v>630</v>
      </c>
      <c r="C45" s="20" t="s">
        <v>50</v>
      </c>
      <c r="D45" s="20" t="s">
        <v>50</v>
      </c>
      <c r="E45" s="26" t="s">
        <v>364</v>
      </c>
      <c r="F45" s="27" t="s">
        <v>111</v>
      </c>
      <c r="G45" s="27" t="s">
        <v>369</v>
      </c>
      <c r="H45" s="20" t="s">
        <v>9</v>
      </c>
      <c r="I45" s="28" t="s">
        <v>370</v>
      </c>
      <c r="J45" s="26" t="s">
        <v>452</v>
      </c>
      <c r="K45" s="20">
        <v>4.9000000000000004</v>
      </c>
      <c r="L45" s="28">
        <v>4733</v>
      </c>
      <c r="M45" s="20" t="s">
        <v>45</v>
      </c>
      <c r="N45" s="28" t="s">
        <v>371</v>
      </c>
      <c r="O45" s="29" t="s">
        <v>372</v>
      </c>
    </row>
    <row r="46" spans="2:15" ht="45">
      <c r="B46" s="25" t="s">
        <v>631</v>
      </c>
      <c r="C46" s="20" t="s">
        <v>50</v>
      </c>
      <c r="D46" s="20" t="s">
        <v>50</v>
      </c>
      <c r="E46" s="26" t="s">
        <v>364</v>
      </c>
      <c r="F46" s="27" t="s">
        <v>111</v>
      </c>
      <c r="G46" s="28" t="s">
        <v>373</v>
      </c>
      <c r="H46" s="20" t="s">
        <v>9</v>
      </c>
      <c r="I46" s="28" t="s">
        <v>148</v>
      </c>
      <c r="J46" s="26" t="s">
        <v>453</v>
      </c>
      <c r="K46" s="20">
        <v>5.0999999999999996</v>
      </c>
      <c r="L46" s="28">
        <v>4887</v>
      </c>
      <c r="M46" s="20" t="s">
        <v>12</v>
      </c>
      <c r="N46" s="28" t="s">
        <v>374</v>
      </c>
      <c r="O46" s="29" t="s">
        <v>375</v>
      </c>
    </row>
    <row r="47" spans="2:15" ht="45">
      <c r="B47" s="25" t="s">
        <v>632</v>
      </c>
      <c r="C47" s="20" t="s">
        <v>364</v>
      </c>
      <c r="D47" s="20" t="s">
        <v>364</v>
      </c>
      <c r="E47" s="26" t="s">
        <v>364</v>
      </c>
      <c r="F47" s="27" t="s">
        <v>111</v>
      </c>
      <c r="G47" s="28" t="s">
        <v>50</v>
      </c>
      <c r="H47" s="20" t="s">
        <v>118</v>
      </c>
      <c r="I47" s="28" t="s">
        <v>128</v>
      </c>
      <c r="J47" s="26" t="s">
        <v>129</v>
      </c>
      <c r="K47" s="20">
        <v>4.7</v>
      </c>
      <c r="L47" s="28">
        <v>4354</v>
      </c>
      <c r="M47" s="20" t="s">
        <v>45</v>
      </c>
      <c r="N47" s="28" t="s">
        <v>130</v>
      </c>
      <c r="O47" s="29" t="s">
        <v>131</v>
      </c>
    </row>
    <row r="48" spans="2:15" ht="45">
      <c r="B48" s="25" t="s">
        <v>633</v>
      </c>
      <c r="C48" s="20" t="s">
        <v>364</v>
      </c>
      <c r="D48" s="20" t="s">
        <v>50</v>
      </c>
      <c r="E48" s="26" t="s">
        <v>364</v>
      </c>
      <c r="F48" s="27" t="s">
        <v>111</v>
      </c>
      <c r="G48" s="28" t="s">
        <v>50</v>
      </c>
      <c r="H48" s="20" t="s">
        <v>113</v>
      </c>
      <c r="I48" s="28" t="s">
        <v>132</v>
      </c>
      <c r="J48" s="26" t="s">
        <v>133</v>
      </c>
      <c r="K48" s="20">
        <v>5.2</v>
      </c>
      <c r="L48" s="28">
        <v>4915</v>
      </c>
      <c r="M48" s="20" t="s">
        <v>45</v>
      </c>
      <c r="N48" s="28" t="s">
        <v>134</v>
      </c>
      <c r="O48" s="29" t="s">
        <v>135</v>
      </c>
    </row>
    <row r="49" spans="2:15" ht="45">
      <c r="B49" s="25" t="s">
        <v>634</v>
      </c>
      <c r="C49" s="20" t="s">
        <v>364</v>
      </c>
      <c r="D49" s="20" t="s">
        <v>364</v>
      </c>
      <c r="E49" s="26" t="s">
        <v>364</v>
      </c>
      <c r="F49" s="27" t="s">
        <v>111</v>
      </c>
      <c r="G49" s="28" t="s">
        <v>136</v>
      </c>
      <c r="H49" s="20" t="s">
        <v>9</v>
      </c>
      <c r="I49" s="28" t="s">
        <v>63</v>
      </c>
      <c r="J49" s="26" t="s">
        <v>137</v>
      </c>
      <c r="K49" s="20">
        <v>5.4</v>
      </c>
      <c r="L49" s="28">
        <v>5392</v>
      </c>
      <c r="M49" s="20" t="s">
        <v>138</v>
      </c>
      <c r="N49" s="28" t="s">
        <v>139</v>
      </c>
      <c r="O49" s="29" t="s">
        <v>140</v>
      </c>
    </row>
    <row r="50" spans="2:15" ht="30">
      <c r="B50" s="25" t="s">
        <v>635</v>
      </c>
      <c r="C50" s="20" t="s">
        <v>364</v>
      </c>
      <c r="D50" s="20" t="s">
        <v>50</v>
      </c>
      <c r="E50" s="26" t="s">
        <v>364</v>
      </c>
      <c r="F50" s="27" t="s">
        <v>141</v>
      </c>
      <c r="G50" s="27" t="s">
        <v>142</v>
      </c>
      <c r="H50" s="20" t="s">
        <v>118</v>
      </c>
      <c r="I50" s="28" t="s">
        <v>143</v>
      </c>
      <c r="J50" s="26" t="s">
        <v>144</v>
      </c>
      <c r="K50" s="20">
        <v>4.8</v>
      </c>
      <c r="L50" s="28">
        <v>4737</v>
      </c>
      <c r="M50" s="20" t="s">
        <v>12</v>
      </c>
      <c r="N50" s="28" t="s">
        <v>145</v>
      </c>
      <c r="O50" s="29" t="s">
        <v>146</v>
      </c>
    </row>
    <row r="51" spans="2:15" ht="30">
      <c r="B51" s="36" t="s">
        <v>636</v>
      </c>
      <c r="C51" s="20" t="s">
        <v>364</v>
      </c>
      <c r="D51" s="20" t="s">
        <v>50</v>
      </c>
      <c r="E51" s="26" t="s">
        <v>364</v>
      </c>
      <c r="F51" s="27" t="s">
        <v>141</v>
      </c>
      <c r="G51" s="27" t="s">
        <v>147</v>
      </c>
      <c r="H51" s="20" t="s">
        <v>9</v>
      </c>
      <c r="I51" s="28" t="s">
        <v>148</v>
      </c>
      <c r="J51" s="26" t="s">
        <v>149</v>
      </c>
      <c r="K51" s="20">
        <v>5.4</v>
      </c>
      <c r="L51" s="28">
        <v>5487</v>
      </c>
      <c r="M51" s="20" t="s">
        <v>45</v>
      </c>
      <c r="N51" s="28" t="s">
        <v>150</v>
      </c>
      <c r="O51" s="29" t="s">
        <v>151</v>
      </c>
    </row>
    <row r="52" spans="2:15" ht="30">
      <c r="B52" s="36" t="s">
        <v>637</v>
      </c>
      <c r="C52" s="20" t="s">
        <v>364</v>
      </c>
      <c r="D52" s="20" t="s">
        <v>50</v>
      </c>
      <c r="E52" s="26" t="s">
        <v>364</v>
      </c>
      <c r="F52" s="27" t="s">
        <v>152</v>
      </c>
      <c r="G52" s="27" t="s">
        <v>153</v>
      </c>
      <c r="H52" s="20" t="s">
        <v>9</v>
      </c>
      <c r="I52" s="28" t="s">
        <v>154</v>
      </c>
      <c r="J52" s="26" t="s">
        <v>155</v>
      </c>
      <c r="K52" s="20">
        <v>4.7</v>
      </c>
      <c r="L52" s="28">
        <v>4704</v>
      </c>
      <c r="M52" s="20" t="s">
        <v>45</v>
      </c>
      <c r="N52" s="28" t="s">
        <v>156</v>
      </c>
      <c r="O52" s="29" t="s">
        <v>157</v>
      </c>
    </row>
    <row r="53" spans="2:15" ht="30">
      <c r="B53" s="25" t="s">
        <v>638</v>
      </c>
      <c r="C53" s="20" t="s">
        <v>364</v>
      </c>
      <c r="D53" s="20" t="s">
        <v>50</v>
      </c>
      <c r="E53" s="26" t="s">
        <v>50</v>
      </c>
      <c r="F53" s="27" t="s">
        <v>158</v>
      </c>
      <c r="G53" s="35" t="s">
        <v>159</v>
      </c>
      <c r="H53" s="20" t="s">
        <v>160</v>
      </c>
      <c r="I53" s="28" t="s">
        <v>161</v>
      </c>
      <c r="J53" s="26" t="s">
        <v>162</v>
      </c>
      <c r="K53" s="20">
        <v>5.4</v>
      </c>
      <c r="L53" s="28">
        <v>5726</v>
      </c>
      <c r="M53" s="20" t="s">
        <v>12</v>
      </c>
      <c r="N53" s="28" t="s">
        <v>163</v>
      </c>
      <c r="O53" s="29" t="s">
        <v>164</v>
      </c>
    </row>
    <row r="54" spans="2:15" ht="45">
      <c r="B54" s="25" t="s">
        <v>639</v>
      </c>
      <c r="C54" s="20" t="s">
        <v>50</v>
      </c>
      <c r="D54" s="20" t="s">
        <v>50</v>
      </c>
      <c r="E54" s="26" t="s">
        <v>364</v>
      </c>
      <c r="F54" s="27" t="s">
        <v>376</v>
      </c>
      <c r="G54" s="27" t="s">
        <v>377</v>
      </c>
      <c r="H54" s="20" t="s">
        <v>9</v>
      </c>
      <c r="I54" s="28" t="s">
        <v>464</v>
      </c>
      <c r="J54" s="26" t="s">
        <v>454</v>
      </c>
      <c r="K54" s="20">
        <v>4.9000000000000004</v>
      </c>
      <c r="L54" s="28" t="s">
        <v>50</v>
      </c>
      <c r="M54" s="20" t="s">
        <v>138</v>
      </c>
      <c r="N54" s="28" t="s">
        <v>378</v>
      </c>
      <c r="O54" s="29" t="s">
        <v>379</v>
      </c>
    </row>
    <row r="55" spans="2:15" ht="45">
      <c r="B55" s="25" t="s">
        <v>640</v>
      </c>
      <c r="C55" s="20" t="s">
        <v>364</v>
      </c>
      <c r="D55" s="20" t="s">
        <v>364</v>
      </c>
      <c r="E55" s="26" t="s">
        <v>364</v>
      </c>
      <c r="F55" s="27" t="s">
        <v>165</v>
      </c>
      <c r="G55" s="27" t="s">
        <v>50</v>
      </c>
      <c r="H55" s="20" t="s">
        <v>166</v>
      </c>
      <c r="I55" s="28" t="s">
        <v>167</v>
      </c>
      <c r="J55" s="26" t="s">
        <v>168</v>
      </c>
      <c r="K55" s="20">
        <v>5.6</v>
      </c>
      <c r="L55" s="28">
        <v>5746</v>
      </c>
      <c r="M55" s="20" t="s">
        <v>45</v>
      </c>
      <c r="N55" s="28" t="s">
        <v>169</v>
      </c>
      <c r="O55" s="29" t="s">
        <v>170</v>
      </c>
    </row>
    <row r="56" spans="2:15" ht="45">
      <c r="B56" s="25" t="s">
        <v>641</v>
      </c>
      <c r="C56" s="20" t="s">
        <v>364</v>
      </c>
      <c r="D56" s="20" t="s">
        <v>50</v>
      </c>
      <c r="E56" s="26" t="s">
        <v>364</v>
      </c>
      <c r="F56" s="27" t="s">
        <v>165</v>
      </c>
      <c r="G56" s="28" t="s">
        <v>171</v>
      </c>
      <c r="H56" s="20" t="s">
        <v>166</v>
      </c>
      <c r="I56" s="28" t="s">
        <v>167</v>
      </c>
      <c r="J56" s="26" t="s">
        <v>168</v>
      </c>
      <c r="K56" s="20">
        <v>5.6</v>
      </c>
      <c r="L56" s="28">
        <v>5361</v>
      </c>
      <c r="M56" s="20" t="s">
        <v>45</v>
      </c>
      <c r="N56" s="28" t="s">
        <v>172</v>
      </c>
      <c r="O56" s="29" t="s">
        <v>173</v>
      </c>
    </row>
    <row r="57" spans="2:15" ht="45">
      <c r="B57" s="25" t="s">
        <v>642</v>
      </c>
      <c r="C57" s="20" t="s">
        <v>50</v>
      </c>
      <c r="D57" s="20" t="s">
        <v>50</v>
      </c>
      <c r="E57" s="26" t="s">
        <v>364</v>
      </c>
      <c r="F57" s="27" t="s">
        <v>165</v>
      </c>
      <c r="G57" s="28" t="s">
        <v>50</v>
      </c>
      <c r="H57" s="20" t="s">
        <v>166</v>
      </c>
      <c r="I57" s="28" t="s">
        <v>167</v>
      </c>
      <c r="J57" s="26" t="s">
        <v>168</v>
      </c>
      <c r="K57" s="20">
        <v>5.7</v>
      </c>
      <c r="L57" s="28">
        <v>5917</v>
      </c>
      <c r="M57" s="20" t="s">
        <v>45</v>
      </c>
      <c r="N57" s="28" t="s">
        <v>380</v>
      </c>
      <c r="O57" s="29" t="s">
        <v>381</v>
      </c>
    </row>
    <row r="58" spans="2:15" ht="45">
      <c r="B58" s="25" t="s">
        <v>643</v>
      </c>
      <c r="C58" s="20" t="s">
        <v>364</v>
      </c>
      <c r="D58" s="20" t="s">
        <v>50</v>
      </c>
      <c r="E58" s="26" t="s">
        <v>364</v>
      </c>
      <c r="F58" s="27" t="s">
        <v>174</v>
      </c>
      <c r="G58" s="37" t="s">
        <v>175</v>
      </c>
      <c r="H58" s="20" t="s">
        <v>166</v>
      </c>
      <c r="I58" s="28" t="s">
        <v>176</v>
      </c>
      <c r="J58" s="26" t="s">
        <v>177</v>
      </c>
      <c r="K58" s="20">
        <v>5.6</v>
      </c>
      <c r="L58" s="28">
        <v>5499</v>
      </c>
      <c r="M58" s="20" t="s">
        <v>45</v>
      </c>
      <c r="N58" s="28" t="s">
        <v>178</v>
      </c>
      <c r="O58" s="29" t="s">
        <v>179</v>
      </c>
    </row>
    <row r="59" spans="2:15" ht="45">
      <c r="B59" s="36" t="s">
        <v>644</v>
      </c>
      <c r="C59" s="20" t="s">
        <v>50</v>
      </c>
      <c r="D59" s="20" t="s">
        <v>50</v>
      </c>
      <c r="E59" s="26" t="s">
        <v>364</v>
      </c>
      <c r="F59" s="27" t="s">
        <v>174</v>
      </c>
      <c r="G59" s="28" t="s">
        <v>382</v>
      </c>
      <c r="H59" s="20" t="s">
        <v>118</v>
      </c>
      <c r="I59" s="28" t="s">
        <v>383</v>
      </c>
      <c r="J59" s="26" t="s">
        <v>455</v>
      </c>
      <c r="K59" s="20">
        <v>5.9</v>
      </c>
      <c r="L59" s="28">
        <v>5609</v>
      </c>
      <c r="M59" s="20" t="s">
        <v>45</v>
      </c>
      <c r="N59" s="28" t="s">
        <v>384</v>
      </c>
      <c r="O59" s="29" t="s">
        <v>385</v>
      </c>
    </row>
    <row r="60" spans="2:15" ht="45">
      <c r="B60" s="36" t="s">
        <v>645</v>
      </c>
      <c r="C60" s="20" t="s">
        <v>50</v>
      </c>
      <c r="D60" s="20" t="s">
        <v>50</v>
      </c>
      <c r="E60" s="26" t="s">
        <v>364</v>
      </c>
      <c r="F60" s="27" t="s">
        <v>174</v>
      </c>
      <c r="G60" s="37" t="s">
        <v>50</v>
      </c>
      <c r="H60" s="20" t="s">
        <v>118</v>
      </c>
      <c r="I60" s="28" t="s">
        <v>386</v>
      </c>
      <c r="J60" s="26" t="s">
        <v>456</v>
      </c>
      <c r="K60" s="20">
        <v>5.8</v>
      </c>
      <c r="L60" s="28">
        <v>5264</v>
      </c>
      <c r="M60" s="20" t="s">
        <v>45</v>
      </c>
      <c r="N60" s="28" t="s">
        <v>387</v>
      </c>
      <c r="O60" s="29" t="s">
        <v>388</v>
      </c>
    </row>
    <row r="61" spans="2:15" ht="30">
      <c r="B61" s="36" t="s">
        <v>646</v>
      </c>
      <c r="C61" s="20" t="s">
        <v>50</v>
      </c>
      <c r="D61" s="20" t="s">
        <v>50</v>
      </c>
      <c r="E61" s="26" t="s">
        <v>364</v>
      </c>
      <c r="F61" s="27" t="s">
        <v>180</v>
      </c>
      <c r="G61" s="28" t="s">
        <v>389</v>
      </c>
      <c r="H61" s="20" t="s">
        <v>118</v>
      </c>
      <c r="I61" s="28" t="s">
        <v>383</v>
      </c>
      <c r="J61" s="26" t="s">
        <v>455</v>
      </c>
      <c r="K61" s="20">
        <v>5.8</v>
      </c>
      <c r="L61" s="28">
        <v>6330</v>
      </c>
      <c r="M61" s="20" t="s">
        <v>45</v>
      </c>
      <c r="N61" s="28" t="s">
        <v>390</v>
      </c>
      <c r="O61" s="29" t="s">
        <v>391</v>
      </c>
    </row>
    <row r="62" spans="2:15" ht="30">
      <c r="B62" s="36" t="s">
        <v>647</v>
      </c>
      <c r="C62" s="20" t="s">
        <v>364</v>
      </c>
      <c r="D62" s="20" t="s">
        <v>50</v>
      </c>
      <c r="E62" s="26" t="s">
        <v>364</v>
      </c>
      <c r="F62" s="27" t="s">
        <v>180</v>
      </c>
      <c r="G62" s="28" t="s">
        <v>181</v>
      </c>
      <c r="H62" s="20" t="s">
        <v>118</v>
      </c>
      <c r="I62" s="28" t="s">
        <v>182</v>
      </c>
      <c r="J62" s="26" t="s">
        <v>183</v>
      </c>
      <c r="K62" s="20">
        <v>5.4</v>
      </c>
      <c r="L62" s="28">
        <v>5780</v>
      </c>
      <c r="M62" s="20" t="s">
        <v>45</v>
      </c>
      <c r="N62" s="28" t="s">
        <v>184</v>
      </c>
      <c r="O62" s="29" t="s">
        <v>185</v>
      </c>
    </row>
    <row r="63" spans="2:15" ht="45">
      <c r="B63" s="36" t="s">
        <v>648</v>
      </c>
      <c r="C63" s="20" t="s">
        <v>364</v>
      </c>
      <c r="D63" s="20" t="s">
        <v>50</v>
      </c>
      <c r="E63" s="26" t="s">
        <v>364</v>
      </c>
      <c r="F63" s="27" t="s">
        <v>186</v>
      </c>
      <c r="G63" s="28" t="s">
        <v>187</v>
      </c>
      <c r="H63" s="20" t="s">
        <v>118</v>
      </c>
      <c r="I63" s="28" t="s">
        <v>188</v>
      </c>
      <c r="J63" s="26" t="s">
        <v>189</v>
      </c>
      <c r="K63" s="20">
        <v>5.3</v>
      </c>
      <c r="L63" s="28">
        <v>5550</v>
      </c>
      <c r="M63" s="20" t="s">
        <v>190</v>
      </c>
      <c r="N63" s="28" t="s">
        <v>191</v>
      </c>
      <c r="O63" s="29" t="s">
        <v>192</v>
      </c>
    </row>
    <row r="64" spans="2:15" ht="30">
      <c r="B64" s="25" t="s">
        <v>649</v>
      </c>
      <c r="C64" s="20" t="s">
        <v>364</v>
      </c>
      <c r="D64" s="20" t="s">
        <v>364</v>
      </c>
      <c r="E64" s="26" t="s">
        <v>364</v>
      </c>
      <c r="F64" s="27" t="s">
        <v>193</v>
      </c>
      <c r="G64" s="27" t="s">
        <v>194</v>
      </c>
      <c r="H64" s="20" t="s">
        <v>113</v>
      </c>
      <c r="I64" s="28" t="s">
        <v>195</v>
      </c>
      <c r="J64" s="26" t="s">
        <v>196</v>
      </c>
      <c r="K64" s="20">
        <v>5.0999999999999996</v>
      </c>
      <c r="L64" s="28">
        <v>4703</v>
      </c>
      <c r="M64" s="20" t="s">
        <v>45</v>
      </c>
      <c r="N64" s="28" t="s">
        <v>197</v>
      </c>
      <c r="O64" s="29" t="s">
        <v>198</v>
      </c>
    </row>
    <row r="65" spans="2:15" ht="30">
      <c r="B65" s="25" t="s">
        <v>650</v>
      </c>
      <c r="C65" s="20" t="s">
        <v>50</v>
      </c>
      <c r="D65" s="20" t="s">
        <v>50</v>
      </c>
      <c r="E65" s="26" t="s">
        <v>364</v>
      </c>
      <c r="F65" s="27" t="s">
        <v>193</v>
      </c>
      <c r="G65" s="28" t="s">
        <v>50</v>
      </c>
      <c r="H65" s="20" t="s">
        <v>118</v>
      </c>
      <c r="I65" s="28" t="s">
        <v>392</v>
      </c>
      <c r="J65" s="26" t="s">
        <v>457</v>
      </c>
      <c r="K65" s="20">
        <v>5.7</v>
      </c>
      <c r="L65" s="28">
        <v>5330</v>
      </c>
      <c r="M65" s="20" t="s">
        <v>12</v>
      </c>
      <c r="N65" s="28" t="s">
        <v>393</v>
      </c>
      <c r="O65" s="29" t="s">
        <v>394</v>
      </c>
    </row>
    <row r="66" spans="2:15" ht="30">
      <c r="B66" s="36" t="s">
        <v>651</v>
      </c>
      <c r="C66" s="20" t="s">
        <v>364</v>
      </c>
      <c r="D66" s="20" t="s">
        <v>50</v>
      </c>
      <c r="E66" s="26" t="s">
        <v>364</v>
      </c>
      <c r="F66" s="27" t="s">
        <v>199</v>
      </c>
      <c r="G66" s="28" t="s">
        <v>200</v>
      </c>
      <c r="H66" s="20" t="s">
        <v>118</v>
      </c>
      <c r="I66" s="28" t="s">
        <v>201</v>
      </c>
      <c r="J66" s="26" t="s">
        <v>202</v>
      </c>
      <c r="K66" s="20">
        <v>5.4</v>
      </c>
      <c r="L66" s="28">
        <v>5586</v>
      </c>
      <c r="M66" s="20" t="s">
        <v>45</v>
      </c>
      <c r="N66" s="28" t="s">
        <v>203</v>
      </c>
      <c r="O66" s="29" t="s">
        <v>204</v>
      </c>
    </row>
    <row r="67" spans="2:15" ht="30">
      <c r="B67" s="25" t="s">
        <v>652</v>
      </c>
      <c r="C67" s="20" t="s">
        <v>364</v>
      </c>
      <c r="D67" s="20" t="s">
        <v>50</v>
      </c>
      <c r="E67" s="26" t="s">
        <v>364</v>
      </c>
      <c r="F67" s="27" t="s">
        <v>205</v>
      </c>
      <c r="G67" s="37" t="s">
        <v>206</v>
      </c>
      <c r="H67" s="20" t="s">
        <v>9</v>
      </c>
      <c r="I67" s="28" t="s">
        <v>207</v>
      </c>
      <c r="J67" s="26" t="s">
        <v>208</v>
      </c>
      <c r="K67" s="20">
        <v>5.3</v>
      </c>
      <c r="L67" s="28">
        <v>4758</v>
      </c>
      <c r="M67" s="20" t="s">
        <v>45</v>
      </c>
      <c r="N67" s="28" t="s">
        <v>209</v>
      </c>
      <c r="O67" s="29" t="s">
        <v>210</v>
      </c>
    </row>
    <row r="68" spans="2:15" ht="30">
      <c r="B68" s="25" t="s">
        <v>653</v>
      </c>
      <c r="C68" s="20" t="s">
        <v>364</v>
      </c>
      <c r="D68" s="20" t="s">
        <v>50</v>
      </c>
      <c r="E68" s="26" t="s">
        <v>364</v>
      </c>
      <c r="F68" s="27" t="s">
        <v>205</v>
      </c>
      <c r="G68" s="27" t="s">
        <v>50</v>
      </c>
      <c r="H68" s="20" t="s">
        <v>118</v>
      </c>
      <c r="I68" s="28" t="s">
        <v>211</v>
      </c>
      <c r="J68" s="26" t="s">
        <v>212</v>
      </c>
      <c r="K68" s="20">
        <v>5.2</v>
      </c>
      <c r="L68" s="28">
        <v>5111</v>
      </c>
      <c r="M68" s="20" t="s">
        <v>45</v>
      </c>
      <c r="N68" s="28" t="s">
        <v>213</v>
      </c>
      <c r="O68" s="29" t="s">
        <v>214</v>
      </c>
    </row>
    <row r="69" spans="2:15" ht="30">
      <c r="B69" s="25" t="s">
        <v>654</v>
      </c>
      <c r="C69" s="20" t="s">
        <v>50</v>
      </c>
      <c r="D69" s="20" t="s">
        <v>50</v>
      </c>
      <c r="E69" s="26" t="s">
        <v>364</v>
      </c>
      <c r="F69" s="27" t="s">
        <v>205</v>
      </c>
      <c r="G69" s="28" t="s">
        <v>50</v>
      </c>
      <c r="H69" s="20" t="s">
        <v>118</v>
      </c>
      <c r="I69" s="28" t="s">
        <v>395</v>
      </c>
      <c r="J69" s="26" t="s">
        <v>458</v>
      </c>
      <c r="K69" s="20">
        <v>5.3</v>
      </c>
      <c r="L69" s="28">
        <v>5357</v>
      </c>
      <c r="M69" s="20" t="s">
        <v>12</v>
      </c>
      <c r="N69" s="28" t="s">
        <v>396</v>
      </c>
      <c r="O69" s="29" t="s">
        <v>397</v>
      </c>
    </row>
    <row r="70" spans="2:15" ht="45">
      <c r="B70" s="25" t="s">
        <v>655</v>
      </c>
      <c r="C70" s="20" t="s">
        <v>50</v>
      </c>
      <c r="D70" s="20" t="s">
        <v>50</v>
      </c>
      <c r="E70" s="26" t="s">
        <v>364</v>
      </c>
      <c r="F70" s="27" t="s">
        <v>398</v>
      </c>
      <c r="G70" s="28" t="s">
        <v>399</v>
      </c>
      <c r="H70" s="20" t="s">
        <v>9</v>
      </c>
      <c r="I70" s="28" t="s">
        <v>400</v>
      </c>
      <c r="J70" s="26" t="s">
        <v>459</v>
      </c>
      <c r="K70" s="20">
        <v>5.3</v>
      </c>
      <c r="L70" s="28">
        <v>5356</v>
      </c>
      <c r="M70" s="20" t="s">
        <v>45</v>
      </c>
      <c r="N70" s="28" t="s">
        <v>401</v>
      </c>
      <c r="O70" s="29" t="s">
        <v>402</v>
      </c>
    </row>
    <row r="71" spans="2:15" ht="30">
      <c r="B71" s="25" t="s">
        <v>656</v>
      </c>
      <c r="C71" s="20" t="s">
        <v>50</v>
      </c>
      <c r="D71" s="20" t="s">
        <v>50</v>
      </c>
      <c r="E71" s="26" t="s">
        <v>364</v>
      </c>
      <c r="F71" s="27" t="s">
        <v>215</v>
      </c>
      <c r="G71" s="28" t="s">
        <v>403</v>
      </c>
      <c r="H71" s="20" t="s">
        <v>9</v>
      </c>
      <c r="I71" s="28" t="s">
        <v>404</v>
      </c>
      <c r="J71" s="26" t="s">
        <v>460</v>
      </c>
      <c r="K71" s="20">
        <v>5</v>
      </c>
      <c r="L71" s="28">
        <v>4607</v>
      </c>
      <c r="M71" s="20" t="s">
        <v>12</v>
      </c>
      <c r="N71" s="28" t="s">
        <v>405</v>
      </c>
      <c r="O71" s="29" t="s">
        <v>406</v>
      </c>
    </row>
    <row r="72" spans="2:15" ht="30">
      <c r="B72" s="25" t="s">
        <v>657</v>
      </c>
      <c r="C72" s="20" t="s">
        <v>364</v>
      </c>
      <c r="D72" s="20" t="s">
        <v>50</v>
      </c>
      <c r="E72" s="26" t="s">
        <v>364</v>
      </c>
      <c r="F72" s="27" t="s">
        <v>215</v>
      </c>
      <c r="G72" s="28" t="s">
        <v>216</v>
      </c>
      <c r="H72" s="20" t="s">
        <v>217</v>
      </c>
      <c r="I72" s="28" t="s">
        <v>218</v>
      </c>
      <c r="J72" s="26" t="s">
        <v>219</v>
      </c>
      <c r="K72" s="20">
        <v>5.4</v>
      </c>
      <c r="L72" s="28">
        <v>4886</v>
      </c>
      <c r="M72" s="20" t="s">
        <v>45</v>
      </c>
      <c r="N72" s="28" t="s">
        <v>220</v>
      </c>
      <c r="O72" s="29" t="s">
        <v>221</v>
      </c>
    </row>
    <row r="73" spans="2:15" ht="30">
      <c r="B73" s="25" t="s">
        <v>658</v>
      </c>
      <c r="C73" s="20" t="s">
        <v>364</v>
      </c>
      <c r="D73" s="20" t="s">
        <v>50</v>
      </c>
      <c r="E73" s="26" t="s">
        <v>364</v>
      </c>
      <c r="F73" s="27" t="s">
        <v>215</v>
      </c>
      <c r="G73" s="28" t="s">
        <v>50</v>
      </c>
      <c r="H73" s="20" t="s">
        <v>118</v>
      </c>
      <c r="I73" s="28" t="s">
        <v>182</v>
      </c>
      <c r="J73" s="26" t="s">
        <v>183</v>
      </c>
      <c r="K73" s="20">
        <v>5.2</v>
      </c>
      <c r="L73" s="28">
        <v>5065</v>
      </c>
      <c r="M73" s="20" t="s">
        <v>45</v>
      </c>
      <c r="N73" s="28" t="s">
        <v>222</v>
      </c>
      <c r="O73" s="29" t="s">
        <v>223</v>
      </c>
    </row>
    <row r="74" spans="2:15" ht="30">
      <c r="B74" s="25" t="s">
        <v>659</v>
      </c>
      <c r="C74" s="20" t="s">
        <v>364</v>
      </c>
      <c r="D74" s="20" t="s">
        <v>50</v>
      </c>
      <c r="E74" s="26" t="s">
        <v>364</v>
      </c>
      <c r="F74" s="27" t="s">
        <v>224</v>
      </c>
      <c r="G74" s="28" t="s">
        <v>50</v>
      </c>
      <c r="H74" s="20" t="s">
        <v>9</v>
      </c>
      <c r="I74" s="28" t="s">
        <v>225</v>
      </c>
      <c r="J74" s="26" t="s">
        <v>226</v>
      </c>
      <c r="K74" s="20">
        <v>5.4</v>
      </c>
      <c r="L74" s="28">
        <v>5172</v>
      </c>
      <c r="M74" s="20" t="s">
        <v>12</v>
      </c>
      <c r="N74" s="28" t="s">
        <v>227</v>
      </c>
      <c r="O74" s="29" t="s">
        <v>228</v>
      </c>
    </row>
    <row r="75" spans="2:15" ht="30">
      <c r="B75" s="25" t="s">
        <v>660</v>
      </c>
      <c r="C75" s="20" t="s">
        <v>364</v>
      </c>
      <c r="D75" s="20" t="s">
        <v>50</v>
      </c>
      <c r="E75" s="26" t="s">
        <v>364</v>
      </c>
      <c r="F75" s="27" t="s">
        <v>224</v>
      </c>
      <c r="G75" s="35" t="s">
        <v>229</v>
      </c>
      <c r="H75" s="20" t="s">
        <v>166</v>
      </c>
      <c r="I75" s="28" t="s">
        <v>230</v>
      </c>
      <c r="J75" s="26" t="s">
        <v>231</v>
      </c>
      <c r="K75" s="20">
        <v>5.4</v>
      </c>
      <c r="L75" s="28">
        <v>5302</v>
      </c>
      <c r="M75" s="20" t="s">
        <v>12</v>
      </c>
      <c r="N75" s="28" t="s">
        <v>232</v>
      </c>
      <c r="O75" s="29" t="s">
        <v>233</v>
      </c>
    </row>
    <row r="76" spans="2:15" ht="30">
      <c r="B76" s="25" t="s">
        <v>661</v>
      </c>
      <c r="C76" s="20" t="s">
        <v>364</v>
      </c>
      <c r="D76" s="20" t="s">
        <v>50</v>
      </c>
      <c r="E76" s="26" t="s">
        <v>364</v>
      </c>
      <c r="F76" s="27" t="s">
        <v>234</v>
      </c>
      <c r="G76" s="28" t="s">
        <v>235</v>
      </c>
      <c r="H76" s="20" t="s">
        <v>113</v>
      </c>
      <c r="I76" s="28" t="s">
        <v>236</v>
      </c>
      <c r="J76" s="26" t="s">
        <v>237</v>
      </c>
      <c r="K76" s="20">
        <v>5.2</v>
      </c>
      <c r="L76" s="28">
        <v>5157</v>
      </c>
      <c r="M76" s="20" t="s">
        <v>138</v>
      </c>
      <c r="N76" s="28" t="s">
        <v>238</v>
      </c>
      <c r="O76" s="29" t="s">
        <v>239</v>
      </c>
    </row>
    <row r="77" spans="2:15" ht="30">
      <c r="B77" s="36" t="s">
        <v>662</v>
      </c>
      <c r="C77" s="20" t="s">
        <v>364</v>
      </c>
      <c r="D77" s="20" t="s">
        <v>50</v>
      </c>
      <c r="E77" s="26" t="s">
        <v>364</v>
      </c>
      <c r="F77" s="27" t="s">
        <v>234</v>
      </c>
      <c r="G77" s="28" t="s">
        <v>240</v>
      </c>
      <c r="H77" s="20" t="s">
        <v>217</v>
      </c>
      <c r="I77" s="28" t="s">
        <v>241</v>
      </c>
      <c r="J77" s="26" t="s">
        <v>242</v>
      </c>
      <c r="K77" s="20">
        <v>5.4</v>
      </c>
      <c r="L77" s="28">
        <v>5398</v>
      </c>
      <c r="M77" s="20" t="s">
        <v>138</v>
      </c>
      <c r="N77" s="28" t="s">
        <v>243</v>
      </c>
      <c r="O77" s="29" t="s">
        <v>244</v>
      </c>
    </row>
    <row r="78" spans="2:15" ht="45">
      <c r="B78" s="25" t="s">
        <v>663</v>
      </c>
      <c r="C78" s="20" t="s">
        <v>364</v>
      </c>
      <c r="D78" s="20" t="s">
        <v>50</v>
      </c>
      <c r="E78" s="26" t="s">
        <v>364</v>
      </c>
      <c r="F78" s="27" t="s">
        <v>245</v>
      </c>
      <c r="G78" s="28" t="s">
        <v>246</v>
      </c>
      <c r="H78" s="20" t="s">
        <v>118</v>
      </c>
      <c r="I78" s="28" t="s">
        <v>182</v>
      </c>
      <c r="J78" s="26" t="s">
        <v>183</v>
      </c>
      <c r="K78" s="20">
        <v>5.4</v>
      </c>
      <c r="L78" s="28">
        <v>5521</v>
      </c>
      <c r="M78" s="20" t="s">
        <v>45</v>
      </c>
      <c r="N78" s="28" t="s">
        <v>247</v>
      </c>
      <c r="O78" s="29" t="s">
        <v>248</v>
      </c>
    </row>
    <row r="79" spans="2:15" ht="30">
      <c r="B79" s="36" t="s">
        <v>664</v>
      </c>
      <c r="C79" s="20" t="s">
        <v>364</v>
      </c>
      <c r="D79" s="20" t="s">
        <v>50</v>
      </c>
      <c r="E79" s="26" t="s">
        <v>364</v>
      </c>
      <c r="F79" s="27" t="s">
        <v>249</v>
      </c>
      <c r="G79" s="27" t="s">
        <v>50</v>
      </c>
      <c r="H79" s="20" t="s">
        <v>113</v>
      </c>
      <c r="I79" s="28" t="s">
        <v>250</v>
      </c>
      <c r="J79" s="26" t="s">
        <v>251</v>
      </c>
      <c r="K79" s="20">
        <v>5</v>
      </c>
      <c r="L79" s="28">
        <v>5013</v>
      </c>
      <c r="M79" s="20" t="s">
        <v>45</v>
      </c>
      <c r="N79" s="28" t="s">
        <v>252</v>
      </c>
      <c r="O79" s="29" t="s">
        <v>253</v>
      </c>
    </row>
    <row r="80" spans="2:15" ht="30">
      <c r="B80" s="25" t="s">
        <v>665</v>
      </c>
      <c r="C80" s="20" t="s">
        <v>364</v>
      </c>
      <c r="D80" s="20" t="s">
        <v>364</v>
      </c>
      <c r="E80" s="26" t="s">
        <v>364</v>
      </c>
      <c r="F80" s="27" t="s">
        <v>249</v>
      </c>
      <c r="G80" s="37" t="s">
        <v>254</v>
      </c>
      <c r="H80" s="20" t="s">
        <v>255</v>
      </c>
      <c r="I80" s="28" t="s">
        <v>256</v>
      </c>
      <c r="J80" s="26" t="s">
        <v>257</v>
      </c>
      <c r="K80" s="20">
        <v>5.4</v>
      </c>
      <c r="L80" s="28">
        <v>5209</v>
      </c>
      <c r="M80" s="20" t="s">
        <v>45</v>
      </c>
      <c r="N80" s="28" t="s">
        <v>258</v>
      </c>
      <c r="O80" s="29" t="s">
        <v>259</v>
      </c>
    </row>
    <row r="81" spans="2:15" ht="30">
      <c r="B81" s="25" t="s">
        <v>666</v>
      </c>
      <c r="C81" s="20" t="s">
        <v>364</v>
      </c>
      <c r="D81" s="20" t="s">
        <v>50</v>
      </c>
      <c r="E81" s="26" t="s">
        <v>364</v>
      </c>
      <c r="F81" s="27" t="s">
        <v>249</v>
      </c>
      <c r="G81" s="37" t="s">
        <v>260</v>
      </c>
      <c r="H81" s="20" t="s">
        <v>113</v>
      </c>
      <c r="I81" s="28" t="s">
        <v>261</v>
      </c>
      <c r="J81" s="26" t="s">
        <v>251</v>
      </c>
      <c r="K81" s="20">
        <v>5.2</v>
      </c>
      <c r="L81" s="28">
        <v>5248</v>
      </c>
      <c r="M81" s="20" t="s">
        <v>12</v>
      </c>
      <c r="N81" s="28" t="s">
        <v>262</v>
      </c>
      <c r="O81" s="29" t="s">
        <v>263</v>
      </c>
    </row>
    <row r="82" spans="2:15" ht="30">
      <c r="B82" s="36" t="s">
        <v>667</v>
      </c>
      <c r="C82" s="20" t="s">
        <v>50</v>
      </c>
      <c r="D82" s="20" t="s">
        <v>50</v>
      </c>
      <c r="E82" s="26" t="s">
        <v>364</v>
      </c>
      <c r="F82" s="27" t="s">
        <v>249</v>
      </c>
      <c r="G82" s="28" t="s">
        <v>407</v>
      </c>
      <c r="H82" s="20" t="s">
        <v>113</v>
      </c>
      <c r="I82" s="28" t="s">
        <v>261</v>
      </c>
      <c r="J82" s="26" t="s">
        <v>461</v>
      </c>
      <c r="K82" s="20">
        <v>5.0999999999999996</v>
      </c>
      <c r="L82" s="28">
        <v>4972</v>
      </c>
      <c r="M82" s="20" t="s">
        <v>45</v>
      </c>
      <c r="N82" s="28" t="s">
        <v>408</v>
      </c>
      <c r="O82" s="29" t="s">
        <v>409</v>
      </c>
    </row>
    <row r="83" spans="2:15" ht="30">
      <c r="B83" s="36" t="s">
        <v>668</v>
      </c>
      <c r="C83" s="20" t="s">
        <v>50</v>
      </c>
      <c r="D83" s="20" t="s">
        <v>50</v>
      </c>
      <c r="E83" s="26" t="s">
        <v>364</v>
      </c>
      <c r="F83" s="27" t="s">
        <v>249</v>
      </c>
      <c r="G83" s="28" t="s">
        <v>410</v>
      </c>
      <c r="H83" s="20" t="s">
        <v>113</v>
      </c>
      <c r="I83" s="28" t="s">
        <v>261</v>
      </c>
      <c r="J83" s="26" t="s">
        <v>462</v>
      </c>
      <c r="K83" s="20">
        <v>5.2</v>
      </c>
      <c r="L83" s="28">
        <v>5085</v>
      </c>
      <c r="M83" s="20" t="s">
        <v>45</v>
      </c>
      <c r="N83" s="28" t="s">
        <v>411</v>
      </c>
      <c r="O83" s="29" t="s">
        <v>412</v>
      </c>
    </row>
    <row r="84" spans="2:15" ht="30">
      <c r="B84" s="36" t="s">
        <v>413</v>
      </c>
      <c r="C84" s="20" t="s">
        <v>50</v>
      </c>
      <c r="D84" s="20" t="s">
        <v>50</v>
      </c>
      <c r="E84" s="26" t="s">
        <v>364</v>
      </c>
      <c r="F84" s="27" t="s">
        <v>249</v>
      </c>
      <c r="G84" s="28" t="s">
        <v>414</v>
      </c>
      <c r="H84" s="20" t="s">
        <v>113</v>
      </c>
      <c r="I84" s="28" t="s">
        <v>415</v>
      </c>
      <c r="J84" s="26" t="s">
        <v>463</v>
      </c>
      <c r="K84" s="20">
        <v>5</v>
      </c>
      <c r="L84" s="28">
        <v>4878</v>
      </c>
      <c r="M84" s="20" t="s">
        <v>45</v>
      </c>
      <c r="N84" s="28" t="s">
        <v>416</v>
      </c>
      <c r="O84" s="29" t="s">
        <v>417</v>
      </c>
    </row>
    <row r="85" spans="2:15" ht="30">
      <c r="B85" s="36" t="s">
        <v>669</v>
      </c>
      <c r="C85" s="20" t="s">
        <v>50</v>
      </c>
      <c r="D85" s="20" t="s">
        <v>50</v>
      </c>
      <c r="E85" s="26" t="s">
        <v>364</v>
      </c>
      <c r="F85" s="27" t="s">
        <v>249</v>
      </c>
      <c r="G85" s="28" t="s">
        <v>418</v>
      </c>
      <c r="H85" s="20" t="s">
        <v>113</v>
      </c>
      <c r="I85" s="28" t="s">
        <v>261</v>
      </c>
      <c r="J85" s="26" t="s">
        <v>296</v>
      </c>
      <c r="K85" s="20">
        <v>5.0999999999999996</v>
      </c>
      <c r="L85" s="28">
        <v>5578</v>
      </c>
      <c r="M85" s="20" t="s">
        <v>138</v>
      </c>
      <c r="N85" s="28" t="s">
        <v>419</v>
      </c>
      <c r="O85" s="29" t="s">
        <v>420</v>
      </c>
    </row>
    <row r="86" spans="2:15" ht="30">
      <c r="B86" s="36" t="s">
        <v>670</v>
      </c>
      <c r="C86" s="20" t="s">
        <v>50</v>
      </c>
      <c r="D86" s="20" t="s">
        <v>50</v>
      </c>
      <c r="E86" s="26" t="s">
        <v>364</v>
      </c>
      <c r="F86" s="27" t="s">
        <v>249</v>
      </c>
      <c r="G86" s="28" t="s">
        <v>421</v>
      </c>
      <c r="H86" s="20" t="s">
        <v>113</v>
      </c>
      <c r="I86" s="28" t="s">
        <v>422</v>
      </c>
      <c r="J86" s="26" t="s">
        <v>296</v>
      </c>
      <c r="K86" s="20">
        <v>5.3</v>
      </c>
      <c r="L86" s="28">
        <v>5725</v>
      </c>
      <c r="M86" s="20" t="s">
        <v>138</v>
      </c>
      <c r="N86" s="28" t="s">
        <v>423</v>
      </c>
      <c r="O86" s="29" t="s">
        <v>424</v>
      </c>
    </row>
    <row r="87" spans="2:15" ht="30">
      <c r="B87" s="36" t="s">
        <v>671</v>
      </c>
      <c r="C87" s="20" t="s">
        <v>50</v>
      </c>
      <c r="D87" s="20" t="s">
        <v>50</v>
      </c>
      <c r="E87" s="26" t="s">
        <v>364</v>
      </c>
      <c r="F87" s="27" t="s">
        <v>264</v>
      </c>
      <c r="G87" s="27" t="s">
        <v>425</v>
      </c>
      <c r="H87" s="20" t="s">
        <v>113</v>
      </c>
      <c r="I87" s="28" t="s">
        <v>261</v>
      </c>
      <c r="J87" s="26" t="s">
        <v>296</v>
      </c>
      <c r="K87" s="20">
        <v>5.2</v>
      </c>
      <c r="L87" s="28">
        <v>5269</v>
      </c>
      <c r="M87" s="20" t="s">
        <v>45</v>
      </c>
      <c r="N87" s="28" t="s">
        <v>426</v>
      </c>
      <c r="O87" s="29" t="s">
        <v>427</v>
      </c>
    </row>
    <row r="88" spans="2:15" ht="30">
      <c r="B88" s="36" t="s">
        <v>672</v>
      </c>
      <c r="C88" s="20" t="s">
        <v>364</v>
      </c>
      <c r="D88" s="20" t="s">
        <v>50</v>
      </c>
      <c r="E88" s="26" t="s">
        <v>364</v>
      </c>
      <c r="F88" s="27" t="s">
        <v>264</v>
      </c>
      <c r="G88" s="28" t="s">
        <v>265</v>
      </c>
      <c r="H88" s="20" t="s">
        <v>113</v>
      </c>
      <c r="I88" s="28" t="s">
        <v>114</v>
      </c>
      <c r="J88" s="26" t="s">
        <v>266</v>
      </c>
      <c r="K88" s="20">
        <v>5.4</v>
      </c>
      <c r="L88" s="28">
        <v>5622</v>
      </c>
      <c r="M88" s="20" t="s">
        <v>45</v>
      </c>
      <c r="N88" s="28" t="s">
        <v>267</v>
      </c>
      <c r="O88" s="29" t="s">
        <v>268</v>
      </c>
    </row>
    <row r="89" spans="2:15" ht="30">
      <c r="B89" s="25" t="s">
        <v>673</v>
      </c>
      <c r="C89" s="20" t="s">
        <v>364</v>
      </c>
      <c r="D89" s="20" t="s">
        <v>364</v>
      </c>
      <c r="E89" s="26" t="s">
        <v>364</v>
      </c>
      <c r="F89" s="27" t="s">
        <v>264</v>
      </c>
      <c r="G89" s="27" t="s">
        <v>269</v>
      </c>
      <c r="H89" s="20" t="s">
        <v>9</v>
      </c>
      <c r="I89" s="28" t="s">
        <v>270</v>
      </c>
      <c r="J89" s="26" t="s">
        <v>271</v>
      </c>
      <c r="K89" s="20">
        <v>5.2</v>
      </c>
      <c r="L89" s="28">
        <v>5338</v>
      </c>
      <c r="M89" s="20" t="s">
        <v>45</v>
      </c>
      <c r="N89" s="28" t="s">
        <v>272</v>
      </c>
      <c r="O89" s="29" t="s">
        <v>273</v>
      </c>
    </row>
    <row r="90" spans="2:15" ht="30">
      <c r="B90" s="25" t="s">
        <v>674</v>
      </c>
      <c r="C90" s="20" t="s">
        <v>50</v>
      </c>
      <c r="D90" s="20" t="s">
        <v>50</v>
      </c>
      <c r="E90" s="26" t="s">
        <v>364</v>
      </c>
      <c r="F90" s="27" t="s">
        <v>264</v>
      </c>
      <c r="G90" s="27" t="s">
        <v>428</v>
      </c>
      <c r="H90" s="20" t="s">
        <v>113</v>
      </c>
      <c r="I90" s="28" t="s">
        <v>114</v>
      </c>
      <c r="J90" s="26" t="s">
        <v>266</v>
      </c>
      <c r="K90" s="20">
        <v>5.3</v>
      </c>
      <c r="L90" s="28">
        <v>5393</v>
      </c>
      <c r="M90" s="20" t="s">
        <v>45</v>
      </c>
      <c r="N90" s="28" t="s">
        <v>429</v>
      </c>
      <c r="O90" s="29" t="s">
        <v>430</v>
      </c>
    </row>
    <row r="91" spans="2:15" ht="30">
      <c r="B91" s="25" t="s">
        <v>675</v>
      </c>
      <c r="C91" s="20" t="s">
        <v>50</v>
      </c>
      <c r="D91" s="20" t="s">
        <v>50</v>
      </c>
      <c r="E91" s="26" t="s">
        <v>364</v>
      </c>
      <c r="F91" s="27" t="s">
        <v>264</v>
      </c>
      <c r="G91" s="27" t="s">
        <v>431</v>
      </c>
      <c r="H91" s="20" t="s">
        <v>113</v>
      </c>
      <c r="I91" s="28" t="s">
        <v>289</v>
      </c>
      <c r="J91" s="26" t="s">
        <v>290</v>
      </c>
      <c r="K91" s="20">
        <v>5.3</v>
      </c>
      <c r="L91" s="28">
        <v>4644</v>
      </c>
      <c r="M91" s="20" t="s">
        <v>45</v>
      </c>
      <c r="N91" s="28" t="s">
        <v>432</v>
      </c>
      <c r="O91" s="29" t="s">
        <v>433</v>
      </c>
    </row>
    <row r="92" spans="2:15" ht="30">
      <c r="B92" s="25" t="s">
        <v>676</v>
      </c>
      <c r="C92" s="20" t="s">
        <v>364</v>
      </c>
      <c r="D92" s="20" t="s">
        <v>50</v>
      </c>
      <c r="E92" s="26" t="s">
        <v>364</v>
      </c>
      <c r="F92" s="27" t="s">
        <v>264</v>
      </c>
      <c r="G92" s="28" t="s">
        <v>274</v>
      </c>
      <c r="H92" s="20" t="s">
        <v>9</v>
      </c>
      <c r="I92" s="28" t="s">
        <v>148</v>
      </c>
      <c r="J92" s="26" t="s">
        <v>275</v>
      </c>
      <c r="K92" s="20">
        <v>5</v>
      </c>
      <c r="L92" s="28">
        <v>4996</v>
      </c>
      <c r="M92" s="20" t="s">
        <v>12</v>
      </c>
      <c r="N92" s="28" t="s">
        <v>276</v>
      </c>
      <c r="O92" s="29" t="s">
        <v>277</v>
      </c>
    </row>
    <row r="93" spans="2:15" ht="30">
      <c r="B93" s="25" t="s">
        <v>677</v>
      </c>
      <c r="C93" s="20" t="s">
        <v>364</v>
      </c>
      <c r="D93" s="20" t="s">
        <v>364</v>
      </c>
      <c r="E93" s="26" t="s">
        <v>364</v>
      </c>
      <c r="F93" s="27" t="s">
        <v>278</v>
      </c>
      <c r="G93" s="28" t="s">
        <v>50</v>
      </c>
      <c r="H93" s="20" t="s">
        <v>113</v>
      </c>
      <c r="I93" s="28" t="s">
        <v>261</v>
      </c>
      <c r="J93" s="26" t="s">
        <v>251</v>
      </c>
      <c r="K93" s="20">
        <v>5.2</v>
      </c>
      <c r="L93" s="28">
        <v>5176</v>
      </c>
      <c r="M93" s="20" t="s">
        <v>45</v>
      </c>
      <c r="N93" s="28" t="s">
        <v>279</v>
      </c>
      <c r="O93" s="29" t="s">
        <v>280</v>
      </c>
    </row>
    <row r="94" spans="2:15" ht="30">
      <c r="B94" s="25" t="s">
        <v>678</v>
      </c>
      <c r="C94" s="20" t="s">
        <v>364</v>
      </c>
      <c r="D94" s="20" t="s">
        <v>50</v>
      </c>
      <c r="E94" s="26" t="s">
        <v>364</v>
      </c>
      <c r="F94" s="27" t="s">
        <v>278</v>
      </c>
      <c r="G94" s="28" t="s">
        <v>281</v>
      </c>
      <c r="H94" s="20" t="s">
        <v>217</v>
      </c>
      <c r="I94" s="28" t="s">
        <v>282</v>
      </c>
      <c r="J94" s="26" t="s">
        <v>219</v>
      </c>
      <c r="K94" s="20">
        <v>5.4</v>
      </c>
      <c r="L94" s="28">
        <v>5200</v>
      </c>
      <c r="M94" s="20" t="s">
        <v>190</v>
      </c>
      <c r="N94" s="28" t="s">
        <v>283</v>
      </c>
      <c r="O94" s="29" t="s">
        <v>284</v>
      </c>
    </row>
    <row r="95" spans="2:15" ht="30">
      <c r="B95" s="36" t="s">
        <v>679</v>
      </c>
      <c r="C95" s="20" t="s">
        <v>364</v>
      </c>
      <c r="D95" s="20" t="s">
        <v>364</v>
      </c>
      <c r="E95" s="26" t="s">
        <v>364</v>
      </c>
      <c r="F95" s="27" t="s">
        <v>278</v>
      </c>
      <c r="G95" s="40" t="s">
        <v>50</v>
      </c>
      <c r="H95" s="20" t="s">
        <v>113</v>
      </c>
      <c r="I95" s="28" t="s">
        <v>285</v>
      </c>
      <c r="J95" s="26" t="s">
        <v>286</v>
      </c>
      <c r="K95" s="20">
        <v>4.9000000000000004</v>
      </c>
      <c r="L95" s="28">
        <v>4788</v>
      </c>
      <c r="M95" s="20" t="s">
        <v>45</v>
      </c>
      <c r="N95" s="28" t="s">
        <v>287</v>
      </c>
      <c r="O95" s="29" t="s">
        <v>288</v>
      </c>
    </row>
    <row r="96" spans="2:15" ht="30">
      <c r="B96" s="36" t="s">
        <v>680</v>
      </c>
      <c r="C96" s="20" t="s">
        <v>364</v>
      </c>
      <c r="D96" s="20" t="s">
        <v>364</v>
      </c>
      <c r="E96" s="26" t="s">
        <v>364</v>
      </c>
      <c r="F96" s="27" t="s">
        <v>278</v>
      </c>
      <c r="G96" s="28" t="s">
        <v>50</v>
      </c>
      <c r="H96" s="20" t="s">
        <v>113</v>
      </c>
      <c r="I96" s="28" t="s">
        <v>289</v>
      </c>
      <c r="J96" s="26" t="s">
        <v>290</v>
      </c>
      <c r="K96" s="20">
        <v>5.2</v>
      </c>
      <c r="L96" s="28">
        <v>5490</v>
      </c>
      <c r="M96" s="20" t="s">
        <v>45</v>
      </c>
      <c r="N96" s="28" t="s">
        <v>291</v>
      </c>
      <c r="O96" s="29" t="s">
        <v>292</v>
      </c>
    </row>
    <row r="97" spans="2:15" ht="30">
      <c r="B97" s="25" t="s">
        <v>681</v>
      </c>
      <c r="C97" s="20" t="s">
        <v>50</v>
      </c>
      <c r="D97" s="20" t="s">
        <v>50</v>
      </c>
      <c r="E97" s="26" t="s">
        <v>364</v>
      </c>
      <c r="F97" s="27" t="s">
        <v>278</v>
      </c>
      <c r="G97" s="28" t="s">
        <v>434</v>
      </c>
      <c r="H97" s="20" t="s">
        <v>113</v>
      </c>
      <c r="I97" s="28" t="s">
        <v>261</v>
      </c>
      <c r="J97" s="26" t="s">
        <v>251</v>
      </c>
      <c r="K97" s="20">
        <v>5.0999999999999996</v>
      </c>
      <c r="L97" s="28">
        <v>5219</v>
      </c>
      <c r="M97" s="20" t="s">
        <v>45</v>
      </c>
      <c r="N97" s="28" t="s">
        <v>435</v>
      </c>
      <c r="O97" s="29" t="s">
        <v>436</v>
      </c>
    </row>
    <row r="98" spans="2:15" ht="30">
      <c r="B98" s="25" t="s">
        <v>682</v>
      </c>
      <c r="C98" s="20" t="s">
        <v>364</v>
      </c>
      <c r="D98" s="20" t="s">
        <v>50</v>
      </c>
      <c r="E98" s="26" t="s">
        <v>364</v>
      </c>
      <c r="F98" s="27" t="s">
        <v>278</v>
      </c>
      <c r="G98" s="28" t="s">
        <v>50</v>
      </c>
      <c r="H98" s="20" t="s">
        <v>255</v>
      </c>
      <c r="I98" s="28" t="s">
        <v>256</v>
      </c>
      <c r="J98" s="26" t="s">
        <v>257</v>
      </c>
      <c r="K98" s="20">
        <v>5.0999999999999996</v>
      </c>
      <c r="L98" s="28">
        <v>4936</v>
      </c>
      <c r="M98" s="20" t="s">
        <v>45</v>
      </c>
      <c r="N98" s="28" t="s">
        <v>293</v>
      </c>
      <c r="O98" s="29" t="s">
        <v>294</v>
      </c>
    </row>
    <row r="99" spans="2:15" ht="30">
      <c r="B99" s="25" t="s">
        <v>683</v>
      </c>
      <c r="C99" s="20" t="s">
        <v>50</v>
      </c>
      <c r="D99" s="20" t="s">
        <v>50</v>
      </c>
      <c r="E99" s="26" t="s">
        <v>364</v>
      </c>
      <c r="F99" s="27" t="s">
        <v>278</v>
      </c>
      <c r="G99" s="28" t="s">
        <v>437</v>
      </c>
      <c r="H99" s="20" t="s">
        <v>113</v>
      </c>
      <c r="I99" s="28" t="s">
        <v>438</v>
      </c>
      <c r="J99" s="26" t="s">
        <v>251</v>
      </c>
      <c r="K99" s="20">
        <v>5</v>
      </c>
      <c r="L99" s="28">
        <v>4937</v>
      </c>
      <c r="M99" s="20" t="s">
        <v>12</v>
      </c>
      <c r="N99" s="28" t="s">
        <v>439</v>
      </c>
      <c r="O99" s="29" t="s">
        <v>440</v>
      </c>
    </row>
    <row r="100" spans="2:15" ht="30">
      <c r="B100" s="25" t="s">
        <v>684</v>
      </c>
      <c r="C100" s="20" t="s">
        <v>364</v>
      </c>
      <c r="D100" s="20" t="s">
        <v>50</v>
      </c>
      <c r="E100" s="26" t="s">
        <v>364</v>
      </c>
      <c r="F100" s="27" t="s">
        <v>295</v>
      </c>
      <c r="G100" s="28" t="s">
        <v>50</v>
      </c>
      <c r="H100" s="20" t="s">
        <v>113</v>
      </c>
      <c r="I100" s="28" t="s">
        <v>261</v>
      </c>
      <c r="J100" s="26" t="s">
        <v>296</v>
      </c>
      <c r="K100" s="20">
        <v>5.5</v>
      </c>
      <c r="L100" s="28">
        <v>4459</v>
      </c>
      <c r="M100" s="20" t="s">
        <v>45</v>
      </c>
      <c r="N100" s="28" t="s">
        <v>297</v>
      </c>
      <c r="O100" s="29" t="s">
        <v>298</v>
      </c>
    </row>
    <row r="101" spans="2:15" ht="30">
      <c r="B101" s="36" t="s">
        <v>685</v>
      </c>
      <c r="C101" s="20" t="s">
        <v>364</v>
      </c>
      <c r="D101" s="20" t="s">
        <v>50</v>
      </c>
      <c r="E101" s="26" t="s">
        <v>364</v>
      </c>
      <c r="F101" s="27" t="s">
        <v>468</v>
      </c>
      <c r="G101" s="28" t="s">
        <v>50</v>
      </c>
      <c r="H101" s="20" t="s">
        <v>9</v>
      </c>
      <c r="I101" s="28" t="s">
        <v>148</v>
      </c>
      <c r="J101" s="26" t="s">
        <v>299</v>
      </c>
      <c r="K101" s="20">
        <v>4.5999999999999996</v>
      </c>
      <c r="L101" s="28">
        <v>4396</v>
      </c>
      <c r="M101" s="20" t="s">
        <v>45</v>
      </c>
      <c r="N101" s="28" t="s">
        <v>300</v>
      </c>
      <c r="O101" s="29" t="s">
        <v>301</v>
      </c>
    </row>
    <row r="102" spans="2:15" ht="30">
      <c r="B102" s="30" t="s">
        <v>686</v>
      </c>
      <c r="C102" s="20" t="s">
        <v>50</v>
      </c>
      <c r="D102" s="20" t="s">
        <v>50</v>
      </c>
      <c r="E102" s="26" t="s">
        <v>364</v>
      </c>
      <c r="F102" s="27" t="s">
        <v>468</v>
      </c>
      <c r="G102" s="28" t="s">
        <v>50</v>
      </c>
      <c r="H102" s="20" t="s">
        <v>9</v>
      </c>
      <c r="I102" s="28" t="s">
        <v>148</v>
      </c>
      <c r="J102" s="26" t="s">
        <v>299</v>
      </c>
      <c r="K102" s="26">
        <v>4.5999999999999996</v>
      </c>
      <c r="L102" s="20">
        <v>4402</v>
      </c>
      <c r="M102" s="28" t="s">
        <v>45</v>
      </c>
      <c r="N102" s="20" t="s">
        <v>441</v>
      </c>
      <c r="O102" s="41" t="s">
        <v>442</v>
      </c>
    </row>
    <row r="103" spans="2:15" ht="30">
      <c r="B103" s="30" t="s">
        <v>687</v>
      </c>
      <c r="C103" s="20" t="s">
        <v>50</v>
      </c>
      <c r="D103" s="20" t="s">
        <v>50</v>
      </c>
      <c r="E103" s="26" t="s">
        <v>364</v>
      </c>
      <c r="F103" s="27" t="s">
        <v>468</v>
      </c>
      <c r="G103" s="28" t="s">
        <v>50</v>
      </c>
      <c r="H103" s="20" t="s">
        <v>9</v>
      </c>
      <c r="I103" s="28" t="s">
        <v>148</v>
      </c>
      <c r="J103" s="26" t="s">
        <v>299</v>
      </c>
      <c r="K103" s="26">
        <v>4.5999999999999996</v>
      </c>
      <c r="L103" s="20">
        <v>4403</v>
      </c>
      <c r="M103" s="28" t="s">
        <v>45</v>
      </c>
      <c r="N103" s="20" t="s">
        <v>443</v>
      </c>
      <c r="O103" s="41" t="s">
        <v>444</v>
      </c>
    </row>
    <row r="104" spans="2:15" ht="30">
      <c r="B104" s="36" t="s">
        <v>688</v>
      </c>
      <c r="C104" s="20" t="s">
        <v>364</v>
      </c>
      <c r="D104" s="20" t="s">
        <v>50</v>
      </c>
      <c r="E104" s="26" t="s">
        <v>364</v>
      </c>
      <c r="F104" s="27" t="s">
        <v>468</v>
      </c>
      <c r="G104" s="28" t="s">
        <v>50</v>
      </c>
      <c r="H104" s="20" t="s">
        <v>113</v>
      </c>
      <c r="I104" s="28" t="s">
        <v>289</v>
      </c>
      <c r="J104" s="26" t="s">
        <v>290</v>
      </c>
      <c r="K104" s="20">
        <v>5.2</v>
      </c>
      <c r="L104" s="28">
        <v>4841</v>
      </c>
      <c r="M104" s="20" t="s">
        <v>45</v>
      </c>
      <c r="N104" s="28" t="s">
        <v>302</v>
      </c>
      <c r="O104" s="29" t="s">
        <v>303</v>
      </c>
    </row>
    <row r="105" spans="2:15" ht="30">
      <c r="B105" s="36" t="s">
        <v>689</v>
      </c>
      <c r="C105" s="20" t="s">
        <v>364</v>
      </c>
      <c r="D105" s="20" t="s">
        <v>50</v>
      </c>
      <c r="E105" s="26" t="s">
        <v>364</v>
      </c>
      <c r="F105" s="27" t="s">
        <v>304</v>
      </c>
      <c r="G105" s="28" t="s">
        <v>305</v>
      </c>
      <c r="H105" s="20" t="s">
        <v>118</v>
      </c>
      <c r="I105" s="28" t="s">
        <v>306</v>
      </c>
      <c r="J105" s="26" t="s">
        <v>307</v>
      </c>
      <c r="K105" s="20">
        <v>4.5999999999999996</v>
      </c>
      <c r="L105" s="28">
        <v>4459</v>
      </c>
      <c r="M105" s="20" t="s">
        <v>12</v>
      </c>
      <c r="N105" s="28" t="s">
        <v>308</v>
      </c>
      <c r="O105" s="29" t="s">
        <v>309</v>
      </c>
    </row>
    <row r="106" spans="2:15" ht="30">
      <c r="B106" s="36" t="s">
        <v>690</v>
      </c>
      <c r="C106" s="20" t="s">
        <v>364</v>
      </c>
      <c r="D106" s="20" t="s">
        <v>50</v>
      </c>
      <c r="E106" s="26" t="s">
        <v>364</v>
      </c>
      <c r="F106" s="27" t="s">
        <v>310</v>
      </c>
      <c r="G106" s="28" t="s">
        <v>311</v>
      </c>
      <c r="H106" s="20" t="s">
        <v>118</v>
      </c>
      <c r="I106" s="28" t="s">
        <v>312</v>
      </c>
      <c r="J106" s="26" t="s">
        <v>313</v>
      </c>
      <c r="K106" s="20">
        <v>5.3</v>
      </c>
      <c r="L106" s="28">
        <v>5019</v>
      </c>
      <c r="M106" s="20" t="s">
        <v>12</v>
      </c>
      <c r="N106" s="28" t="s">
        <v>314</v>
      </c>
      <c r="O106" s="29" t="s">
        <v>315</v>
      </c>
    </row>
    <row r="107" spans="2:15" ht="30">
      <c r="B107" s="36" t="s">
        <v>691</v>
      </c>
      <c r="C107" s="20" t="s">
        <v>364</v>
      </c>
      <c r="D107" s="20" t="s">
        <v>50</v>
      </c>
      <c r="E107" s="26" t="s">
        <v>364</v>
      </c>
      <c r="F107" s="27" t="s">
        <v>316</v>
      </c>
      <c r="G107" s="35" t="s">
        <v>56</v>
      </c>
      <c r="H107" s="20" t="s">
        <v>118</v>
      </c>
      <c r="I107" s="28" t="s">
        <v>317</v>
      </c>
      <c r="J107" s="26" t="s">
        <v>318</v>
      </c>
      <c r="K107" s="20">
        <v>4.8</v>
      </c>
      <c r="L107" s="28">
        <v>4778</v>
      </c>
      <c r="M107" s="20" t="s">
        <v>45</v>
      </c>
      <c r="N107" s="28" t="s">
        <v>319</v>
      </c>
      <c r="O107" s="29" t="s">
        <v>320</v>
      </c>
    </row>
    <row r="108" spans="2:15" ht="30">
      <c r="B108" s="25" t="s">
        <v>692</v>
      </c>
      <c r="C108" s="20" t="s">
        <v>364</v>
      </c>
      <c r="D108" s="20" t="s">
        <v>50</v>
      </c>
      <c r="E108" s="26" t="s">
        <v>364</v>
      </c>
      <c r="F108" s="27" t="s">
        <v>321</v>
      </c>
      <c r="G108" s="27" t="s">
        <v>322</v>
      </c>
      <c r="H108" s="20" t="s">
        <v>255</v>
      </c>
      <c r="I108" s="28" t="s">
        <v>323</v>
      </c>
      <c r="J108" s="26" t="s">
        <v>324</v>
      </c>
      <c r="K108" s="20">
        <v>5.2</v>
      </c>
      <c r="L108" s="28">
        <v>4953</v>
      </c>
      <c r="M108" s="20" t="s">
        <v>45</v>
      </c>
      <c r="N108" s="28" t="s">
        <v>325</v>
      </c>
      <c r="O108" s="29" t="s">
        <v>326</v>
      </c>
    </row>
    <row r="109" spans="2:15" ht="30">
      <c r="B109" s="36" t="s">
        <v>693</v>
      </c>
      <c r="C109" s="20" t="s">
        <v>364</v>
      </c>
      <c r="D109" s="20" t="s">
        <v>50</v>
      </c>
      <c r="E109" s="26" t="s">
        <v>364</v>
      </c>
      <c r="F109" s="27" t="s">
        <v>327</v>
      </c>
      <c r="G109" s="37" t="s">
        <v>254</v>
      </c>
      <c r="H109" s="20" t="s">
        <v>118</v>
      </c>
      <c r="I109" s="28" t="s">
        <v>143</v>
      </c>
      <c r="J109" s="26" t="s">
        <v>328</v>
      </c>
      <c r="K109" s="20">
        <v>5.0999999999999996</v>
      </c>
      <c r="L109" s="28" t="s">
        <v>50</v>
      </c>
      <c r="M109" s="20" t="s">
        <v>45</v>
      </c>
      <c r="N109" s="28" t="s">
        <v>329</v>
      </c>
      <c r="O109" s="29" t="s">
        <v>330</v>
      </c>
    </row>
    <row r="110" spans="2:15" ht="30">
      <c r="B110" s="25" t="s">
        <v>694</v>
      </c>
      <c r="C110" s="20" t="s">
        <v>50</v>
      </c>
      <c r="D110" s="20" t="s">
        <v>50</v>
      </c>
      <c r="E110" s="26" t="s">
        <v>364</v>
      </c>
      <c r="F110" s="27" t="s">
        <v>327</v>
      </c>
      <c r="G110" s="37" t="s">
        <v>254</v>
      </c>
      <c r="H110" s="20" t="s">
        <v>118</v>
      </c>
      <c r="I110" s="28" t="s">
        <v>445</v>
      </c>
      <c r="J110" s="26" t="s">
        <v>466</v>
      </c>
      <c r="K110" s="20">
        <v>4.7</v>
      </c>
      <c r="L110" s="28" t="s">
        <v>50</v>
      </c>
      <c r="M110" s="20" t="s">
        <v>45</v>
      </c>
      <c r="N110" s="28" t="s">
        <v>446</v>
      </c>
      <c r="O110" s="29" t="s">
        <v>447</v>
      </c>
    </row>
    <row r="111" spans="2:15" ht="30">
      <c r="B111" s="36" t="s">
        <v>695</v>
      </c>
      <c r="C111" s="20" t="s">
        <v>50</v>
      </c>
      <c r="D111" s="20" t="s">
        <v>50</v>
      </c>
      <c r="E111" s="26" t="s">
        <v>364</v>
      </c>
      <c r="F111" s="27" t="s">
        <v>321</v>
      </c>
      <c r="G111" s="35" t="s">
        <v>254</v>
      </c>
      <c r="H111" s="20" t="s">
        <v>118</v>
      </c>
      <c r="I111" s="28" t="s">
        <v>448</v>
      </c>
      <c r="J111" s="26" t="s">
        <v>467</v>
      </c>
      <c r="K111" s="20">
        <v>4.7</v>
      </c>
      <c r="L111" s="28" t="s">
        <v>50</v>
      </c>
      <c r="M111" s="20" t="s">
        <v>45</v>
      </c>
      <c r="N111" s="28" t="s">
        <v>449</v>
      </c>
      <c r="O111" s="29" t="s">
        <v>450</v>
      </c>
    </row>
    <row r="112" spans="2:15" ht="45">
      <c r="B112" s="42" t="s">
        <v>696</v>
      </c>
      <c r="C112" s="20" t="s">
        <v>364</v>
      </c>
      <c r="D112" s="20" t="s">
        <v>50</v>
      </c>
      <c r="E112" s="26" t="s">
        <v>364</v>
      </c>
      <c r="F112" s="27" t="s">
        <v>331</v>
      </c>
      <c r="G112" s="28" t="s">
        <v>332</v>
      </c>
      <c r="H112" s="20" t="s">
        <v>333</v>
      </c>
      <c r="I112" s="28" t="s">
        <v>50</v>
      </c>
      <c r="J112" s="26" t="s">
        <v>334</v>
      </c>
      <c r="K112" s="20">
        <v>5.3</v>
      </c>
      <c r="L112" s="28">
        <v>5210</v>
      </c>
      <c r="M112" s="20" t="s">
        <v>12</v>
      </c>
      <c r="N112" s="28" t="s">
        <v>335</v>
      </c>
      <c r="O112" s="29" t="s">
        <v>336</v>
      </c>
    </row>
    <row r="113" spans="2:15" ht="30">
      <c r="B113" s="42" t="s">
        <v>697</v>
      </c>
      <c r="C113" s="20" t="s">
        <v>364</v>
      </c>
      <c r="D113" s="20" t="s">
        <v>50</v>
      </c>
      <c r="E113" s="26" t="s">
        <v>364</v>
      </c>
      <c r="F113" s="27" t="s">
        <v>337</v>
      </c>
      <c r="G113" s="27" t="s">
        <v>338</v>
      </c>
      <c r="H113" s="20" t="s">
        <v>339</v>
      </c>
      <c r="I113" s="28" t="s">
        <v>50</v>
      </c>
      <c r="J113" s="26" t="s">
        <v>50</v>
      </c>
      <c r="K113" s="20">
        <v>5.2</v>
      </c>
      <c r="L113" s="28">
        <v>5321</v>
      </c>
      <c r="M113" s="20" t="s">
        <v>12</v>
      </c>
      <c r="N113" s="28" t="s">
        <v>340</v>
      </c>
      <c r="O113" s="29" t="s">
        <v>341</v>
      </c>
    </row>
    <row r="114" spans="2:15" ht="30">
      <c r="B114" s="42" t="s">
        <v>698</v>
      </c>
      <c r="C114" s="20" t="s">
        <v>364</v>
      </c>
      <c r="D114" s="20" t="s">
        <v>50</v>
      </c>
      <c r="E114" s="26" t="s">
        <v>364</v>
      </c>
      <c r="F114" s="27" t="s">
        <v>342</v>
      </c>
      <c r="G114" s="27" t="s">
        <v>343</v>
      </c>
      <c r="H114" s="20" t="s">
        <v>344</v>
      </c>
      <c r="I114" s="28" t="s">
        <v>50</v>
      </c>
      <c r="J114" s="26" t="s">
        <v>50</v>
      </c>
      <c r="K114" s="20">
        <v>4.7</v>
      </c>
      <c r="L114" s="28" t="s">
        <v>50</v>
      </c>
      <c r="M114" s="20" t="s">
        <v>12</v>
      </c>
      <c r="N114" s="28" t="s">
        <v>345</v>
      </c>
      <c r="O114" s="29" t="s">
        <v>346</v>
      </c>
    </row>
    <row r="115" spans="2:15" ht="30">
      <c r="B115" s="42" t="s">
        <v>699</v>
      </c>
      <c r="C115" s="20" t="s">
        <v>364</v>
      </c>
      <c r="D115" s="20" t="s">
        <v>50</v>
      </c>
      <c r="E115" s="26" t="s">
        <v>364</v>
      </c>
      <c r="F115" s="27" t="s">
        <v>347</v>
      </c>
      <c r="G115" s="27" t="s">
        <v>348</v>
      </c>
      <c r="H115" s="20" t="s">
        <v>349</v>
      </c>
      <c r="I115" s="28" t="s">
        <v>50</v>
      </c>
      <c r="J115" s="26" t="s">
        <v>50</v>
      </c>
      <c r="K115" s="20">
        <v>4.5</v>
      </c>
      <c r="L115" s="28" t="s">
        <v>50</v>
      </c>
      <c r="M115" s="20" t="s">
        <v>12</v>
      </c>
      <c r="N115" s="28" t="s">
        <v>350</v>
      </c>
      <c r="O115" s="29" t="s">
        <v>351</v>
      </c>
    </row>
    <row r="116" spans="2:15" ht="30">
      <c r="B116" s="42" t="s">
        <v>700</v>
      </c>
      <c r="C116" s="20" t="s">
        <v>364</v>
      </c>
      <c r="D116" s="20" t="s">
        <v>50</v>
      </c>
      <c r="E116" s="26" t="s">
        <v>364</v>
      </c>
      <c r="F116" s="27" t="s">
        <v>352</v>
      </c>
      <c r="G116" s="27" t="s">
        <v>353</v>
      </c>
      <c r="H116" s="20" t="s">
        <v>354</v>
      </c>
      <c r="I116" s="28" t="s">
        <v>50</v>
      </c>
      <c r="J116" s="43" t="s">
        <v>355</v>
      </c>
      <c r="K116" s="20">
        <v>4.8</v>
      </c>
      <c r="L116" s="28" t="s">
        <v>50</v>
      </c>
      <c r="M116" s="20" t="s">
        <v>12</v>
      </c>
      <c r="N116" s="28" t="s">
        <v>356</v>
      </c>
      <c r="O116" s="29" t="s">
        <v>357</v>
      </c>
    </row>
    <row r="117" spans="2:15" thickBot="1">
      <c r="B117" s="272" t="s">
        <v>358</v>
      </c>
      <c r="C117" s="44" t="s">
        <v>364</v>
      </c>
      <c r="D117" s="44" t="s">
        <v>50</v>
      </c>
      <c r="E117" s="45" t="s">
        <v>50</v>
      </c>
      <c r="F117" s="46" t="s">
        <v>50</v>
      </c>
      <c r="G117" s="47" t="s">
        <v>359</v>
      </c>
      <c r="H117" s="44" t="s">
        <v>50</v>
      </c>
      <c r="I117" s="47" t="s">
        <v>50</v>
      </c>
      <c r="J117" s="45" t="s">
        <v>50</v>
      </c>
      <c r="K117" s="44">
        <v>4.7</v>
      </c>
      <c r="L117" s="47">
        <v>4817</v>
      </c>
      <c r="M117" s="44" t="s">
        <v>45</v>
      </c>
      <c r="N117" s="47" t="s">
        <v>360</v>
      </c>
      <c r="O117" s="48" t="s">
        <v>361</v>
      </c>
    </row>
    <row r="118" spans="2:15" ht="15">
      <c r="E118" s="1"/>
    </row>
    <row r="119" spans="2:15" ht="15">
      <c r="B119" s="2"/>
      <c r="C119" s="3"/>
      <c r="E119" s="1"/>
    </row>
    <row r="120" spans="2:15" ht="15">
      <c r="B120" s="2"/>
      <c r="C120" s="3"/>
      <c r="E120" s="1"/>
    </row>
    <row r="121" spans="2:15" ht="15">
      <c r="E121" s="1"/>
      <c r="F121" s="7"/>
    </row>
    <row r="122" spans="2:15" ht="15">
      <c r="B122" s="4"/>
      <c r="E122" s="1"/>
    </row>
    <row r="123" spans="2:15" ht="15">
      <c r="B123" s="4"/>
      <c r="E123" s="1"/>
    </row>
    <row r="124" spans="2:15" ht="15">
      <c r="E124" s="1"/>
      <c r="F124" s="7"/>
    </row>
    <row r="125" spans="2:15" ht="15">
      <c r="C125" s="3"/>
      <c r="E125" s="1"/>
    </row>
    <row r="126" spans="2:15" ht="15">
      <c r="C126" s="3"/>
      <c r="E126" s="1"/>
    </row>
    <row r="127" spans="2:15" ht="15">
      <c r="C127" s="3"/>
      <c r="E127" s="1"/>
    </row>
    <row r="128" spans="2:15" ht="15">
      <c r="B128" s="5"/>
      <c r="C128" s="6"/>
      <c r="E128" s="1"/>
      <c r="G128" s="7"/>
      <c r="H128" s="7"/>
      <c r="I128" s="7"/>
    </row>
    <row r="129" spans="2:11" ht="15">
      <c r="C129" s="3"/>
      <c r="E129" s="1"/>
    </row>
    <row r="130" spans="2:11" ht="15">
      <c r="B130" s="2"/>
      <c r="C130" s="3"/>
      <c r="E130" s="1"/>
    </row>
    <row r="131" spans="2:11" ht="15">
      <c r="C131" s="3"/>
      <c r="E131" s="1"/>
    </row>
    <row r="132" spans="2:11" ht="15">
      <c r="B132" s="3"/>
      <c r="C132" s="3"/>
      <c r="E132" s="1"/>
    </row>
    <row r="133" spans="2:11" ht="15">
      <c r="B133" s="6"/>
      <c r="C133" s="3"/>
      <c r="E133" s="1"/>
      <c r="H133" s="7"/>
      <c r="I133" s="7"/>
      <c r="K133" s="7"/>
    </row>
    <row r="134" spans="2:11" ht="15">
      <c r="B134" s="6"/>
      <c r="C134" s="3"/>
      <c r="E134" s="1"/>
      <c r="H134" s="7"/>
      <c r="I134" s="7"/>
    </row>
    <row r="135" spans="2:11" ht="15">
      <c r="B135" s="3"/>
      <c r="C135" s="3"/>
      <c r="E135" s="1"/>
      <c r="H135" s="7"/>
      <c r="I135" s="7"/>
    </row>
    <row r="136" spans="2:11" ht="15">
      <c r="B136" s="3"/>
      <c r="C136" s="3"/>
      <c r="E136" s="1"/>
      <c r="H136" s="7"/>
      <c r="I136" s="7"/>
    </row>
    <row r="137" spans="2:11" ht="15">
      <c r="E137" s="1"/>
    </row>
    <row r="138" spans="2:11" ht="15">
      <c r="E138" s="1"/>
    </row>
    <row r="139" spans="2:11" ht="15">
      <c r="E139" s="1"/>
    </row>
    <row r="140" spans="2:11" ht="15">
      <c r="E140" s="1"/>
    </row>
    <row r="141" spans="2:11" ht="15">
      <c r="E141" s="1"/>
    </row>
    <row r="142" spans="2:11" ht="15">
      <c r="E142" s="1"/>
    </row>
  </sheetData>
  <mergeCells count="12">
    <mergeCell ref="B2:B3"/>
    <mergeCell ref="G2:G3"/>
    <mergeCell ref="F2:F3"/>
    <mergeCell ref="O2:O3"/>
    <mergeCell ref="N2:N3"/>
    <mergeCell ref="M2:M3"/>
    <mergeCell ref="L2:L3"/>
    <mergeCell ref="K2:K3"/>
    <mergeCell ref="J2:J3"/>
    <mergeCell ref="I2:I3"/>
    <mergeCell ref="H2:H3"/>
    <mergeCell ref="C2:E2"/>
  </mergeCells>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0C264-81AB-6749-877E-388E3ED339F5}">
  <dimension ref="A1:DK116"/>
  <sheetViews>
    <sheetView zoomScale="90" zoomScaleNormal="90" workbookViewId="0">
      <pane xSplit="1" ySplit="2" topLeftCell="B3" activePane="bottomRight" state="frozen"/>
      <selection pane="topRight" activeCell="B1" sqref="B1"/>
      <selection pane="bottomLeft" activeCell="A3" sqref="A3"/>
      <selection pane="bottomRight" activeCell="B1" sqref="B1"/>
    </sheetView>
  </sheetViews>
  <sheetFormatPr baseColWidth="10" defaultRowHeight="16"/>
  <cols>
    <col min="1" max="1" width="14" style="8" customWidth="1"/>
    <col min="2" max="28" width="10.83203125" style="8"/>
    <col min="29" max="29" width="10.6640625" style="8" customWidth="1"/>
    <col min="30" max="118" width="10.83203125" style="8"/>
    <col min="119" max="119" width="24.33203125" style="8" customWidth="1"/>
    <col min="120" max="120" width="14.6640625" style="8" customWidth="1"/>
    <col min="121" max="16384" width="10.83203125" style="8"/>
  </cols>
  <sheetData>
    <row r="1" spans="1:115" ht="17" thickBot="1">
      <c r="A1" s="49"/>
      <c r="B1" s="50" t="s">
        <v>4296</v>
      </c>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c r="AZ1" s="49"/>
      <c r="BA1" s="49"/>
      <c r="BB1" s="49"/>
      <c r="BC1" s="49"/>
      <c r="BD1" s="49"/>
      <c r="BE1" s="49"/>
      <c r="BF1" s="49"/>
      <c r="BG1" s="49"/>
      <c r="BH1" s="49"/>
      <c r="BI1" s="49"/>
      <c r="BJ1" s="49"/>
      <c r="BK1" s="49"/>
      <c r="BL1" s="49"/>
      <c r="BM1" s="49"/>
      <c r="BN1" s="49"/>
      <c r="BO1" s="49"/>
      <c r="BP1" s="49"/>
      <c r="BQ1" s="49"/>
      <c r="BR1" s="49"/>
      <c r="BS1" s="49"/>
      <c r="BT1" s="49"/>
      <c r="BU1" s="49"/>
      <c r="BV1" s="49"/>
      <c r="BW1" s="49"/>
      <c r="BX1" s="49"/>
      <c r="BY1" s="49"/>
      <c r="BZ1" s="49"/>
      <c r="CA1" s="49"/>
      <c r="CB1" s="49"/>
      <c r="CC1" s="49"/>
      <c r="CD1" s="49"/>
      <c r="CE1" s="49"/>
      <c r="CF1" s="49"/>
      <c r="CG1" s="49"/>
      <c r="CH1" s="49"/>
      <c r="CI1" s="49"/>
      <c r="CJ1" s="49"/>
      <c r="CK1" s="49"/>
      <c r="CL1" s="49"/>
      <c r="CM1" s="49"/>
      <c r="CN1" s="49"/>
      <c r="CO1" s="49"/>
      <c r="CP1" s="49"/>
      <c r="CQ1" s="49"/>
      <c r="CR1" s="49"/>
      <c r="CS1" s="49"/>
      <c r="CT1" s="49"/>
      <c r="CU1" s="49"/>
      <c r="CV1" s="49"/>
      <c r="CW1" s="49"/>
      <c r="CX1" s="49"/>
      <c r="CY1" s="49"/>
      <c r="CZ1" s="49"/>
      <c r="DA1" s="49"/>
      <c r="DB1" s="49"/>
      <c r="DC1" s="49"/>
      <c r="DD1" s="49"/>
      <c r="DE1" s="49"/>
      <c r="DF1" s="49"/>
      <c r="DG1" s="49"/>
      <c r="DH1" s="49"/>
      <c r="DI1" s="49"/>
      <c r="DJ1" s="49"/>
      <c r="DK1" s="49"/>
    </row>
    <row r="2" spans="1:115" ht="17" thickBot="1">
      <c r="A2" s="49"/>
      <c r="B2" s="273" t="s">
        <v>474</v>
      </c>
      <c r="C2" s="274" t="s">
        <v>475</v>
      </c>
      <c r="D2" s="274" t="s">
        <v>476</v>
      </c>
      <c r="E2" s="274" t="s">
        <v>477</v>
      </c>
      <c r="F2" s="274" t="s">
        <v>478</v>
      </c>
      <c r="G2" s="274" t="s">
        <v>479</v>
      </c>
      <c r="H2" s="274" t="s">
        <v>480</v>
      </c>
      <c r="I2" s="274" t="s">
        <v>481</v>
      </c>
      <c r="J2" s="274" t="s">
        <v>482</v>
      </c>
      <c r="K2" s="274" t="s">
        <v>483</v>
      </c>
      <c r="L2" s="274" t="s">
        <v>484</v>
      </c>
      <c r="M2" s="274" t="s">
        <v>485</v>
      </c>
      <c r="N2" s="274" t="s">
        <v>486</v>
      </c>
      <c r="O2" s="274" t="s">
        <v>487</v>
      </c>
      <c r="P2" s="274" t="s">
        <v>488</v>
      </c>
      <c r="Q2" s="274" t="s">
        <v>489</v>
      </c>
      <c r="R2" s="274" t="s">
        <v>490</v>
      </c>
      <c r="S2" s="274" t="s">
        <v>491</v>
      </c>
      <c r="T2" s="274" t="s">
        <v>492</v>
      </c>
      <c r="U2" s="275" t="s">
        <v>493</v>
      </c>
      <c r="V2" s="276" t="s">
        <v>494</v>
      </c>
      <c r="W2" s="277" t="s">
        <v>495</v>
      </c>
      <c r="X2" s="277" t="s">
        <v>496</v>
      </c>
      <c r="Y2" s="277" t="s">
        <v>497</v>
      </c>
      <c r="Z2" s="277" t="s">
        <v>498</v>
      </c>
      <c r="AA2" s="277" t="s">
        <v>499</v>
      </c>
      <c r="AB2" s="277" t="s">
        <v>500</v>
      </c>
      <c r="AC2" s="277" t="s">
        <v>501</v>
      </c>
      <c r="AD2" s="277" t="s">
        <v>502</v>
      </c>
      <c r="AE2" s="277" t="s">
        <v>503</v>
      </c>
      <c r="AF2" s="277" t="s">
        <v>504</v>
      </c>
      <c r="AG2" s="277" t="s">
        <v>505</v>
      </c>
      <c r="AH2" s="277" t="s">
        <v>506</v>
      </c>
      <c r="AI2" s="277" t="s">
        <v>507</v>
      </c>
      <c r="AJ2" s="277" t="s">
        <v>508</v>
      </c>
      <c r="AK2" s="277" t="s">
        <v>509</v>
      </c>
      <c r="AL2" s="278" t="s">
        <v>510</v>
      </c>
      <c r="AM2" s="279" t="s">
        <v>511</v>
      </c>
      <c r="AN2" s="280" t="s">
        <v>512</v>
      </c>
      <c r="AO2" s="280" t="s">
        <v>513</v>
      </c>
      <c r="AP2" s="280" t="s">
        <v>514</v>
      </c>
      <c r="AQ2" s="280" t="s">
        <v>515</v>
      </c>
      <c r="AR2" s="280" t="s">
        <v>516</v>
      </c>
      <c r="AS2" s="280" t="s">
        <v>517</v>
      </c>
      <c r="AT2" s="280" t="s">
        <v>518</v>
      </c>
      <c r="AU2" s="280" t="s">
        <v>519</v>
      </c>
      <c r="AV2" s="280" t="s">
        <v>520</v>
      </c>
      <c r="AW2" s="280" t="s">
        <v>521</v>
      </c>
      <c r="AX2" s="280" t="s">
        <v>522</v>
      </c>
      <c r="AY2" s="280" t="s">
        <v>523</v>
      </c>
      <c r="AZ2" s="280" t="s">
        <v>524</v>
      </c>
      <c r="BA2" s="280" t="s">
        <v>525</v>
      </c>
      <c r="BB2" s="280" t="s">
        <v>526</v>
      </c>
      <c r="BC2" s="280" t="s">
        <v>527</v>
      </c>
      <c r="BD2" s="280" t="s">
        <v>528</v>
      </c>
      <c r="BE2" s="280">
        <v>11368</v>
      </c>
      <c r="BF2" s="280">
        <v>11128</v>
      </c>
      <c r="BG2" s="280" t="s">
        <v>529</v>
      </c>
      <c r="BH2" s="280" t="s">
        <v>530</v>
      </c>
      <c r="BI2" s="280" t="s">
        <v>531</v>
      </c>
      <c r="BJ2" s="280" t="s">
        <v>532</v>
      </c>
      <c r="BK2" s="280" t="s">
        <v>533</v>
      </c>
      <c r="BL2" s="280" t="s">
        <v>534</v>
      </c>
      <c r="BM2" s="280" t="s">
        <v>535</v>
      </c>
      <c r="BN2" s="280" t="s">
        <v>536</v>
      </c>
      <c r="BO2" s="280" t="s">
        <v>537</v>
      </c>
      <c r="BP2" s="280" t="s">
        <v>538</v>
      </c>
      <c r="BQ2" s="280" t="s">
        <v>539</v>
      </c>
      <c r="BR2" s="281" t="s">
        <v>540</v>
      </c>
      <c r="BS2" s="280">
        <v>55989</v>
      </c>
      <c r="BT2" s="280">
        <v>53638</v>
      </c>
      <c r="BU2" s="280" t="s">
        <v>541</v>
      </c>
      <c r="BV2" s="280" t="s">
        <v>542</v>
      </c>
      <c r="BW2" s="280" t="s">
        <v>543</v>
      </c>
      <c r="BX2" s="282" t="s">
        <v>544</v>
      </c>
      <c r="BY2" s="283" t="s">
        <v>545</v>
      </c>
      <c r="BZ2" s="284" t="s">
        <v>546</v>
      </c>
      <c r="CA2" s="284" t="s">
        <v>547</v>
      </c>
      <c r="CB2" s="284" t="s">
        <v>548</v>
      </c>
      <c r="CC2" s="284" t="s">
        <v>549</v>
      </c>
      <c r="CD2" s="284" t="s">
        <v>550</v>
      </c>
      <c r="CE2" s="284" t="s">
        <v>551</v>
      </c>
      <c r="CF2" s="284" t="s">
        <v>552</v>
      </c>
      <c r="CG2" s="284" t="s">
        <v>553</v>
      </c>
      <c r="CH2" s="284" t="s">
        <v>554</v>
      </c>
      <c r="CI2" s="284">
        <v>219</v>
      </c>
      <c r="CJ2" s="284" t="s">
        <v>555</v>
      </c>
      <c r="CK2" s="284" t="s">
        <v>556</v>
      </c>
      <c r="CL2" s="284" t="s">
        <v>557</v>
      </c>
      <c r="CM2" s="284" t="s">
        <v>558</v>
      </c>
      <c r="CN2" s="284" t="s">
        <v>559</v>
      </c>
      <c r="CO2" s="284" t="s">
        <v>560</v>
      </c>
      <c r="CP2" s="284" t="s">
        <v>561</v>
      </c>
      <c r="CQ2" s="284">
        <v>536</v>
      </c>
      <c r="CR2" s="284" t="s">
        <v>562</v>
      </c>
      <c r="CS2" s="284" t="s">
        <v>563</v>
      </c>
      <c r="CT2" s="284" t="s">
        <v>564</v>
      </c>
      <c r="CU2" s="285" t="s">
        <v>565</v>
      </c>
      <c r="CV2" s="286" t="s">
        <v>566</v>
      </c>
      <c r="CW2" s="287" t="s">
        <v>567</v>
      </c>
      <c r="CX2" s="287" t="s">
        <v>568</v>
      </c>
      <c r="CY2" s="288" t="s">
        <v>569</v>
      </c>
      <c r="CZ2" s="289" t="s">
        <v>570</v>
      </c>
      <c r="DA2" s="290" t="s">
        <v>571</v>
      </c>
      <c r="DB2" s="290" t="s">
        <v>572</v>
      </c>
      <c r="DC2" s="290" t="s">
        <v>573</v>
      </c>
      <c r="DD2" s="290" t="s">
        <v>574</v>
      </c>
      <c r="DE2" s="290" t="s">
        <v>575</v>
      </c>
      <c r="DF2" s="291" t="s">
        <v>576</v>
      </c>
      <c r="DG2" s="292" t="s">
        <v>577</v>
      </c>
      <c r="DH2" s="292" t="s">
        <v>578</v>
      </c>
      <c r="DI2" s="292" t="s">
        <v>579</v>
      </c>
      <c r="DJ2" s="292" t="s">
        <v>580</v>
      </c>
      <c r="DK2" s="293" t="s">
        <v>581</v>
      </c>
    </row>
    <row r="3" spans="1:115">
      <c r="A3" s="273" t="s">
        <v>474</v>
      </c>
      <c r="B3" s="294"/>
      <c r="C3" s="295">
        <v>99.831787000000006</v>
      </c>
      <c r="D3" s="295">
        <v>99.958740000000006</v>
      </c>
      <c r="E3" s="295">
        <v>99.823357000000001</v>
      </c>
      <c r="F3" s="295">
        <v>99.957932</v>
      </c>
      <c r="G3" s="295">
        <v>99.911818999999994</v>
      </c>
      <c r="H3" s="295">
        <v>99.906525000000002</v>
      </c>
      <c r="I3" s="295">
        <v>99.935349000000002</v>
      </c>
      <c r="J3" s="295">
        <v>99.949036000000007</v>
      </c>
      <c r="K3" s="295">
        <v>99.978294000000005</v>
      </c>
      <c r="L3" s="295">
        <v>99.878517000000002</v>
      </c>
      <c r="M3" s="295">
        <v>99.934585999999996</v>
      </c>
      <c r="N3" s="295">
        <v>99.912125000000003</v>
      </c>
      <c r="O3" s="295">
        <v>99.561722000000003</v>
      </c>
      <c r="P3" s="295">
        <v>99.697120999999996</v>
      </c>
      <c r="Q3" s="295">
        <v>99.678421</v>
      </c>
      <c r="R3" s="295">
        <v>98.524185000000003</v>
      </c>
      <c r="S3" s="295">
        <v>98.476471000000004</v>
      </c>
      <c r="T3" s="295">
        <v>99.240707</v>
      </c>
      <c r="U3" s="295">
        <v>99.193618999999998</v>
      </c>
      <c r="V3" s="295">
        <v>99.599495000000005</v>
      </c>
      <c r="W3" s="295">
        <v>99.609283000000005</v>
      </c>
      <c r="X3" s="295">
        <v>99.599579000000006</v>
      </c>
      <c r="Y3" s="295">
        <v>99.602371000000005</v>
      </c>
      <c r="Z3" s="295">
        <v>99.604529999999997</v>
      </c>
      <c r="AA3" s="295">
        <v>99.553757000000004</v>
      </c>
      <c r="AB3" s="295">
        <v>99.595900999999998</v>
      </c>
      <c r="AC3" s="295">
        <v>99.617064999999997</v>
      </c>
      <c r="AD3" s="295">
        <v>99.606705000000005</v>
      </c>
      <c r="AE3" s="295">
        <v>99.545913999999996</v>
      </c>
      <c r="AF3" s="295">
        <v>99.548996000000002</v>
      </c>
      <c r="AG3" s="295">
        <v>99.311240999999995</v>
      </c>
      <c r="AH3" s="295">
        <v>99.295760999999999</v>
      </c>
      <c r="AI3" s="295">
        <v>99.324036000000007</v>
      </c>
      <c r="AJ3" s="295">
        <v>99.294394999999994</v>
      </c>
      <c r="AK3" s="295">
        <v>99.304259999999999</v>
      </c>
      <c r="AL3" s="295">
        <v>99.291556999999997</v>
      </c>
      <c r="AM3" s="295">
        <v>96.761107999999993</v>
      </c>
      <c r="AN3" s="295">
        <v>98.402725000000004</v>
      </c>
      <c r="AO3" s="295">
        <v>98.547332999999995</v>
      </c>
      <c r="AP3" s="295">
        <v>96.679794000000001</v>
      </c>
      <c r="AQ3" s="295">
        <v>98.408294999999995</v>
      </c>
      <c r="AR3" s="295">
        <v>98.489440999999999</v>
      </c>
      <c r="AS3" s="295">
        <v>96.536918999999997</v>
      </c>
      <c r="AT3" s="295">
        <v>98.483856000000003</v>
      </c>
      <c r="AU3" s="295">
        <v>99.189284999999998</v>
      </c>
      <c r="AV3" s="295">
        <v>98.369606000000005</v>
      </c>
      <c r="AW3" s="295">
        <v>98.396347000000006</v>
      </c>
      <c r="AX3" s="295">
        <v>98.448729999999998</v>
      </c>
      <c r="AY3" s="295">
        <v>98.690398999999999</v>
      </c>
      <c r="AZ3" s="295">
        <v>98.435989000000006</v>
      </c>
      <c r="BA3" s="295">
        <v>97.644820999999993</v>
      </c>
      <c r="BB3" s="295">
        <v>97.644347999999994</v>
      </c>
      <c r="BC3" s="295">
        <v>97.641541000000004</v>
      </c>
      <c r="BD3" s="295">
        <v>97.742576999999997</v>
      </c>
      <c r="BE3" s="295">
        <v>98.290176000000002</v>
      </c>
      <c r="BF3" s="295">
        <v>98.224288999999999</v>
      </c>
      <c r="BG3" s="295">
        <v>98.310333</v>
      </c>
      <c r="BH3" s="295">
        <v>98.306961000000001</v>
      </c>
      <c r="BI3" s="295">
        <v>98.413405999999995</v>
      </c>
      <c r="BJ3" s="295">
        <v>96.566101000000003</v>
      </c>
      <c r="BK3" s="295">
        <v>98.103904999999997</v>
      </c>
      <c r="BL3" s="295">
        <v>98.167725000000004</v>
      </c>
      <c r="BM3" s="295">
        <v>98.399413999999993</v>
      </c>
      <c r="BN3" s="295">
        <v>98.353759999999994</v>
      </c>
      <c r="BO3" s="295">
        <v>98.124161000000001</v>
      </c>
      <c r="BP3" s="295">
        <v>98.362685999999997</v>
      </c>
      <c r="BQ3" s="295">
        <v>98.444641000000004</v>
      </c>
      <c r="BR3" s="295">
        <v>97.137191999999999</v>
      </c>
      <c r="BS3" s="295">
        <v>98.348129</v>
      </c>
      <c r="BT3" s="295">
        <v>98.353058000000004</v>
      </c>
      <c r="BU3" s="295">
        <v>97.949127000000004</v>
      </c>
      <c r="BV3" s="295">
        <v>96.541923999999995</v>
      </c>
      <c r="BW3" s="295">
        <v>97.121139999999997</v>
      </c>
      <c r="BX3" s="295">
        <v>98.268005000000002</v>
      </c>
      <c r="BY3" s="295">
        <v>96.687201999999999</v>
      </c>
      <c r="BZ3" s="295">
        <v>96.976410000000001</v>
      </c>
      <c r="CA3" s="295">
        <v>96.607674000000003</v>
      </c>
      <c r="CB3" s="295">
        <v>96.646500000000003</v>
      </c>
      <c r="CC3" s="295">
        <v>96.714371</v>
      </c>
      <c r="CD3" s="295">
        <v>96.812201999999999</v>
      </c>
      <c r="CE3" s="295">
        <v>96.634392000000005</v>
      </c>
      <c r="CF3" s="295">
        <v>96.711326999999997</v>
      </c>
      <c r="CG3" s="295">
        <v>96.536902999999995</v>
      </c>
      <c r="CH3" s="295">
        <v>96.733215000000001</v>
      </c>
      <c r="CI3" s="295">
        <v>98.400222999999997</v>
      </c>
      <c r="CJ3" s="295">
        <v>96.642464000000004</v>
      </c>
      <c r="CK3" s="295">
        <v>96.691788000000003</v>
      </c>
      <c r="CL3" s="295">
        <v>98.291145</v>
      </c>
      <c r="CM3" s="295">
        <v>96.717453000000006</v>
      </c>
      <c r="CN3" s="295">
        <v>96.626830999999996</v>
      </c>
      <c r="CO3" s="295">
        <v>97.165694999999999</v>
      </c>
      <c r="CP3" s="295">
        <v>96.636405999999994</v>
      </c>
      <c r="CQ3" s="295">
        <v>96.652068999999997</v>
      </c>
      <c r="CR3" s="295">
        <v>96.682723999999993</v>
      </c>
      <c r="CS3" s="295">
        <v>97.026947000000007</v>
      </c>
      <c r="CT3" s="295">
        <v>96.522155999999995</v>
      </c>
      <c r="CU3" s="295">
        <v>96.667762999999994</v>
      </c>
      <c r="CV3" s="295">
        <v>98.572235000000006</v>
      </c>
      <c r="CW3" s="295">
        <v>98.588050999999993</v>
      </c>
      <c r="CX3" s="295">
        <v>98.545563000000001</v>
      </c>
      <c r="CY3" s="295">
        <v>96.696419000000006</v>
      </c>
      <c r="CZ3" s="295">
        <v>98.574569999999994</v>
      </c>
      <c r="DA3" s="295">
        <v>98.318787</v>
      </c>
      <c r="DB3" s="295">
        <v>98.396713000000005</v>
      </c>
      <c r="DC3" s="295">
        <v>97.081801999999996</v>
      </c>
      <c r="DD3" s="295">
        <v>98.399733999999995</v>
      </c>
      <c r="DE3" s="295">
        <v>98.504088999999993</v>
      </c>
      <c r="DF3" s="295">
        <v>98.503135999999998</v>
      </c>
      <c r="DG3" s="295">
        <v>95.860168000000002</v>
      </c>
      <c r="DH3" s="295">
        <v>92.704903000000002</v>
      </c>
      <c r="DI3" s="295">
        <v>92.710235999999995</v>
      </c>
      <c r="DJ3" s="295">
        <v>92.842613</v>
      </c>
      <c r="DK3" s="295">
        <v>91.233947999999998</v>
      </c>
    </row>
    <row r="4" spans="1:115">
      <c r="A4" s="296" t="s">
        <v>475</v>
      </c>
      <c r="B4" s="297">
        <v>99.831787000000006</v>
      </c>
      <c r="C4" s="49"/>
      <c r="D4" s="49">
        <v>99.926811000000001</v>
      </c>
      <c r="E4" s="49">
        <v>99.813727999999998</v>
      </c>
      <c r="F4" s="49">
        <v>99.928284000000005</v>
      </c>
      <c r="G4" s="49">
        <v>99.925171000000006</v>
      </c>
      <c r="H4" s="49">
        <v>99.918792999999994</v>
      </c>
      <c r="I4" s="49">
        <v>99.960587000000004</v>
      </c>
      <c r="J4" s="49">
        <v>99.938866000000004</v>
      </c>
      <c r="K4" s="49">
        <v>99.915954999999997</v>
      </c>
      <c r="L4" s="49">
        <v>99.875793000000002</v>
      </c>
      <c r="M4" s="49">
        <v>99.923018999999996</v>
      </c>
      <c r="N4" s="49">
        <v>99.923477000000005</v>
      </c>
      <c r="O4" s="49">
        <v>99.592788999999996</v>
      </c>
      <c r="P4" s="49">
        <v>99.758056999999994</v>
      </c>
      <c r="Q4" s="49">
        <v>99.704223999999996</v>
      </c>
      <c r="R4" s="49">
        <v>98.549484000000007</v>
      </c>
      <c r="S4" s="49">
        <v>98.481583000000001</v>
      </c>
      <c r="T4" s="49">
        <v>99.300376999999997</v>
      </c>
      <c r="U4" s="49">
        <v>99.275054999999995</v>
      </c>
      <c r="V4" s="49">
        <v>99.614013999999997</v>
      </c>
      <c r="W4" s="49">
        <v>99.618072999999995</v>
      </c>
      <c r="X4" s="49">
        <v>99.617301999999995</v>
      </c>
      <c r="Y4" s="49">
        <v>99.616257000000004</v>
      </c>
      <c r="Z4" s="49">
        <v>99.614784</v>
      </c>
      <c r="AA4" s="49">
        <v>99.577361999999994</v>
      </c>
      <c r="AB4" s="49">
        <v>99.614868000000001</v>
      </c>
      <c r="AC4" s="49">
        <v>99.619026000000005</v>
      </c>
      <c r="AD4" s="49">
        <v>99.619431000000006</v>
      </c>
      <c r="AE4" s="49">
        <v>99.616485999999995</v>
      </c>
      <c r="AF4" s="49">
        <v>99.617630000000005</v>
      </c>
      <c r="AG4" s="49">
        <v>99.391739000000001</v>
      </c>
      <c r="AH4" s="49">
        <v>99.398658999999995</v>
      </c>
      <c r="AI4" s="49">
        <v>99.402343999999999</v>
      </c>
      <c r="AJ4" s="49">
        <v>99.392989999999998</v>
      </c>
      <c r="AK4" s="49">
        <v>99.386215000000007</v>
      </c>
      <c r="AL4" s="49">
        <v>99.403305000000003</v>
      </c>
      <c r="AM4" s="49">
        <v>96.801856999999998</v>
      </c>
      <c r="AN4" s="49">
        <v>98.425171000000006</v>
      </c>
      <c r="AO4" s="49">
        <v>98.615639000000002</v>
      </c>
      <c r="AP4" s="49">
        <v>96.695144999999997</v>
      </c>
      <c r="AQ4" s="49">
        <v>98.417304999999999</v>
      </c>
      <c r="AR4" s="49">
        <v>98.533737000000002</v>
      </c>
      <c r="AS4" s="49">
        <v>96.565246999999999</v>
      </c>
      <c r="AT4" s="49">
        <v>98.511268999999999</v>
      </c>
      <c r="AU4" s="49">
        <v>99.260529000000005</v>
      </c>
      <c r="AV4" s="49">
        <v>98.434143000000006</v>
      </c>
      <c r="AW4" s="49">
        <v>98.402534000000003</v>
      </c>
      <c r="AX4" s="49">
        <v>98.406020999999996</v>
      </c>
      <c r="AY4" s="49">
        <v>98.710616999999999</v>
      </c>
      <c r="AZ4" s="49">
        <v>98.483528000000007</v>
      </c>
      <c r="BA4" s="49">
        <v>97.673691000000005</v>
      </c>
      <c r="BB4" s="49">
        <v>97.656424999999999</v>
      </c>
      <c r="BC4" s="49">
        <v>97.659103000000002</v>
      </c>
      <c r="BD4" s="49">
        <v>97.769760000000005</v>
      </c>
      <c r="BE4" s="49">
        <v>98.301872000000003</v>
      </c>
      <c r="BF4" s="49">
        <v>98.224411000000003</v>
      </c>
      <c r="BG4" s="49">
        <v>98.306404000000001</v>
      </c>
      <c r="BH4" s="49">
        <v>98.284049999999993</v>
      </c>
      <c r="BI4" s="49">
        <v>98.441283999999996</v>
      </c>
      <c r="BJ4" s="49">
        <v>96.630095999999995</v>
      </c>
      <c r="BK4" s="49">
        <v>98.154610000000005</v>
      </c>
      <c r="BL4" s="49">
        <v>98.196387999999999</v>
      </c>
      <c r="BM4" s="49">
        <v>98.442734000000002</v>
      </c>
      <c r="BN4" s="49">
        <v>98.368088</v>
      </c>
      <c r="BO4" s="49">
        <v>98.189171000000002</v>
      </c>
      <c r="BP4" s="49">
        <v>98.366623000000004</v>
      </c>
      <c r="BQ4" s="49">
        <v>98.417961000000005</v>
      </c>
      <c r="BR4" s="49">
        <v>97.146904000000006</v>
      </c>
      <c r="BS4" s="49">
        <v>98.393035999999995</v>
      </c>
      <c r="BT4" s="49">
        <v>98.394676000000004</v>
      </c>
      <c r="BU4" s="49">
        <v>97.946342000000001</v>
      </c>
      <c r="BV4" s="49">
        <v>96.615737999999993</v>
      </c>
      <c r="BW4" s="49">
        <v>97.111464999999995</v>
      </c>
      <c r="BX4" s="49">
        <v>98.269958000000003</v>
      </c>
      <c r="BY4" s="49">
        <v>96.730255</v>
      </c>
      <c r="BZ4" s="49">
        <v>97.003997999999996</v>
      </c>
      <c r="CA4" s="49">
        <v>96.618103000000005</v>
      </c>
      <c r="CB4" s="49">
        <v>96.713654000000005</v>
      </c>
      <c r="CC4" s="49">
        <v>96.783623000000006</v>
      </c>
      <c r="CD4" s="49">
        <v>96.840644999999995</v>
      </c>
      <c r="CE4" s="49">
        <v>96.672461999999996</v>
      </c>
      <c r="CF4" s="49">
        <v>96.703156000000007</v>
      </c>
      <c r="CG4" s="49">
        <v>96.599136000000001</v>
      </c>
      <c r="CH4" s="49">
        <v>96.765395999999996</v>
      </c>
      <c r="CI4" s="49">
        <v>98.410293999999993</v>
      </c>
      <c r="CJ4" s="49">
        <v>96.735885999999994</v>
      </c>
      <c r="CK4" s="49">
        <v>96.736289999999997</v>
      </c>
      <c r="CL4" s="49">
        <v>98.367317</v>
      </c>
      <c r="CM4" s="49">
        <v>96.719588999999999</v>
      </c>
      <c r="CN4" s="49">
        <v>96.683898999999997</v>
      </c>
      <c r="CO4" s="49">
        <v>97.169150999999999</v>
      </c>
      <c r="CP4" s="49">
        <v>96.683090000000007</v>
      </c>
      <c r="CQ4" s="49">
        <v>96.696869000000007</v>
      </c>
      <c r="CR4" s="49">
        <v>96.739104999999995</v>
      </c>
      <c r="CS4" s="49">
        <v>97.002335000000002</v>
      </c>
      <c r="CT4" s="49">
        <v>96.583588000000006</v>
      </c>
      <c r="CU4" s="49">
        <v>96.686049999999994</v>
      </c>
      <c r="CV4" s="49">
        <v>98.588829000000004</v>
      </c>
      <c r="CW4" s="49">
        <v>98.659301999999997</v>
      </c>
      <c r="CX4" s="49">
        <v>98.568741000000003</v>
      </c>
      <c r="CY4" s="49">
        <v>96.732071000000005</v>
      </c>
      <c r="CZ4" s="49">
        <v>98.587708000000006</v>
      </c>
      <c r="DA4" s="49">
        <v>98.346878000000004</v>
      </c>
      <c r="DB4" s="49">
        <v>98.403839000000005</v>
      </c>
      <c r="DC4" s="49">
        <v>97.088272000000003</v>
      </c>
      <c r="DD4" s="49">
        <v>98.483413999999996</v>
      </c>
      <c r="DE4" s="49">
        <v>98.536186000000001</v>
      </c>
      <c r="DF4" s="49">
        <v>98.529449</v>
      </c>
      <c r="DG4" s="49">
        <v>95.849830999999995</v>
      </c>
      <c r="DH4" s="49">
        <v>92.803207</v>
      </c>
      <c r="DI4" s="49">
        <v>92.755768000000003</v>
      </c>
      <c r="DJ4" s="49">
        <v>92.854843000000002</v>
      </c>
      <c r="DK4" s="49">
        <v>91.214179999999999</v>
      </c>
    </row>
    <row r="5" spans="1:115">
      <c r="A5" s="296" t="s">
        <v>476</v>
      </c>
      <c r="B5" s="297">
        <v>99.958740000000006</v>
      </c>
      <c r="C5" s="49">
        <v>99.926811000000001</v>
      </c>
      <c r="D5" s="49"/>
      <c r="E5" s="49">
        <v>99.871407000000005</v>
      </c>
      <c r="F5" s="49">
        <v>99.953018</v>
      </c>
      <c r="G5" s="49">
        <v>99.928023999999994</v>
      </c>
      <c r="H5" s="49">
        <v>99.922934999999995</v>
      </c>
      <c r="I5" s="49">
        <v>99.937759</v>
      </c>
      <c r="J5" s="49">
        <v>99.953659000000002</v>
      </c>
      <c r="K5" s="49">
        <v>99.954254000000006</v>
      </c>
      <c r="L5" s="49">
        <v>99.941956000000005</v>
      </c>
      <c r="M5" s="49">
        <v>99.922828999999993</v>
      </c>
      <c r="N5" s="49">
        <v>99.927550999999994</v>
      </c>
      <c r="O5" s="49">
        <v>99.564789000000005</v>
      </c>
      <c r="P5" s="49">
        <v>99.654174999999995</v>
      </c>
      <c r="Q5" s="49">
        <v>99.646286000000003</v>
      </c>
      <c r="R5" s="49">
        <v>98.510604999999998</v>
      </c>
      <c r="S5" s="49">
        <v>98.401932000000002</v>
      </c>
      <c r="T5" s="49">
        <v>99.254807</v>
      </c>
      <c r="U5" s="49">
        <v>99.113235000000003</v>
      </c>
      <c r="V5" s="49">
        <v>99.572388000000004</v>
      </c>
      <c r="W5" s="49">
        <v>99.570128999999994</v>
      </c>
      <c r="X5" s="49">
        <v>99.573013000000003</v>
      </c>
      <c r="Y5" s="49">
        <v>99.579314999999994</v>
      </c>
      <c r="Z5" s="49">
        <v>99.575576999999996</v>
      </c>
      <c r="AA5" s="49">
        <v>99.525925000000001</v>
      </c>
      <c r="AB5" s="49">
        <v>99.573013000000003</v>
      </c>
      <c r="AC5" s="49">
        <v>99.575980999999999</v>
      </c>
      <c r="AD5" s="49">
        <v>99.586487000000005</v>
      </c>
      <c r="AE5" s="49">
        <v>99.544846000000007</v>
      </c>
      <c r="AF5" s="49">
        <v>99.545485999999997</v>
      </c>
      <c r="AG5" s="49">
        <v>99.292373999999995</v>
      </c>
      <c r="AH5" s="49">
        <v>99.293602000000007</v>
      </c>
      <c r="AI5" s="49">
        <v>99.305374</v>
      </c>
      <c r="AJ5" s="49">
        <v>99.284865999999994</v>
      </c>
      <c r="AK5" s="49">
        <v>99.300407000000007</v>
      </c>
      <c r="AL5" s="49">
        <v>99.291686999999996</v>
      </c>
      <c r="AM5" s="49">
        <v>96.771743999999998</v>
      </c>
      <c r="AN5" s="49">
        <v>98.394608000000005</v>
      </c>
      <c r="AO5" s="49">
        <v>98.567618999999993</v>
      </c>
      <c r="AP5" s="49">
        <v>96.743729000000002</v>
      </c>
      <c r="AQ5" s="49">
        <v>98.373199</v>
      </c>
      <c r="AR5" s="49">
        <v>98.475037</v>
      </c>
      <c r="AS5" s="49">
        <v>96.561477999999994</v>
      </c>
      <c r="AT5" s="49">
        <v>98.461937000000006</v>
      </c>
      <c r="AU5" s="49">
        <v>99.192993000000001</v>
      </c>
      <c r="AV5" s="49">
        <v>98.400970000000001</v>
      </c>
      <c r="AW5" s="49">
        <v>98.323875000000001</v>
      </c>
      <c r="AX5" s="49">
        <v>98.403808999999995</v>
      </c>
      <c r="AY5" s="49">
        <v>98.659760000000006</v>
      </c>
      <c r="AZ5" s="49">
        <v>98.421004999999994</v>
      </c>
      <c r="BA5" s="49">
        <v>97.608772000000002</v>
      </c>
      <c r="BB5" s="49">
        <v>97.585930000000005</v>
      </c>
      <c r="BC5" s="49">
        <v>97.597960999999998</v>
      </c>
      <c r="BD5" s="49">
        <v>97.690933000000001</v>
      </c>
      <c r="BE5" s="49">
        <v>98.242324999999994</v>
      </c>
      <c r="BF5" s="49">
        <v>98.175774000000004</v>
      </c>
      <c r="BG5" s="49">
        <v>98.290619000000007</v>
      </c>
      <c r="BH5" s="49">
        <v>98.201553000000004</v>
      </c>
      <c r="BI5" s="49">
        <v>98.432525999999996</v>
      </c>
      <c r="BJ5" s="49">
        <v>96.577399999999997</v>
      </c>
      <c r="BK5" s="49">
        <v>98.083847000000006</v>
      </c>
      <c r="BL5" s="49">
        <v>98.192215000000004</v>
      </c>
      <c r="BM5" s="49">
        <v>98.376121999999995</v>
      </c>
      <c r="BN5" s="49">
        <v>98.344382999999993</v>
      </c>
      <c r="BO5" s="49">
        <v>98.208641</v>
      </c>
      <c r="BP5" s="49">
        <v>98.267853000000002</v>
      </c>
      <c r="BQ5" s="49">
        <v>98.415642000000005</v>
      </c>
      <c r="BR5" s="49">
        <v>97.108322000000001</v>
      </c>
      <c r="BS5" s="49">
        <v>98.340819999999994</v>
      </c>
      <c r="BT5" s="49">
        <v>98.482726999999997</v>
      </c>
      <c r="BU5" s="49">
        <v>97.919494999999998</v>
      </c>
      <c r="BV5" s="49">
        <v>96.611251999999993</v>
      </c>
      <c r="BW5" s="49">
        <v>97.081840999999997</v>
      </c>
      <c r="BX5" s="49">
        <v>98.214484999999996</v>
      </c>
      <c r="BY5" s="49">
        <v>96.694382000000004</v>
      </c>
      <c r="BZ5" s="49">
        <v>97.024826000000004</v>
      </c>
      <c r="CA5" s="49">
        <v>96.625336000000004</v>
      </c>
      <c r="CB5" s="49">
        <v>96.609984999999995</v>
      </c>
      <c r="CC5" s="49">
        <v>96.667320000000004</v>
      </c>
      <c r="CD5" s="49">
        <v>96.797409000000002</v>
      </c>
      <c r="CE5" s="49">
        <v>96.586181999999994</v>
      </c>
      <c r="CF5" s="49">
        <v>96.669265999999993</v>
      </c>
      <c r="CG5" s="49">
        <v>96.623947000000001</v>
      </c>
      <c r="CH5" s="49">
        <v>96.721969999999999</v>
      </c>
      <c r="CI5" s="49">
        <v>98.389740000000003</v>
      </c>
      <c r="CJ5" s="49">
        <v>96.715530000000001</v>
      </c>
      <c r="CK5" s="49">
        <v>96.663833999999994</v>
      </c>
      <c r="CL5" s="49">
        <v>98.298439000000002</v>
      </c>
      <c r="CM5" s="49">
        <v>96.732101</v>
      </c>
      <c r="CN5" s="49">
        <v>96.566017000000002</v>
      </c>
      <c r="CO5" s="49">
        <v>97.124176000000006</v>
      </c>
      <c r="CP5" s="49">
        <v>96.637428</v>
      </c>
      <c r="CQ5" s="49">
        <v>96.701842999999997</v>
      </c>
      <c r="CR5" s="49">
        <v>96.683745999999999</v>
      </c>
      <c r="CS5" s="49">
        <v>97.057297000000005</v>
      </c>
      <c r="CT5" s="49">
        <v>96.595032000000003</v>
      </c>
      <c r="CU5" s="49">
        <v>96.598052999999993</v>
      </c>
      <c r="CV5" s="49">
        <v>98.558059999999998</v>
      </c>
      <c r="CW5" s="49">
        <v>98.577315999999996</v>
      </c>
      <c r="CX5" s="49">
        <v>98.507767000000001</v>
      </c>
      <c r="CY5" s="49">
        <v>96.687957999999995</v>
      </c>
      <c r="CZ5" s="49">
        <v>98.591431</v>
      </c>
      <c r="DA5" s="49">
        <v>98.252219999999994</v>
      </c>
      <c r="DB5" s="49">
        <v>98.403458000000001</v>
      </c>
      <c r="DC5" s="49">
        <v>97.107322999999994</v>
      </c>
      <c r="DD5" s="49">
        <v>98.444107000000002</v>
      </c>
      <c r="DE5" s="49">
        <v>98.507644999999997</v>
      </c>
      <c r="DF5" s="49">
        <v>98.521118000000001</v>
      </c>
      <c r="DG5" s="49">
        <v>95.846755999999999</v>
      </c>
      <c r="DH5" s="49">
        <v>92.712249999999997</v>
      </c>
      <c r="DI5" s="49">
        <v>92.737762000000004</v>
      </c>
      <c r="DJ5" s="49">
        <v>92.857574</v>
      </c>
      <c r="DK5" s="49">
        <v>91.201781999999994</v>
      </c>
    </row>
    <row r="6" spans="1:115">
      <c r="A6" s="296" t="s">
        <v>477</v>
      </c>
      <c r="B6" s="297">
        <v>99.823357000000001</v>
      </c>
      <c r="C6" s="49">
        <v>99.813727999999998</v>
      </c>
      <c r="D6" s="49">
        <v>99.871407000000005</v>
      </c>
      <c r="E6" s="49"/>
      <c r="F6" s="49">
        <v>99.891311999999999</v>
      </c>
      <c r="G6" s="49">
        <v>99.892623999999998</v>
      </c>
      <c r="H6" s="49">
        <v>99.886093000000002</v>
      </c>
      <c r="I6" s="49">
        <v>99.916656000000003</v>
      </c>
      <c r="J6" s="49">
        <v>99.935592999999997</v>
      </c>
      <c r="K6" s="49">
        <v>99.916092000000006</v>
      </c>
      <c r="L6" s="49">
        <v>99.865463000000005</v>
      </c>
      <c r="M6" s="49">
        <v>99.924071999999995</v>
      </c>
      <c r="N6" s="49">
        <v>99.896193999999994</v>
      </c>
      <c r="O6" s="49">
        <v>99.600707999999997</v>
      </c>
      <c r="P6" s="49">
        <v>99.743195</v>
      </c>
      <c r="Q6" s="49">
        <v>99.662361000000004</v>
      </c>
      <c r="R6" s="49">
        <v>98.534912000000006</v>
      </c>
      <c r="S6" s="49">
        <v>98.456985000000003</v>
      </c>
      <c r="T6" s="49">
        <v>99.293700999999999</v>
      </c>
      <c r="U6" s="49">
        <v>99.181731999999997</v>
      </c>
      <c r="V6" s="49">
        <v>99.614670000000004</v>
      </c>
      <c r="W6" s="49">
        <v>99.613372999999996</v>
      </c>
      <c r="X6" s="49">
        <v>99.605011000000005</v>
      </c>
      <c r="Y6" s="49">
        <v>99.609572999999997</v>
      </c>
      <c r="Z6" s="49">
        <v>99.615921</v>
      </c>
      <c r="AA6" s="49">
        <v>99.590003999999993</v>
      </c>
      <c r="AB6" s="49">
        <v>99.614272999999997</v>
      </c>
      <c r="AC6" s="49">
        <v>99.610977000000005</v>
      </c>
      <c r="AD6" s="49">
        <v>99.611335999999994</v>
      </c>
      <c r="AE6" s="49">
        <v>99.554169000000002</v>
      </c>
      <c r="AF6" s="49">
        <v>99.547943000000004</v>
      </c>
      <c r="AG6" s="49">
        <v>99.293350000000004</v>
      </c>
      <c r="AH6" s="49">
        <v>99.297332999999995</v>
      </c>
      <c r="AI6" s="49">
        <v>99.310851999999997</v>
      </c>
      <c r="AJ6" s="49">
        <v>99.296356000000003</v>
      </c>
      <c r="AK6" s="49">
        <v>99.308243000000004</v>
      </c>
      <c r="AL6" s="49">
        <v>99.337608000000003</v>
      </c>
      <c r="AM6" s="49">
        <v>96.800467999999995</v>
      </c>
      <c r="AN6" s="49">
        <v>98.412186000000005</v>
      </c>
      <c r="AO6" s="49">
        <v>98.560805999999999</v>
      </c>
      <c r="AP6" s="49">
        <v>96.644988999999995</v>
      </c>
      <c r="AQ6" s="49">
        <v>98.410774000000004</v>
      </c>
      <c r="AR6" s="49">
        <v>98.481644000000003</v>
      </c>
      <c r="AS6" s="49">
        <v>96.562027</v>
      </c>
      <c r="AT6" s="49">
        <v>98.444777999999999</v>
      </c>
      <c r="AU6" s="49">
        <v>99.232414000000006</v>
      </c>
      <c r="AV6" s="49">
        <v>98.420837000000006</v>
      </c>
      <c r="AW6" s="49">
        <v>98.416488999999999</v>
      </c>
      <c r="AX6" s="49">
        <v>98.447890999999998</v>
      </c>
      <c r="AY6" s="49">
        <v>98.732483000000002</v>
      </c>
      <c r="AZ6" s="49">
        <v>98.431090999999995</v>
      </c>
      <c r="BA6" s="49">
        <v>97.728104000000002</v>
      </c>
      <c r="BB6" s="49">
        <v>97.694999999999993</v>
      </c>
      <c r="BC6" s="49">
        <v>97.628013999999993</v>
      </c>
      <c r="BD6" s="49">
        <v>97.758033999999995</v>
      </c>
      <c r="BE6" s="49">
        <v>98.319550000000007</v>
      </c>
      <c r="BF6" s="49">
        <v>98.229568</v>
      </c>
      <c r="BG6" s="49">
        <v>98.328856999999999</v>
      </c>
      <c r="BH6" s="49">
        <v>98.296097000000003</v>
      </c>
      <c r="BI6" s="49">
        <v>98.404433999999995</v>
      </c>
      <c r="BJ6" s="49">
        <v>96.618033999999994</v>
      </c>
      <c r="BK6" s="49">
        <v>98.133347000000001</v>
      </c>
      <c r="BL6" s="49">
        <v>98.24736</v>
      </c>
      <c r="BM6" s="49">
        <v>98.452003000000005</v>
      </c>
      <c r="BN6" s="49">
        <v>98.385452000000001</v>
      </c>
      <c r="BO6" s="49">
        <v>98.185692000000003</v>
      </c>
      <c r="BP6" s="49">
        <v>98.379317999999998</v>
      </c>
      <c r="BQ6" s="49">
        <v>98.404137000000006</v>
      </c>
      <c r="BR6" s="49">
        <v>97.138512000000006</v>
      </c>
      <c r="BS6" s="49">
        <v>98.369727999999995</v>
      </c>
      <c r="BT6" s="49">
        <v>98.44162</v>
      </c>
      <c r="BU6" s="49">
        <v>97.962158000000002</v>
      </c>
      <c r="BV6" s="49">
        <v>96.573241999999993</v>
      </c>
      <c r="BW6" s="49">
        <v>97.163109000000006</v>
      </c>
      <c r="BX6" s="49">
        <v>98.328186000000002</v>
      </c>
      <c r="BY6" s="49">
        <v>96.724166999999994</v>
      </c>
      <c r="BZ6" s="49">
        <v>97.018935999999997</v>
      </c>
      <c r="CA6" s="49">
        <v>96.648537000000005</v>
      </c>
      <c r="CB6" s="49">
        <v>96.691635000000005</v>
      </c>
      <c r="CC6" s="49">
        <v>96.729759000000001</v>
      </c>
      <c r="CD6" s="49">
        <v>96.723831000000004</v>
      </c>
      <c r="CE6" s="49">
        <v>96.677818000000002</v>
      </c>
      <c r="CF6" s="49">
        <v>96.699387000000002</v>
      </c>
      <c r="CG6" s="49">
        <v>96.567108000000005</v>
      </c>
      <c r="CH6" s="49">
        <v>96.774223000000006</v>
      </c>
      <c r="CI6" s="49">
        <v>98.393822</v>
      </c>
      <c r="CJ6" s="49">
        <v>96.697388000000004</v>
      </c>
      <c r="CK6" s="49">
        <v>96.726851999999994</v>
      </c>
      <c r="CL6" s="49">
        <v>98.274719000000005</v>
      </c>
      <c r="CM6" s="49">
        <v>96.711853000000005</v>
      </c>
      <c r="CN6" s="49">
        <v>96.666991999999993</v>
      </c>
      <c r="CO6" s="49">
        <v>97.151375000000002</v>
      </c>
      <c r="CP6" s="49">
        <v>96.682907</v>
      </c>
      <c r="CQ6" s="49">
        <v>96.648223999999999</v>
      </c>
      <c r="CR6" s="49">
        <v>96.705123999999998</v>
      </c>
      <c r="CS6" s="49">
        <v>96.980057000000002</v>
      </c>
      <c r="CT6" s="49">
        <v>96.580710999999994</v>
      </c>
      <c r="CU6" s="49">
        <v>96.695922999999993</v>
      </c>
      <c r="CV6" s="49">
        <v>98.542327999999998</v>
      </c>
      <c r="CW6" s="49">
        <v>98.571640000000002</v>
      </c>
      <c r="CX6" s="49">
        <v>98.515968000000001</v>
      </c>
      <c r="CY6" s="49">
        <v>96.723647999999997</v>
      </c>
      <c r="CZ6" s="49">
        <v>98.568527000000003</v>
      </c>
      <c r="DA6" s="49">
        <v>98.343445000000003</v>
      </c>
      <c r="DB6" s="49">
        <v>98.447165999999996</v>
      </c>
      <c r="DC6" s="49">
        <v>97.105911000000006</v>
      </c>
      <c r="DD6" s="49">
        <v>98.461792000000003</v>
      </c>
      <c r="DE6" s="49">
        <v>98.504058999999998</v>
      </c>
      <c r="DF6" s="49">
        <v>98.507767000000001</v>
      </c>
      <c r="DG6" s="49">
        <v>95.858733999999998</v>
      </c>
      <c r="DH6" s="49">
        <v>92.775452000000001</v>
      </c>
      <c r="DI6" s="49">
        <v>92.752730999999997</v>
      </c>
      <c r="DJ6" s="49">
        <v>92.875977000000006</v>
      </c>
      <c r="DK6" s="49">
        <v>91.268158</v>
      </c>
    </row>
    <row r="7" spans="1:115">
      <c r="A7" s="296" t="s">
        <v>478</v>
      </c>
      <c r="B7" s="297">
        <v>99.957932</v>
      </c>
      <c r="C7" s="49">
        <v>99.928284000000005</v>
      </c>
      <c r="D7" s="49">
        <v>99.953018</v>
      </c>
      <c r="E7" s="49">
        <v>99.891311999999999</v>
      </c>
      <c r="F7" s="49"/>
      <c r="G7" s="49">
        <v>99.929573000000005</v>
      </c>
      <c r="H7" s="49">
        <v>99.927093999999997</v>
      </c>
      <c r="I7" s="49">
        <v>99.956512000000004</v>
      </c>
      <c r="J7" s="49">
        <v>99.947509999999994</v>
      </c>
      <c r="K7" s="49">
        <v>99.962158000000002</v>
      </c>
      <c r="L7" s="49">
        <v>99.934783999999993</v>
      </c>
      <c r="M7" s="49">
        <v>99.950683999999995</v>
      </c>
      <c r="N7" s="49">
        <v>99.93177</v>
      </c>
      <c r="O7" s="49">
        <v>99.607292000000001</v>
      </c>
      <c r="P7" s="49">
        <v>99.714920000000006</v>
      </c>
      <c r="Q7" s="49">
        <v>99.674453999999997</v>
      </c>
      <c r="R7" s="49">
        <v>98.546265000000005</v>
      </c>
      <c r="S7" s="49">
        <v>98.449554000000006</v>
      </c>
      <c r="T7" s="49">
        <v>99.273360999999994</v>
      </c>
      <c r="U7" s="49">
        <v>99.073425</v>
      </c>
      <c r="V7" s="49">
        <v>99.603577000000001</v>
      </c>
      <c r="W7" s="49">
        <v>99.609566000000001</v>
      </c>
      <c r="X7" s="49">
        <v>99.594588999999999</v>
      </c>
      <c r="Y7" s="49">
        <v>99.589989000000003</v>
      </c>
      <c r="Z7" s="49">
        <v>99.608551000000006</v>
      </c>
      <c r="AA7" s="49">
        <v>99.552429000000004</v>
      </c>
      <c r="AB7" s="49">
        <v>99.603485000000006</v>
      </c>
      <c r="AC7" s="49">
        <v>99.608727000000002</v>
      </c>
      <c r="AD7" s="49">
        <v>99.605721000000003</v>
      </c>
      <c r="AE7" s="49">
        <v>99.580307000000005</v>
      </c>
      <c r="AF7" s="49">
        <v>99.581894000000005</v>
      </c>
      <c r="AG7" s="49">
        <v>99.336440999999994</v>
      </c>
      <c r="AH7" s="49">
        <v>99.321983000000003</v>
      </c>
      <c r="AI7" s="49">
        <v>99.330078</v>
      </c>
      <c r="AJ7" s="49">
        <v>99.326622</v>
      </c>
      <c r="AK7" s="49">
        <v>99.341125000000005</v>
      </c>
      <c r="AL7" s="49">
        <v>99.316047999999995</v>
      </c>
      <c r="AM7" s="49">
        <v>96.77861</v>
      </c>
      <c r="AN7" s="49">
        <v>98.429046999999997</v>
      </c>
      <c r="AO7" s="49">
        <v>98.568084999999996</v>
      </c>
      <c r="AP7" s="49">
        <v>96.753708000000003</v>
      </c>
      <c r="AQ7" s="49">
        <v>98.381225999999998</v>
      </c>
      <c r="AR7" s="49">
        <v>98.512611000000007</v>
      </c>
      <c r="AS7" s="49">
        <v>96.580153999999993</v>
      </c>
      <c r="AT7" s="49">
        <v>98.491271999999995</v>
      </c>
      <c r="AU7" s="49">
        <v>99.217354</v>
      </c>
      <c r="AV7" s="49">
        <v>98.424781999999993</v>
      </c>
      <c r="AW7" s="49">
        <v>98.398643000000007</v>
      </c>
      <c r="AX7" s="49">
        <v>98.471405000000004</v>
      </c>
      <c r="AY7" s="49">
        <v>98.699112</v>
      </c>
      <c r="AZ7" s="49">
        <v>98.434798999999998</v>
      </c>
      <c r="BA7" s="49">
        <v>97.655258000000003</v>
      </c>
      <c r="BB7" s="49">
        <v>97.635909999999996</v>
      </c>
      <c r="BC7" s="49">
        <v>97.645247999999995</v>
      </c>
      <c r="BD7" s="49">
        <v>97.744591</v>
      </c>
      <c r="BE7" s="49">
        <v>98.267608999999993</v>
      </c>
      <c r="BF7" s="49">
        <v>98.259872000000001</v>
      </c>
      <c r="BG7" s="49">
        <v>98.279685999999998</v>
      </c>
      <c r="BH7" s="49">
        <v>98.279572000000002</v>
      </c>
      <c r="BI7" s="49">
        <v>98.451903999999999</v>
      </c>
      <c r="BJ7" s="49">
        <v>96.597854999999996</v>
      </c>
      <c r="BK7" s="49">
        <v>98.131073000000001</v>
      </c>
      <c r="BL7" s="49">
        <v>98.254409999999993</v>
      </c>
      <c r="BM7" s="49">
        <v>98.423264000000003</v>
      </c>
      <c r="BN7" s="49">
        <v>98.372658000000001</v>
      </c>
      <c r="BO7" s="49">
        <v>98.292877000000004</v>
      </c>
      <c r="BP7" s="49">
        <v>98.339668000000003</v>
      </c>
      <c r="BQ7" s="49">
        <v>98.437363000000005</v>
      </c>
      <c r="BR7" s="49">
        <v>97.152289999999994</v>
      </c>
      <c r="BS7" s="49">
        <v>98.354004000000003</v>
      </c>
      <c r="BT7" s="49">
        <v>98.504028000000005</v>
      </c>
      <c r="BU7" s="49">
        <v>97.961166000000006</v>
      </c>
      <c r="BV7" s="49">
        <v>96.643555000000006</v>
      </c>
      <c r="BW7" s="49">
        <v>97.131836000000007</v>
      </c>
      <c r="BX7" s="49">
        <v>98.237244000000004</v>
      </c>
      <c r="BY7" s="49">
        <v>96.743530000000007</v>
      </c>
      <c r="BZ7" s="49">
        <v>97.102005000000005</v>
      </c>
      <c r="CA7" s="49">
        <v>96.706406000000001</v>
      </c>
      <c r="CB7" s="49">
        <v>96.697722999999996</v>
      </c>
      <c r="CC7" s="49">
        <v>96.784851000000003</v>
      </c>
      <c r="CD7" s="49">
        <v>96.812102999999993</v>
      </c>
      <c r="CE7" s="49">
        <v>96.669853000000003</v>
      </c>
      <c r="CF7" s="49">
        <v>96.732406999999995</v>
      </c>
      <c r="CG7" s="49">
        <v>96.706787000000006</v>
      </c>
      <c r="CH7" s="49">
        <v>96.726639000000006</v>
      </c>
      <c r="CI7" s="49">
        <v>98.427222999999998</v>
      </c>
      <c r="CJ7" s="49">
        <v>96.753722999999994</v>
      </c>
      <c r="CK7" s="49">
        <v>96.716285999999997</v>
      </c>
      <c r="CL7" s="49">
        <v>98.319762999999995</v>
      </c>
      <c r="CM7" s="49">
        <v>96.728820999999996</v>
      </c>
      <c r="CN7" s="49">
        <v>96.669089999999997</v>
      </c>
      <c r="CO7" s="49">
        <v>97.177704000000006</v>
      </c>
      <c r="CP7" s="49">
        <v>96.728972999999996</v>
      </c>
      <c r="CQ7" s="49">
        <v>96.700683999999995</v>
      </c>
      <c r="CR7" s="49">
        <v>96.737792999999996</v>
      </c>
      <c r="CS7" s="49">
        <v>97.071190000000001</v>
      </c>
      <c r="CT7" s="49">
        <v>96.623047</v>
      </c>
      <c r="CU7" s="49">
        <v>96.659119000000004</v>
      </c>
      <c r="CV7" s="49">
        <v>98.600318999999999</v>
      </c>
      <c r="CW7" s="49">
        <v>98.609939999999995</v>
      </c>
      <c r="CX7" s="49">
        <v>98.531631000000004</v>
      </c>
      <c r="CY7" s="49">
        <v>96.731719999999996</v>
      </c>
      <c r="CZ7" s="49">
        <v>98.582108000000005</v>
      </c>
      <c r="DA7" s="49">
        <v>98.339293999999995</v>
      </c>
      <c r="DB7" s="49">
        <v>98.443459000000004</v>
      </c>
      <c r="DC7" s="49">
        <v>97.112121999999999</v>
      </c>
      <c r="DD7" s="49">
        <v>98.476425000000006</v>
      </c>
      <c r="DE7" s="49">
        <v>98.509720000000002</v>
      </c>
      <c r="DF7" s="49">
        <v>98.539139000000006</v>
      </c>
      <c r="DG7" s="49">
        <v>95.891388000000006</v>
      </c>
      <c r="DH7" s="49">
        <v>92.738968</v>
      </c>
      <c r="DI7" s="49">
        <v>92.712356999999997</v>
      </c>
      <c r="DJ7" s="49">
        <v>92.880188000000004</v>
      </c>
      <c r="DK7" s="49">
        <v>91.199554000000006</v>
      </c>
    </row>
    <row r="8" spans="1:115">
      <c r="A8" s="296" t="s">
        <v>479</v>
      </c>
      <c r="B8" s="297">
        <v>99.911818999999994</v>
      </c>
      <c r="C8" s="49">
        <v>99.925171000000006</v>
      </c>
      <c r="D8" s="49">
        <v>99.928023999999994</v>
      </c>
      <c r="E8" s="49">
        <v>99.892623999999998</v>
      </c>
      <c r="F8" s="49">
        <v>99.929573000000005</v>
      </c>
      <c r="G8" s="49"/>
      <c r="H8" s="49">
        <v>99.988006999999996</v>
      </c>
      <c r="I8" s="49">
        <v>99.952408000000005</v>
      </c>
      <c r="J8" s="49">
        <v>99.925139999999999</v>
      </c>
      <c r="K8" s="49">
        <v>99.934844999999996</v>
      </c>
      <c r="L8" s="49">
        <v>99.928939999999997</v>
      </c>
      <c r="M8" s="49">
        <v>99.902541999999997</v>
      </c>
      <c r="N8" s="49">
        <v>99.985870000000006</v>
      </c>
      <c r="O8" s="49">
        <v>99.601471000000004</v>
      </c>
      <c r="P8" s="49">
        <v>99.756827999999999</v>
      </c>
      <c r="Q8" s="49">
        <v>99.677504999999996</v>
      </c>
      <c r="R8" s="49">
        <v>98.504645999999994</v>
      </c>
      <c r="S8" s="49">
        <v>98.503410000000002</v>
      </c>
      <c r="T8" s="49">
        <v>99.325789999999998</v>
      </c>
      <c r="U8" s="49">
        <v>99.231353999999996</v>
      </c>
      <c r="V8" s="49">
        <v>99.647118000000006</v>
      </c>
      <c r="W8" s="49">
        <v>99.656288000000004</v>
      </c>
      <c r="X8" s="49">
        <v>99.655060000000006</v>
      </c>
      <c r="Y8" s="49">
        <v>99.649520999999993</v>
      </c>
      <c r="Z8" s="49">
        <v>99.647461000000007</v>
      </c>
      <c r="AA8" s="49">
        <v>99.601768000000007</v>
      </c>
      <c r="AB8" s="49">
        <v>99.653533999999993</v>
      </c>
      <c r="AC8" s="49">
        <v>99.650940000000006</v>
      </c>
      <c r="AD8" s="49">
        <v>99.663048000000003</v>
      </c>
      <c r="AE8" s="49">
        <v>99.614761000000001</v>
      </c>
      <c r="AF8" s="49">
        <v>99.615166000000002</v>
      </c>
      <c r="AG8" s="49">
        <v>99.381180000000001</v>
      </c>
      <c r="AH8" s="49">
        <v>99.382499999999993</v>
      </c>
      <c r="AI8" s="49">
        <v>99.386107999999993</v>
      </c>
      <c r="AJ8" s="49">
        <v>99.392325999999997</v>
      </c>
      <c r="AK8" s="49">
        <v>99.375359000000003</v>
      </c>
      <c r="AL8" s="49">
        <v>99.409683000000001</v>
      </c>
      <c r="AM8" s="49">
        <v>96.797805999999994</v>
      </c>
      <c r="AN8" s="49">
        <v>98.448570000000004</v>
      </c>
      <c r="AO8" s="49">
        <v>98.568718000000004</v>
      </c>
      <c r="AP8" s="49">
        <v>96.779373000000007</v>
      </c>
      <c r="AQ8" s="49">
        <v>98.36824</v>
      </c>
      <c r="AR8" s="49">
        <v>98.532593000000006</v>
      </c>
      <c r="AS8" s="49">
        <v>96.597854999999996</v>
      </c>
      <c r="AT8" s="49">
        <v>98.477965999999995</v>
      </c>
      <c r="AU8" s="49">
        <v>99.282195999999999</v>
      </c>
      <c r="AV8" s="49">
        <v>98.400893999999994</v>
      </c>
      <c r="AW8" s="49">
        <v>98.387092999999993</v>
      </c>
      <c r="AX8" s="49">
        <v>98.405349999999999</v>
      </c>
      <c r="AY8" s="49">
        <v>98.688011000000003</v>
      </c>
      <c r="AZ8" s="49">
        <v>98.447265999999999</v>
      </c>
      <c r="BA8" s="49">
        <v>97.684364000000002</v>
      </c>
      <c r="BB8" s="49">
        <v>97.630973999999995</v>
      </c>
      <c r="BC8" s="49">
        <v>97.626891999999998</v>
      </c>
      <c r="BD8" s="49">
        <v>97.734177000000003</v>
      </c>
      <c r="BE8" s="49">
        <v>98.294983000000002</v>
      </c>
      <c r="BF8" s="49">
        <v>98.188216999999995</v>
      </c>
      <c r="BG8" s="49">
        <v>98.298157000000003</v>
      </c>
      <c r="BH8" s="49">
        <v>98.255477999999997</v>
      </c>
      <c r="BI8" s="49">
        <v>98.467247</v>
      </c>
      <c r="BJ8" s="49">
        <v>96.638947000000002</v>
      </c>
      <c r="BK8" s="49">
        <v>98.119452999999993</v>
      </c>
      <c r="BL8" s="49">
        <v>98.211631999999994</v>
      </c>
      <c r="BM8" s="49">
        <v>98.408417</v>
      </c>
      <c r="BN8" s="49">
        <v>98.346030999999996</v>
      </c>
      <c r="BO8" s="49">
        <v>98.271300999999994</v>
      </c>
      <c r="BP8" s="49">
        <v>98.354393000000002</v>
      </c>
      <c r="BQ8" s="49">
        <v>98.395499999999998</v>
      </c>
      <c r="BR8" s="49">
        <v>97.173355000000001</v>
      </c>
      <c r="BS8" s="49">
        <v>98.370590000000007</v>
      </c>
      <c r="BT8" s="49">
        <v>98.472442999999998</v>
      </c>
      <c r="BU8" s="49">
        <v>97.940903000000006</v>
      </c>
      <c r="BV8" s="49">
        <v>96.711669999999998</v>
      </c>
      <c r="BW8" s="49">
        <v>97.144028000000006</v>
      </c>
      <c r="BX8" s="49">
        <v>98.245345999999998</v>
      </c>
      <c r="BY8" s="49">
        <v>96.765136999999996</v>
      </c>
      <c r="BZ8" s="49">
        <v>97.072693000000001</v>
      </c>
      <c r="CA8" s="49">
        <v>96.709014999999994</v>
      </c>
      <c r="CB8" s="49">
        <v>96.722504000000001</v>
      </c>
      <c r="CC8" s="49">
        <v>96.752243000000007</v>
      </c>
      <c r="CD8" s="49">
        <v>96.824614999999994</v>
      </c>
      <c r="CE8" s="49">
        <v>96.630554000000004</v>
      </c>
      <c r="CF8" s="49">
        <v>96.720871000000002</v>
      </c>
      <c r="CG8" s="49">
        <v>96.713454999999996</v>
      </c>
      <c r="CH8" s="49">
        <v>96.760947999999999</v>
      </c>
      <c r="CI8" s="49">
        <v>98.407607999999996</v>
      </c>
      <c r="CJ8" s="49">
        <v>96.784026999999995</v>
      </c>
      <c r="CK8" s="49">
        <v>96.749984999999995</v>
      </c>
      <c r="CL8" s="49">
        <v>98.303246000000001</v>
      </c>
      <c r="CM8" s="49">
        <v>96.760529000000005</v>
      </c>
      <c r="CN8" s="49">
        <v>96.664367999999996</v>
      </c>
      <c r="CO8" s="49">
        <v>97.151947000000007</v>
      </c>
      <c r="CP8" s="49">
        <v>96.723067999999998</v>
      </c>
      <c r="CQ8" s="49">
        <v>96.731323000000003</v>
      </c>
      <c r="CR8" s="49">
        <v>96.757614000000004</v>
      </c>
      <c r="CS8" s="49">
        <v>97.107299999999995</v>
      </c>
      <c r="CT8" s="49">
        <v>96.624602999999993</v>
      </c>
      <c r="CU8" s="49">
        <v>96.665809999999993</v>
      </c>
      <c r="CV8" s="49">
        <v>98.571410999999998</v>
      </c>
      <c r="CW8" s="49">
        <v>98.617339999999999</v>
      </c>
      <c r="CX8" s="49">
        <v>98.546729999999997</v>
      </c>
      <c r="CY8" s="49">
        <v>96.770874000000006</v>
      </c>
      <c r="CZ8" s="49">
        <v>98.566665999999998</v>
      </c>
      <c r="DA8" s="49">
        <v>98.288559000000006</v>
      </c>
      <c r="DB8" s="49">
        <v>98.425597999999994</v>
      </c>
      <c r="DC8" s="49">
        <v>97.103226000000006</v>
      </c>
      <c r="DD8" s="49">
        <v>98.455757000000006</v>
      </c>
      <c r="DE8" s="49">
        <v>98.509094000000005</v>
      </c>
      <c r="DF8" s="49">
        <v>98.543639999999996</v>
      </c>
      <c r="DG8" s="49">
        <v>95.889060999999998</v>
      </c>
      <c r="DH8" s="49">
        <v>92.751960999999994</v>
      </c>
      <c r="DI8" s="49">
        <v>92.719573999999994</v>
      </c>
      <c r="DJ8" s="49">
        <v>92.878356999999994</v>
      </c>
      <c r="DK8" s="49">
        <v>91.258101999999994</v>
      </c>
    </row>
    <row r="9" spans="1:115">
      <c r="A9" s="296" t="s">
        <v>480</v>
      </c>
      <c r="B9" s="297">
        <v>99.906525000000002</v>
      </c>
      <c r="C9" s="49">
        <v>99.918792999999994</v>
      </c>
      <c r="D9" s="49">
        <v>99.922934999999995</v>
      </c>
      <c r="E9" s="49">
        <v>99.886093000000002</v>
      </c>
      <c r="F9" s="49">
        <v>99.927093999999997</v>
      </c>
      <c r="G9" s="49">
        <v>99.988006999999996</v>
      </c>
      <c r="H9" s="49"/>
      <c r="I9" s="49">
        <v>99.947906000000003</v>
      </c>
      <c r="J9" s="49">
        <v>99.937393</v>
      </c>
      <c r="K9" s="49">
        <v>99.935485999999997</v>
      </c>
      <c r="L9" s="49">
        <v>99.906693000000004</v>
      </c>
      <c r="M9" s="49">
        <v>99.899360999999999</v>
      </c>
      <c r="N9" s="49">
        <v>99.988845999999995</v>
      </c>
      <c r="O9" s="49">
        <v>99.60463</v>
      </c>
      <c r="P9" s="49">
        <v>99.766495000000006</v>
      </c>
      <c r="Q9" s="49">
        <v>99.683266000000003</v>
      </c>
      <c r="R9" s="49">
        <v>98.518448000000006</v>
      </c>
      <c r="S9" s="49">
        <v>98.529526000000004</v>
      </c>
      <c r="T9" s="49">
        <v>99.309853000000004</v>
      </c>
      <c r="U9" s="49">
        <v>99.260040000000004</v>
      </c>
      <c r="V9" s="49">
        <v>99.647934000000006</v>
      </c>
      <c r="W9" s="49">
        <v>99.645591999999994</v>
      </c>
      <c r="X9" s="49">
        <v>99.645615000000006</v>
      </c>
      <c r="Y9" s="49">
        <v>99.631966000000006</v>
      </c>
      <c r="Z9" s="49">
        <v>99.656173999999993</v>
      </c>
      <c r="AA9" s="49">
        <v>99.620170999999999</v>
      </c>
      <c r="AB9" s="49">
        <v>99.639694000000006</v>
      </c>
      <c r="AC9" s="49">
        <v>99.653008</v>
      </c>
      <c r="AD9" s="49">
        <v>99.666954000000004</v>
      </c>
      <c r="AE9" s="49">
        <v>99.604889</v>
      </c>
      <c r="AF9" s="49">
        <v>99.614104999999995</v>
      </c>
      <c r="AG9" s="49">
        <v>99.374404999999996</v>
      </c>
      <c r="AH9" s="49">
        <v>99.374565000000004</v>
      </c>
      <c r="AI9" s="49">
        <v>99.372658000000001</v>
      </c>
      <c r="AJ9" s="49">
        <v>99.374145999999996</v>
      </c>
      <c r="AK9" s="49">
        <v>99.373863</v>
      </c>
      <c r="AL9" s="49">
        <v>99.400008999999997</v>
      </c>
      <c r="AM9" s="49">
        <v>96.775611999999995</v>
      </c>
      <c r="AN9" s="49">
        <v>98.458855</v>
      </c>
      <c r="AO9" s="49">
        <v>98.584282000000002</v>
      </c>
      <c r="AP9" s="49">
        <v>96.739814999999993</v>
      </c>
      <c r="AQ9" s="49">
        <v>98.375595000000004</v>
      </c>
      <c r="AR9" s="49">
        <v>98.545670000000001</v>
      </c>
      <c r="AS9" s="49">
        <v>96.582511999999994</v>
      </c>
      <c r="AT9" s="49">
        <v>98.470626999999993</v>
      </c>
      <c r="AU9" s="49">
        <v>99.268112000000002</v>
      </c>
      <c r="AV9" s="49">
        <v>98.412505999999993</v>
      </c>
      <c r="AW9" s="49">
        <v>98.407134999999997</v>
      </c>
      <c r="AX9" s="49">
        <v>98.426558999999997</v>
      </c>
      <c r="AY9" s="49">
        <v>98.698470999999998</v>
      </c>
      <c r="AZ9" s="49">
        <v>98.449982000000006</v>
      </c>
      <c r="BA9" s="49">
        <v>97.679657000000006</v>
      </c>
      <c r="BB9" s="49">
        <v>97.636581000000007</v>
      </c>
      <c r="BC9" s="49">
        <v>97.650390999999999</v>
      </c>
      <c r="BD9" s="49">
        <v>97.728988999999999</v>
      </c>
      <c r="BE9" s="49">
        <v>98.341369999999998</v>
      </c>
      <c r="BF9" s="49">
        <v>98.223006999999996</v>
      </c>
      <c r="BG9" s="49">
        <v>98.320785999999998</v>
      </c>
      <c r="BH9" s="49">
        <v>98.281936999999999</v>
      </c>
      <c r="BI9" s="49">
        <v>98.460228000000001</v>
      </c>
      <c r="BJ9" s="49">
        <v>96.605514999999997</v>
      </c>
      <c r="BK9" s="49">
        <v>98.153191000000007</v>
      </c>
      <c r="BL9" s="49">
        <v>98.192870999999997</v>
      </c>
      <c r="BM9" s="49">
        <v>98.403946000000005</v>
      </c>
      <c r="BN9" s="49">
        <v>98.352660999999998</v>
      </c>
      <c r="BO9" s="49">
        <v>98.276359999999997</v>
      </c>
      <c r="BP9" s="49">
        <v>98.343399000000005</v>
      </c>
      <c r="BQ9" s="49">
        <v>98.388779</v>
      </c>
      <c r="BR9" s="49">
        <v>97.189362000000003</v>
      </c>
      <c r="BS9" s="49">
        <v>98.403244000000001</v>
      </c>
      <c r="BT9" s="49">
        <v>98.455048000000005</v>
      </c>
      <c r="BU9" s="49">
        <v>97.955139000000003</v>
      </c>
      <c r="BV9" s="49">
        <v>96.697433000000004</v>
      </c>
      <c r="BW9" s="49">
        <v>97.146011000000001</v>
      </c>
      <c r="BX9" s="49">
        <v>98.280403000000007</v>
      </c>
      <c r="BY9" s="49">
        <v>96.757828000000003</v>
      </c>
      <c r="BZ9" s="49">
        <v>97.094048000000001</v>
      </c>
      <c r="CA9" s="49">
        <v>96.704268999999996</v>
      </c>
      <c r="CB9" s="49">
        <v>96.719299000000007</v>
      </c>
      <c r="CC9" s="49">
        <v>96.742904999999993</v>
      </c>
      <c r="CD9" s="49">
        <v>96.845230000000001</v>
      </c>
      <c r="CE9" s="49">
        <v>96.623633999999996</v>
      </c>
      <c r="CF9" s="49">
        <v>96.729934999999998</v>
      </c>
      <c r="CG9" s="49">
        <v>96.672652999999997</v>
      </c>
      <c r="CH9" s="49">
        <v>96.765060000000005</v>
      </c>
      <c r="CI9" s="49">
        <v>98.395767000000006</v>
      </c>
      <c r="CJ9" s="49">
        <v>96.733199999999997</v>
      </c>
      <c r="CK9" s="49">
        <v>96.733894000000006</v>
      </c>
      <c r="CL9" s="49">
        <v>98.321288999999993</v>
      </c>
      <c r="CM9" s="49">
        <v>96.756950000000003</v>
      </c>
      <c r="CN9" s="49">
        <v>96.648681999999994</v>
      </c>
      <c r="CO9" s="49">
        <v>97.146575999999996</v>
      </c>
      <c r="CP9" s="49">
        <v>96.688202000000004</v>
      </c>
      <c r="CQ9" s="49">
        <v>96.694855000000004</v>
      </c>
      <c r="CR9" s="49">
        <v>96.731765999999993</v>
      </c>
      <c r="CS9" s="49">
        <v>97.107619999999997</v>
      </c>
      <c r="CT9" s="49">
        <v>96.636604000000005</v>
      </c>
      <c r="CU9" s="49">
        <v>96.652527000000006</v>
      </c>
      <c r="CV9" s="49">
        <v>98.582718</v>
      </c>
      <c r="CW9" s="49">
        <v>98.595305999999994</v>
      </c>
      <c r="CX9" s="49">
        <v>98.536743000000001</v>
      </c>
      <c r="CY9" s="49">
        <v>96.738899000000004</v>
      </c>
      <c r="CZ9" s="49">
        <v>98.563393000000005</v>
      </c>
      <c r="DA9" s="49">
        <v>98.290253000000007</v>
      </c>
      <c r="DB9" s="49">
        <v>98.445571999999999</v>
      </c>
      <c r="DC9" s="49">
        <v>97.110518999999996</v>
      </c>
      <c r="DD9" s="49">
        <v>98.454750000000004</v>
      </c>
      <c r="DE9" s="49">
        <v>98.524338</v>
      </c>
      <c r="DF9" s="49">
        <v>98.544815</v>
      </c>
      <c r="DG9" s="49">
        <v>95.866744999999995</v>
      </c>
      <c r="DH9" s="49">
        <v>92.756454000000005</v>
      </c>
      <c r="DI9" s="49">
        <v>92.737312000000003</v>
      </c>
      <c r="DJ9" s="49">
        <v>92.891341999999995</v>
      </c>
      <c r="DK9" s="49">
        <v>91.272057000000004</v>
      </c>
    </row>
    <row r="10" spans="1:115">
      <c r="A10" s="296" t="s">
        <v>481</v>
      </c>
      <c r="B10" s="297">
        <v>99.935349000000002</v>
      </c>
      <c r="C10" s="49">
        <v>99.960587000000004</v>
      </c>
      <c r="D10" s="49">
        <v>99.937759</v>
      </c>
      <c r="E10" s="49">
        <v>99.916656000000003</v>
      </c>
      <c r="F10" s="49">
        <v>99.956512000000004</v>
      </c>
      <c r="G10" s="49">
        <v>99.952408000000005</v>
      </c>
      <c r="H10" s="49">
        <v>99.947906000000003</v>
      </c>
      <c r="I10" s="49"/>
      <c r="J10" s="49">
        <v>99.955948000000006</v>
      </c>
      <c r="K10" s="49">
        <v>99.951087999999999</v>
      </c>
      <c r="L10" s="49">
        <v>99.926627999999994</v>
      </c>
      <c r="M10" s="49">
        <v>99.932884000000001</v>
      </c>
      <c r="N10" s="49">
        <v>99.946915000000004</v>
      </c>
      <c r="O10" s="49">
        <v>99.584579000000005</v>
      </c>
      <c r="P10" s="49">
        <v>99.688445999999999</v>
      </c>
      <c r="Q10" s="49">
        <v>99.703902999999997</v>
      </c>
      <c r="R10" s="49">
        <v>98.504501000000005</v>
      </c>
      <c r="S10" s="49">
        <v>98.506461999999999</v>
      </c>
      <c r="T10" s="49">
        <v>99.305328000000003</v>
      </c>
      <c r="U10" s="49">
        <v>99.117255999999998</v>
      </c>
      <c r="V10" s="49">
        <v>99.616271999999995</v>
      </c>
      <c r="W10" s="49">
        <v>99.614165999999997</v>
      </c>
      <c r="X10" s="49">
        <v>99.608352999999994</v>
      </c>
      <c r="Y10" s="49">
        <v>99.609970000000004</v>
      </c>
      <c r="Z10" s="49">
        <v>99.620682000000002</v>
      </c>
      <c r="AA10" s="49">
        <v>99.563880999999995</v>
      </c>
      <c r="AB10" s="49">
        <v>99.620116999999993</v>
      </c>
      <c r="AC10" s="49">
        <v>99.616989000000004</v>
      </c>
      <c r="AD10" s="49">
        <v>99.620834000000002</v>
      </c>
      <c r="AE10" s="49">
        <v>99.569382000000004</v>
      </c>
      <c r="AF10" s="49">
        <v>99.578201000000007</v>
      </c>
      <c r="AG10" s="49">
        <v>99.389358999999999</v>
      </c>
      <c r="AH10" s="49">
        <v>99.384276999999997</v>
      </c>
      <c r="AI10" s="49">
        <v>99.396209999999996</v>
      </c>
      <c r="AJ10" s="49">
        <v>99.384758000000005</v>
      </c>
      <c r="AK10" s="49">
        <v>99.381302000000005</v>
      </c>
      <c r="AL10" s="49">
        <v>99.395660000000007</v>
      </c>
      <c r="AM10" s="49">
        <v>96.775795000000002</v>
      </c>
      <c r="AN10" s="49">
        <v>98.432509999999994</v>
      </c>
      <c r="AO10" s="49">
        <v>98.567679999999996</v>
      </c>
      <c r="AP10" s="49">
        <v>96.753387000000004</v>
      </c>
      <c r="AQ10" s="49">
        <v>98.370482999999993</v>
      </c>
      <c r="AR10" s="49">
        <v>98.493530000000007</v>
      </c>
      <c r="AS10" s="49">
        <v>96.569962000000004</v>
      </c>
      <c r="AT10" s="49">
        <v>98.465500000000006</v>
      </c>
      <c r="AU10" s="49">
        <v>99.205673000000004</v>
      </c>
      <c r="AV10" s="49">
        <v>98.437790000000007</v>
      </c>
      <c r="AW10" s="49">
        <v>98.354782</v>
      </c>
      <c r="AX10" s="49">
        <v>98.423653000000002</v>
      </c>
      <c r="AY10" s="49">
        <v>98.678985999999995</v>
      </c>
      <c r="AZ10" s="49">
        <v>98.395308999999997</v>
      </c>
      <c r="BA10" s="49">
        <v>97.673903999999993</v>
      </c>
      <c r="BB10" s="49">
        <v>97.657600000000002</v>
      </c>
      <c r="BC10" s="49">
        <v>97.670531999999994</v>
      </c>
      <c r="BD10" s="49">
        <v>97.699248999999995</v>
      </c>
      <c r="BE10" s="49">
        <v>98.310219000000004</v>
      </c>
      <c r="BF10" s="49">
        <v>98.219170000000005</v>
      </c>
      <c r="BG10" s="49">
        <v>98.314246999999995</v>
      </c>
      <c r="BH10" s="49">
        <v>98.251059999999995</v>
      </c>
      <c r="BI10" s="49">
        <v>98.407088999999999</v>
      </c>
      <c r="BJ10" s="49">
        <v>96.610625999999996</v>
      </c>
      <c r="BK10" s="49">
        <v>98.101578000000003</v>
      </c>
      <c r="BL10" s="49">
        <v>98.209473000000003</v>
      </c>
      <c r="BM10" s="49">
        <v>98.430419999999998</v>
      </c>
      <c r="BN10" s="49">
        <v>98.321242999999996</v>
      </c>
      <c r="BO10" s="49">
        <v>98.281700000000001</v>
      </c>
      <c r="BP10" s="49">
        <v>98.334350999999998</v>
      </c>
      <c r="BQ10" s="49">
        <v>98.414421000000004</v>
      </c>
      <c r="BR10" s="49">
        <v>97.171181000000004</v>
      </c>
      <c r="BS10" s="49">
        <v>98.336028999999996</v>
      </c>
      <c r="BT10" s="49">
        <v>98.454741999999996</v>
      </c>
      <c r="BU10" s="49">
        <v>97.952911</v>
      </c>
      <c r="BV10" s="49">
        <v>96.608276000000004</v>
      </c>
      <c r="BW10" s="49">
        <v>97.136748999999995</v>
      </c>
      <c r="BX10" s="49">
        <v>98.227844000000005</v>
      </c>
      <c r="BY10" s="49">
        <v>96.764129999999994</v>
      </c>
      <c r="BZ10" s="49">
        <v>97.058609000000004</v>
      </c>
      <c r="CA10" s="49">
        <v>96.714889999999997</v>
      </c>
      <c r="CB10" s="49">
        <v>96.724853999999993</v>
      </c>
      <c r="CC10" s="49">
        <v>96.763000000000005</v>
      </c>
      <c r="CD10" s="49">
        <v>96.776947000000007</v>
      </c>
      <c r="CE10" s="49">
        <v>96.631316999999996</v>
      </c>
      <c r="CF10" s="49">
        <v>96.669189000000003</v>
      </c>
      <c r="CG10" s="49">
        <v>96.623947000000001</v>
      </c>
      <c r="CH10" s="49">
        <v>96.710319999999996</v>
      </c>
      <c r="CI10" s="49">
        <v>98.416504000000003</v>
      </c>
      <c r="CJ10" s="49">
        <v>96.733108999999999</v>
      </c>
      <c r="CK10" s="49">
        <v>96.735527000000005</v>
      </c>
      <c r="CL10" s="49">
        <v>98.290558000000004</v>
      </c>
      <c r="CM10" s="49">
        <v>96.751937999999996</v>
      </c>
      <c r="CN10" s="49">
        <v>96.695937999999998</v>
      </c>
      <c r="CO10" s="49">
        <v>97.110847000000007</v>
      </c>
      <c r="CP10" s="49">
        <v>96.727905000000007</v>
      </c>
      <c r="CQ10" s="49">
        <v>96.710555999999997</v>
      </c>
      <c r="CR10" s="49">
        <v>96.723800999999995</v>
      </c>
      <c r="CS10" s="49">
        <v>97.100525000000005</v>
      </c>
      <c r="CT10" s="49">
        <v>96.635390999999998</v>
      </c>
      <c r="CU10" s="49">
        <v>96.684280000000001</v>
      </c>
      <c r="CV10" s="49">
        <v>98.576415999999995</v>
      </c>
      <c r="CW10" s="49">
        <v>98.584762999999995</v>
      </c>
      <c r="CX10" s="49">
        <v>98.526854999999998</v>
      </c>
      <c r="CY10" s="49">
        <v>96.711517000000001</v>
      </c>
      <c r="CZ10" s="49">
        <v>98.586899000000003</v>
      </c>
      <c r="DA10" s="49">
        <v>98.285460999999998</v>
      </c>
      <c r="DB10" s="49">
        <v>98.408966000000007</v>
      </c>
      <c r="DC10" s="49">
        <v>97.093765000000005</v>
      </c>
      <c r="DD10" s="49">
        <v>98.462608000000003</v>
      </c>
      <c r="DE10" s="49">
        <v>98.488738999999995</v>
      </c>
      <c r="DF10" s="49">
        <v>98.512046999999995</v>
      </c>
      <c r="DG10" s="49">
        <v>95.907607999999996</v>
      </c>
      <c r="DH10" s="49">
        <v>92.791839999999993</v>
      </c>
      <c r="DI10" s="49">
        <v>92.724593999999996</v>
      </c>
      <c r="DJ10" s="49">
        <v>92.877494999999996</v>
      </c>
      <c r="DK10" s="49">
        <v>91.252441000000005</v>
      </c>
    </row>
    <row r="11" spans="1:115">
      <c r="A11" s="296" t="s">
        <v>482</v>
      </c>
      <c r="B11" s="297">
        <v>99.949036000000007</v>
      </c>
      <c r="C11" s="49">
        <v>99.938866000000004</v>
      </c>
      <c r="D11" s="49">
        <v>99.953659000000002</v>
      </c>
      <c r="E11" s="49">
        <v>99.935592999999997</v>
      </c>
      <c r="F11" s="49">
        <v>99.947509999999994</v>
      </c>
      <c r="G11" s="49">
        <v>99.925139999999999</v>
      </c>
      <c r="H11" s="49">
        <v>99.937393</v>
      </c>
      <c r="I11" s="49">
        <v>99.955948000000006</v>
      </c>
      <c r="J11" s="49"/>
      <c r="K11" s="49">
        <v>99.972260000000006</v>
      </c>
      <c r="L11" s="49">
        <v>99.954635999999994</v>
      </c>
      <c r="M11" s="49">
        <v>99.960830999999999</v>
      </c>
      <c r="N11" s="49">
        <v>99.934539999999998</v>
      </c>
      <c r="O11" s="49">
        <v>99.546233999999998</v>
      </c>
      <c r="P11" s="49">
        <v>99.696990999999997</v>
      </c>
      <c r="Q11" s="49">
        <v>99.698432999999994</v>
      </c>
      <c r="R11" s="49">
        <v>98.549057000000005</v>
      </c>
      <c r="S11" s="49">
        <v>98.477951000000004</v>
      </c>
      <c r="T11" s="49">
        <v>99.276572999999999</v>
      </c>
      <c r="U11" s="49">
        <v>99.147835000000001</v>
      </c>
      <c r="V11" s="49">
        <v>99.600432999999995</v>
      </c>
      <c r="W11" s="49">
        <v>99.610343999999998</v>
      </c>
      <c r="X11" s="49">
        <v>99.613556000000003</v>
      </c>
      <c r="Y11" s="49">
        <v>99.589675999999997</v>
      </c>
      <c r="Z11" s="49">
        <v>99.595894000000001</v>
      </c>
      <c r="AA11" s="49">
        <v>99.556693999999993</v>
      </c>
      <c r="AB11" s="49">
        <v>99.590316999999999</v>
      </c>
      <c r="AC11" s="49">
        <v>99.604247999999998</v>
      </c>
      <c r="AD11" s="49">
        <v>99.601471000000004</v>
      </c>
      <c r="AE11" s="49">
        <v>99.554916000000006</v>
      </c>
      <c r="AF11" s="49">
        <v>99.552948000000001</v>
      </c>
      <c r="AG11" s="49">
        <v>99.249886000000004</v>
      </c>
      <c r="AH11" s="49">
        <v>99.250595000000004</v>
      </c>
      <c r="AI11" s="49">
        <v>99.252921999999998</v>
      </c>
      <c r="AJ11" s="49">
        <v>99.247275999999999</v>
      </c>
      <c r="AK11" s="49">
        <v>99.252044999999995</v>
      </c>
      <c r="AL11" s="49">
        <v>99.265472000000003</v>
      </c>
      <c r="AM11" s="49">
        <v>96.764213999999996</v>
      </c>
      <c r="AN11" s="49">
        <v>98.449669</v>
      </c>
      <c r="AO11" s="49">
        <v>98.599013999999997</v>
      </c>
      <c r="AP11" s="49">
        <v>96.737930000000006</v>
      </c>
      <c r="AQ11" s="49">
        <v>98.385445000000004</v>
      </c>
      <c r="AR11" s="49">
        <v>98.524131999999994</v>
      </c>
      <c r="AS11" s="49">
        <v>96.550323000000006</v>
      </c>
      <c r="AT11" s="49">
        <v>98.499695000000003</v>
      </c>
      <c r="AU11" s="49">
        <v>99.206322</v>
      </c>
      <c r="AV11" s="49">
        <v>98.406479000000004</v>
      </c>
      <c r="AW11" s="49">
        <v>98.371421999999995</v>
      </c>
      <c r="AX11" s="49">
        <v>98.406402999999997</v>
      </c>
      <c r="AY11" s="49">
        <v>98.698143000000002</v>
      </c>
      <c r="AZ11" s="49">
        <v>98.466537000000002</v>
      </c>
      <c r="BA11" s="49">
        <v>97.677963000000005</v>
      </c>
      <c r="BB11" s="49">
        <v>97.647919000000002</v>
      </c>
      <c r="BC11" s="49">
        <v>97.676925999999995</v>
      </c>
      <c r="BD11" s="49">
        <v>97.740616000000003</v>
      </c>
      <c r="BE11" s="49">
        <v>98.286338999999998</v>
      </c>
      <c r="BF11" s="49">
        <v>98.209259000000003</v>
      </c>
      <c r="BG11" s="49">
        <v>98.281363999999996</v>
      </c>
      <c r="BH11" s="49">
        <v>98.237885000000006</v>
      </c>
      <c r="BI11" s="49">
        <v>98.427627999999999</v>
      </c>
      <c r="BJ11" s="49">
        <v>96.556854000000001</v>
      </c>
      <c r="BK11" s="49">
        <v>98.126037999999994</v>
      </c>
      <c r="BL11" s="49">
        <v>98.193871000000001</v>
      </c>
      <c r="BM11" s="49">
        <v>98.429192</v>
      </c>
      <c r="BN11" s="49">
        <v>98.370293000000004</v>
      </c>
      <c r="BO11" s="49">
        <v>98.261932000000002</v>
      </c>
      <c r="BP11" s="49">
        <v>98.360909000000007</v>
      </c>
      <c r="BQ11" s="49">
        <v>98.442093</v>
      </c>
      <c r="BR11" s="49">
        <v>97.158614999999998</v>
      </c>
      <c r="BS11" s="49">
        <v>98.364379999999997</v>
      </c>
      <c r="BT11" s="49">
        <v>98.492537999999996</v>
      </c>
      <c r="BU11" s="49">
        <v>97.923203000000001</v>
      </c>
      <c r="BV11" s="49">
        <v>96.610084999999998</v>
      </c>
      <c r="BW11" s="49">
        <v>97.143433000000002</v>
      </c>
      <c r="BX11" s="49">
        <v>98.247039999999998</v>
      </c>
      <c r="BY11" s="49">
        <v>96.702087000000006</v>
      </c>
      <c r="BZ11" s="49">
        <v>97.061890000000005</v>
      </c>
      <c r="CA11" s="49">
        <v>96.683509999999998</v>
      </c>
      <c r="CB11" s="49">
        <v>96.648826999999997</v>
      </c>
      <c r="CC11" s="49">
        <v>96.702270999999996</v>
      </c>
      <c r="CD11" s="49">
        <v>96.769440000000003</v>
      </c>
      <c r="CE11" s="49">
        <v>96.613724000000005</v>
      </c>
      <c r="CF11" s="49">
        <v>96.650329999999997</v>
      </c>
      <c r="CG11" s="49">
        <v>96.603827999999993</v>
      </c>
      <c r="CH11" s="49">
        <v>96.738121000000007</v>
      </c>
      <c r="CI11" s="49">
        <v>98.390433999999999</v>
      </c>
      <c r="CJ11" s="49">
        <v>96.721221999999997</v>
      </c>
      <c r="CK11" s="49">
        <v>96.690360999999996</v>
      </c>
      <c r="CL11" s="49">
        <v>98.288955999999999</v>
      </c>
      <c r="CM11" s="49">
        <v>96.738418999999993</v>
      </c>
      <c r="CN11" s="49">
        <v>96.618720999999994</v>
      </c>
      <c r="CO11" s="49">
        <v>97.135292000000007</v>
      </c>
      <c r="CP11" s="49">
        <v>96.664658000000003</v>
      </c>
      <c r="CQ11" s="49">
        <v>96.655426000000006</v>
      </c>
      <c r="CR11" s="49">
        <v>96.690216000000007</v>
      </c>
      <c r="CS11" s="49">
        <v>97.096252000000007</v>
      </c>
      <c r="CT11" s="49">
        <v>96.586533000000003</v>
      </c>
      <c r="CU11" s="49">
        <v>96.646805000000001</v>
      </c>
      <c r="CV11" s="49">
        <v>98.587479000000002</v>
      </c>
      <c r="CW11" s="49">
        <v>98.617965999999996</v>
      </c>
      <c r="CX11" s="49">
        <v>98.544539999999998</v>
      </c>
      <c r="CY11" s="49">
        <v>96.678466999999998</v>
      </c>
      <c r="CZ11" s="49">
        <v>98.586028999999996</v>
      </c>
      <c r="DA11" s="49">
        <v>98.310149999999993</v>
      </c>
      <c r="DB11" s="49">
        <v>98.422943000000004</v>
      </c>
      <c r="DC11" s="49">
        <v>97.108406000000002</v>
      </c>
      <c r="DD11" s="49">
        <v>98.466742999999994</v>
      </c>
      <c r="DE11" s="49">
        <v>98.494652000000002</v>
      </c>
      <c r="DF11" s="49">
        <v>98.523055999999997</v>
      </c>
      <c r="DG11" s="49">
        <v>95.879622999999995</v>
      </c>
      <c r="DH11" s="49">
        <v>92.713607999999994</v>
      </c>
      <c r="DI11" s="49">
        <v>92.713554000000002</v>
      </c>
      <c r="DJ11" s="49">
        <v>92.858765000000005</v>
      </c>
      <c r="DK11" s="49">
        <v>91.200180000000003</v>
      </c>
    </row>
    <row r="12" spans="1:115">
      <c r="A12" s="296" t="s">
        <v>483</v>
      </c>
      <c r="B12" s="297">
        <v>99.978294000000005</v>
      </c>
      <c r="C12" s="49">
        <v>99.915954999999997</v>
      </c>
      <c r="D12" s="49">
        <v>99.954254000000006</v>
      </c>
      <c r="E12" s="49">
        <v>99.916092000000006</v>
      </c>
      <c r="F12" s="49">
        <v>99.962158000000002</v>
      </c>
      <c r="G12" s="49">
        <v>99.934844999999996</v>
      </c>
      <c r="H12" s="49">
        <v>99.935485999999997</v>
      </c>
      <c r="I12" s="49">
        <v>99.951087999999999</v>
      </c>
      <c r="J12" s="49">
        <v>99.972260000000006</v>
      </c>
      <c r="K12" s="49"/>
      <c r="L12" s="49">
        <v>99.951751999999999</v>
      </c>
      <c r="M12" s="49">
        <v>99.957542000000004</v>
      </c>
      <c r="N12" s="49">
        <v>99.934585999999996</v>
      </c>
      <c r="O12" s="49">
        <v>99.576003999999998</v>
      </c>
      <c r="P12" s="49">
        <v>99.728774999999999</v>
      </c>
      <c r="Q12" s="49">
        <v>99.674149</v>
      </c>
      <c r="R12" s="49">
        <v>98.554344</v>
      </c>
      <c r="S12" s="49">
        <v>98.450760000000002</v>
      </c>
      <c r="T12" s="49">
        <v>99.241692</v>
      </c>
      <c r="U12" s="49">
        <v>99.165176000000002</v>
      </c>
      <c r="V12" s="49">
        <v>99.609466999999995</v>
      </c>
      <c r="W12" s="49">
        <v>99.612350000000006</v>
      </c>
      <c r="X12" s="49">
        <v>99.595771999999997</v>
      </c>
      <c r="Y12" s="49">
        <v>99.584807999999995</v>
      </c>
      <c r="Z12" s="49">
        <v>99.605698000000004</v>
      </c>
      <c r="AA12" s="49">
        <v>99.556442000000004</v>
      </c>
      <c r="AB12" s="49">
        <v>99.596710000000002</v>
      </c>
      <c r="AC12" s="49">
        <v>99.596939000000006</v>
      </c>
      <c r="AD12" s="49">
        <v>99.603888999999995</v>
      </c>
      <c r="AE12" s="49">
        <v>99.541397000000003</v>
      </c>
      <c r="AF12" s="49">
        <v>99.555588</v>
      </c>
      <c r="AG12" s="49">
        <v>99.279999000000004</v>
      </c>
      <c r="AH12" s="49">
        <v>99.276566000000003</v>
      </c>
      <c r="AI12" s="49">
        <v>99.299880999999999</v>
      </c>
      <c r="AJ12" s="49">
        <v>99.270736999999997</v>
      </c>
      <c r="AK12" s="49">
        <v>99.285460999999998</v>
      </c>
      <c r="AL12" s="49">
        <v>99.294083000000001</v>
      </c>
      <c r="AM12" s="49">
        <v>96.767493999999999</v>
      </c>
      <c r="AN12" s="49">
        <v>98.421265000000005</v>
      </c>
      <c r="AO12" s="49">
        <v>98.594864000000001</v>
      </c>
      <c r="AP12" s="49">
        <v>96.739333999999999</v>
      </c>
      <c r="AQ12" s="49">
        <v>98.415627000000001</v>
      </c>
      <c r="AR12" s="49">
        <v>98.535278000000005</v>
      </c>
      <c r="AS12" s="49">
        <v>96.561394000000007</v>
      </c>
      <c r="AT12" s="49">
        <v>98.486694</v>
      </c>
      <c r="AU12" s="49">
        <v>99.198043999999996</v>
      </c>
      <c r="AV12" s="49">
        <v>98.387405000000001</v>
      </c>
      <c r="AW12" s="49">
        <v>98.438125999999997</v>
      </c>
      <c r="AX12" s="49">
        <v>98.468520999999996</v>
      </c>
      <c r="AY12" s="49">
        <v>98.716507000000007</v>
      </c>
      <c r="AZ12" s="49">
        <v>98.456512000000004</v>
      </c>
      <c r="BA12" s="49">
        <v>97.671561999999994</v>
      </c>
      <c r="BB12" s="49">
        <v>97.642714999999995</v>
      </c>
      <c r="BC12" s="49">
        <v>97.644417000000004</v>
      </c>
      <c r="BD12" s="49">
        <v>97.705642999999995</v>
      </c>
      <c r="BE12" s="49">
        <v>98.303696000000002</v>
      </c>
      <c r="BF12" s="49">
        <v>98.246596999999994</v>
      </c>
      <c r="BG12" s="49">
        <v>98.293350000000004</v>
      </c>
      <c r="BH12" s="49">
        <v>98.249640999999997</v>
      </c>
      <c r="BI12" s="49">
        <v>98.409424000000001</v>
      </c>
      <c r="BJ12" s="49">
        <v>96.575980999999999</v>
      </c>
      <c r="BK12" s="49">
        <v>98.107269000000002</v>
      </c>
      <c r="BL12" s="49">
        <v>98.206931999999995</v>
      </c>
      <c r="BM12" s="49">
        <v>98.405349999999999</v>
      </c>
      <c r="BN12" s="49">
        <v>98.359427999999994</v>
      </c>
      <c r="BO12" s="49">
        <v>98.248099999999994</v>
      </c>
      <c r="BP12" s="49">
        <v>98.362273999999999</v>
      </c>
      <c r="BQ12" s="49">
        <v>98.428725999999997</v>
      </c>
      <c r="BR12" s="49">
        <v>97.177993999999998</v>
      </c>
      <c r="BS12" s="49">
        <v>98.357544000000004</v>
      </c>
      <c r="BT12" s="49">
        <v>98.460480000000004</v>
      </c>
      <c r="BU12" s="49">
        <v>97.925033999999997</v>
      </c>
      <c r="BV12" s="49">
        <v>96.661179000000004</v>
      </c>
      <c r="BW12" s="49">
        <v>97.132323999999997</v>
      </c>
      <c r="BX12" s="49">
        <v>98.254112000000006</v>
      </c>
      <c r="BY12" s="49">
        <v>96.696014000000005</v>
      </c>
      <c r="BZ12" s="49">
        <v>97.059319000000002</v>
      </c>
      <c r="CA12" s="49">
        <v>96.691497999999996</v>
      </c>
      <c r="CB12" s="49">
        <v>96.674255000000002</v>
      </c>
      <c r="CC12" s="49">
        <v>96.726944000000003</v>
      </c>
      <c r="CD12" s="49">
        <v>96.802277000000004</v>
      </c>
      <c r="CE12" s="49">
        <v>96.621764999999996</v>
      </c>
      <c r="CF12" s="49">
        <v>96.706474</v>
      </c>
      <c r="CG12" s="49">
        <v>96.629669000000007</v>
      </c>
      <c r="CH12" s="49">
        <v>96.720695000000006</v>
      </c>
      <c r="CI12" s="49">
        <v>98.401505</v>
      </c>
      <c r="CJ12" s="49">
        <v>96.729156000000003</v>
      </c>
      <c r="CK12" s="49">
        <v>96.674010999999993</v>
      </c>
      <c r="CL12" s="49">
        <v>98.303268000000003</v>
      </c>
      <c r="CM12" s="49">
        <v>96.721396999999996</v>
      </c>
      <c r="CN12" s="49">
        <v>96.644149999999996</v>
      </c>
      <c r="CO12" s="49">
        <v>97.160049000000001</v>
      </c>
      <c r="CP12" s="49">
        <v>96.680617999999996</v>
      </c>
      <c r="CQ12" s="49">
        <v>96.673523000000003</v>
      </c>
      <c r="CR12" s="49">
        <v>96.695983999999996</v>
      </c>
      <c r="CS12" s="49">
        <v>97.113663000000003</v>
      </c>
      <c r="CT12" s="49">
        <v>96.619667000000007</v>
      </c>
      <c r="CU12" s="49">
        <v>96.661193999999995</v>
      </c>
      <c r="CV12" s="49">
        <v>98.583786000000003</v>
      </c>
      <c r="CW12" s="49">
        <v>98.621063000000007</v>
      </c>
      <c r="CX12" s="49">
        <v>98.525146000000007</v>
      </c>
      <c r="CY12" s="49">
        <v>96.692809999999994</v>
      </c>
      <c r="CZ12" s="49">
        <v>98.587554999999995</v>
      </c>
      <c r="DA12" s="49">
        <v>98.334701999999993</v>
      </c>
      <c r="DB12" s="49">
        <v>98.420081999999994</v>
      </c>
      <c r="DC12" s="49">
        <v>97.085280999999995</v>
      </c>
      <c r="DD12" s="49">
        <v>98.471252000000007</v>
      </c>
      <c r="DE12" s="49">
        <v>98.501250999999996</v>
      </c>
      <c r="DF12" s="49">
        <v>98.516129000000006</v>
      </c>
      <c r="DG12" s="49">
        <v>95.862183000000002</v>
      </c>
      <c r="DH12" s="49">
        <v>92.781181000000004</v>
      </c>
      <c r="DI12" s="49">
        <v>92.721862999999999</v>
      </c>
      <c r="DJ12" s="49">
        <v>92.888244999999998</v>
      </c>
      <c r="DK12" s="49">
        <v>91.227890000000002</v>
      </c>
    </row>
    <row r="13" spans="1:115">
      <c r="A13" s="296" t="s">
        <v>484</v>
      </c>
      <c r="B13" s="297">
        <v>99.878517000000002</v>
      </c>
      <c r="C13" s="49">
        <v>99.875793000000002</v>
      </c>
      <c r="D13" s="49">
        <v>99.941956000000005</v>
      </c>
      <c r="E13" s="49">
        <v>99.865463000000005</v>
      </c>
      <c r="F13" s="49">
        <v>99.934783999999993</v>
      </c>
      <c r="G13" s="49">
        <v>99.928939999999997</v>
      </c>
      <c r="H13" s="49">
        <v>99.906693000000004</v>
      </c>
      <c r="I13" s="49">
        <v>99.926627999999994</v>
      </c>
      <c r="J13" s="49">
        <v>99.954635999999994</v>
      </c>
      <c r="K13" s="49">
        <v>99.951751999999999</v>
      </c>
      <c r="L13" s="49"/>
      <c r="M13" s="49">
        <v>99.929389999999998</v>
      </c>
      <c r="N13" s="49">
        <v>99.909301999999997</v>
      </c>
      <c r="O13" s="49">
        <v>99.598656000000005</v>
      </c>
      <c r="P13" s="49">
        <v>99.686240999999995</v>
      </c>
      <c r="Q13" s="49">
        <v>99.709487999999993</v>
      </c>
      <c r="R13" s="49">
        <v>98.525658000000007</v>
      </c>
      <c r="S13" s="49">
        <v>98.424651999999995</v>
      </c>
      <c r="T13" s="49">
        <v>99.276641999999995</v>
      </c>
      <c r="U13" s="49">
        <v>99.223113999999995</v>
      </c>
      <c r="V13" s="49">
        <v>99.582840000000004</v>
      </c>
      <c r="W13" s="49">
        <v>99.584800999999999</v>
      </c>
      <c r="X13" s="49">
        <v>99.584716999999998</v>
      </c>
      <c r="Y13" s="49">
        <v>99.589478</v>
      </c>
      <c r="Z13" s="49">
        <v>99.575469999999996</v>
      </c>
      <c r="AA13" s="49">
        <v>99.531066999999993</v>
      </c>
      <c r="AB13" s="49">
        <v>99.580916999999999</v>
      </c>
      <c r="AC13" s="49">
        <v>99.581535000000002</v>
      </c>
      <c r="AD13" s="49">
        <v>99.587470999999994</v>
      </c>
      <c r="AE13" s="49">
        <v>99.544692999999995</v>
      </c>
      <c r="AF13" s="49">
        <v>99.545546999999999</v>
      </c>
      <c r="AG13" s="49">
        <v>99.338318000000001</v>
      </c>
      <c r="AH13" s="49">
        <v>99.339095999999998</v>
      </c>
      <c r="AI13" s="49">
        <v>99.347717000000003</v>
      </c>
      <c r="AJ13" s="49">
        <v>99.342842000000005</v>
      </c>
      <c r="AK13" s="49">
        <v>99.344588999999999</v>
      </c>
      <c r="AL13" s="49">
        <v>99.329834000000005</v>
      </c>
      <c r="AM13" s="49">
        <v>96.797477999999998</v>
      </c>
      <c r="AN13" s="49">
        <v>98.435813999999993</v>
      </c>
      <c r="AO13" s="49">
        <v>98.536170999999996</v>
      </c>
      <c r="AP13" s="49">
        <v>96.662345999999999</v>
      </c>
      <c r="AQ13" s="49">
        <v>98.373519999999999</v>
      </c>
      <c r="AR13" s="49">
        <v>98.483817999999999</v>
      </c>
      <c r="AS13" s="49">
        <v>96.530692999999999</v>
      </c>
      <c r="AT13" s="49">
        <v>98.474472000000006</v>
      </c>
      <c r="AU13" s="49">
        <v>99.225066999999996</v>
      </c>
      <c r="AV13" s="49">
        <v>98.379302999999993</v>
      </c>
      <c r="AW13" s="49">
        <v>98.370255</v>
      </c>
      <c r="AX13" s="49">
        <v>98.456069999999997</v>
      </c>
      <c r="AY13" s="49">
        <v>98.728531000000004</v>
      </c>
      <c r="AZ13" s="49">
        <v>98.450080999999997</v>
      </c>
      <c r="BA13" s="49">
        <v>97.661713000000006</v>
      </c>
      <c r="BB13" s="49">
        <v>97.640686000000002</v>
      </c>
      <c r="BC13" s="49">
        <v>97.619231999999997</v>
      </c>
      <c r="BD13" s="49">
        <v>97.714034999999996</v>
      </c>
      <c r="BE13" s="49">
        <v>98.321571000000006</v>
      </c>
      <c r="BF13" s="49">
        <v>98.215255999999997</v>
      </c>
      <c r="BG13" s="49">
        <v>98.328040999999999</v>
      </c>
      <c r="BH13" s="49">
        <v>98.276627000000005</v>
      </c>
      <c r="BI13" s="49">
        <v>98.411057</v>
      </c>
      <c r="BJ13" s="49">
        <v>96.594818000000004</v>
      </c>
      <c r="BK13" s="49">
        <v>98.103774999999999</v>
      </c>
      <c r="BL13" s="49">
        <v>98.234352000000001</v>
      </c>
      <c r="BM13" s="49">
        <v>98.423454000000007</v>
      </c>
      <c r="BN13" s="49">
        <v>98.375191000000001</v>
      </c>
      <c r="BO13" s="49">
        <v>98.210785000000001</v>
      </c>
      <c r="BP13" s="49">
        <v>98.366791000000006</v>
      </c>
      <c r="BQ13" s="49">
        <v>98.408019999999993</v>
      </c>
      <c r="BR13" s="49">
        <v>97.109695000000002</v>
      </c>
      <c r="BS13" s="49">
        <v>98.349106000000006</v>
      </c>
      <c r="BT13" s="49">
        <v>98.356491000000005</v>
      </c>
      <c r="BU13" s="49">
        <v>97.891479000000004</v>
      </c>
      <c r="BV13" s="49">
        <v>96.532982000000004</v>
      </c>
      <c r="BW13" s="49">
        <v>97.102233999999996</v>
      </c>
      <c r="BX13" s="49">
        <v>98.270034999999993</v>
      </c>
      <c r="BY13" s="49">
        <v>96.684180999999995</v>
      </c>
      <c r="BZ13" s="49">
        <v>96.968857</v>
      </c>
      <c r="CA13" s="49">
        <v>96.618576000000004</v>
      </c>
      <c r="CB13" s="49">
        <v>96.638335999999995</v>
      </c>
      <c r="CC13" s="49">
        <v>96.691665999999998</v>
      </c>
      <c r="CD13" s="49">
        <v>96.750084000000001</v>
      </c>
      <c r="CE13" s="49">
        <v>96.619629000000003</v>
      </c>
      <c r="CF13" s="49">
        <v>96.636641999999995</v>
      </c>
      <c r="CG13" s="49">
        <v>96.547545999999997</v>
      </c>
      <c r="CH13" s="49">
        <v>96.728927999999996</v>
      </c>
      <c r="CI13" s="49">
        <v>98.435242000000002</v>
      </c>
      <c r="CJ13" s="49">
        <v>96.678047000000007</v>
      </c>
      <c r="CK13" s="49">
        <v>96.682136999999997</v>
      </c>
      <c r="CL13" s="49">
        <v>98.314025999999998</v>
      </c>
      <c r="CM13" s="49">
        <v>96.702988000000005</v>
      </c>
      <c r="CN13" s="49">
        <v>96.624283000000005</v>
      </c>
      <c r="CO13" s="49">
        <v>97.119720000000001</v>
      </c>
      <c r="CP13" s="49">
        <v>96.656768999999997</v>
      </c>
      <c r="CQ13" s="49">
        <v>96.636627000000004</v>
      </c>
      <c r="CR13" s="49">
        <v>96.637466000000003</v>
      </c>
      <c r="CS13" s="49">
        <v>97.021782000000002</v>
      </c>
      <c r="CT13" s="49">
        <v>96.499374000000003</v>
      </c>
      <c r="CU13" s="49">
        <v>96.639838999999995</v>
      </c>
      <c r="CV13" s="49">
        <v>98.578132999999994</v>
      </c>
      <c r="CW13" s="49">
        <v>98.586669999999998</v>
      </c>
      <c r="CX13" s="49">
        <v>98.543655000000001</v>
      </c>
      <c r="CY13" s="49">
        <v>96.699036000000007</v>
      </c>
      <c r="CZ13" s="49">
        <v>98.590064999999996</v>
      </c>
      <c r="DA13" s="49">
        <v>98.336678000000006</v>
      </c>
      <c r="DB13" s="49">
        <v>98.395233000000005</v>
      </c>
      <c r="DC13" s="49">
        <v>97.110366999999997</v>
      </c>
      <c r="DD13" s="49">
        <v>98.439635999999993</v>
      </c>
      <c r="DE13" s="49">
        <v>98.500275000000002</v>
      </c>
      <c r="DF13" s="49">
        <v>98.5214</v>
      </c>
      <c r="DG13" s="49">
        <v>95.871291999999997</v>
      </c>
      <c r="DH13" s="49">
        <v>92.721603000000002</v>
      </c>
      <c r="DI13" s="49">
        <v>92.669150999999999</v>
      </c>
      <c r="DJ13" s="49">
        <v>92.907059000000004</v>
      </c>
      <c r="DK13" s="49">
        <v>91.22081</v>
      </c>
    </row>
    <row r="14" spans="1:115">
      <c r="A14" s="296" t="s">
        <v>485</v>
      </c>
      <c r="B14" s="297">
        <v>99.934585999999996</v>
      </c>
      <c r="C14" s="49">
        <v>99.923018999999996</v>
      </c>
      <c r="D14" s="49">
        <v>99.922828999999993</v>
      </c>
      <c r="E14" s="49">
        <v>99.924071999999995</v>
      </c>
      <c r="F14" s="49">
        <v>99.950683999999995</v>
      </c>
      <c r="G14" s="49">
        <v>99.902541999999997</v>
      </c>
      <c r="H14" s="49">
        <v>99.899360999999999</v>
      </c>
      <c r="I14" s="49">
        <v>99.932884000000001</v>
      </c>
      <c r="J14" s="49">
        <v>99.960830999999999</v>
      </c>
      <c r="K14" s="49">
        <v>99.957542000000004</v>
      </c>
      <c r="L14" s="49">
        <v>99.929389999999998</v>
      </c>
      <c r="M14" s="49"/>
      <c r="N14" s="49">
        <v>99.905060000000006</v>
      </c>
      <c r="O14" s="49">
        <v>99.610412999999994</v>
      </c>
      <c r="P14" s="49">
        <v>99.719268999999997</v>
      </c>
      <c r="Q14" s="49">
        <v>99.687347000000003</v>
      </c>
      <c r="R14" s="49">
        <v>98.523871999999997</v>
      </c>
      <c r="S14" s="49">
        <v>98.444198999999998</v>
      </c>
      <c r="T14" s="49">
        <v>99.292831000000007</v>
      </c>
      <c r="U14" s="49">
        <v>99.185317999999995</v>
      </c>
      <c r="V14" s="49">
        <v>99.578322999999997</v>
      </c>
      <c r="W14" s="49">
        <v>99.594040000000007</v>
      </c>
      <c r="X14" s="49">
        <v>99.604965000000007</v>
      </c>
      <c r="Y14" s="49">
        <v>99.576836</v>
      </c>
      <c r="Z14" s="49">
        <v>99.594238000000004</v>
      </c>
      <c r="AA14" s="49">
        <v>99.552811000000005</v>
      </c>
      <c r="AB14" s="49">
        <v>99.586060000000003</v>
      </c>
      <c r="AC14" s="49">
        <v>99.593231000000003</v>
      </c>
      <c r="AD14" s="49">
        <v>99.587874999999997</v>
      </c>
      <c r="AE14" s="49">
        <v>99.550933999999998</v>
      </c>
      <c r="AF14" s="49">
        <v>99.558982999999998</v>
      </c>
      <c r="AG14" s="49">
        <v>99.284508000000002</v>
      </c>
      <c r="AH14" s="49">
        <v>99.283385999999993</v>
      </c>
      <c r="AI14" s="49">
        <v>99.304030999999995</v>
      </c>
      <c r="AJ14" s="49">
        <v>99.280495000000002</v>
      </c>
      <c r="AK14" s="49">
        <v>99.307220000000001</v>
      </c>
      <c r="AL14" s="49">
        <v>99.309036000000006</v>
      </c>
      <c r="AM14" s="49">
        <v>96.761985999999993</v>
      </c>
      <c r="AN14" s="49">
        <v>98.428375000000003</v>
      </c>
      <c r="AO14" s="49">
        <v>98.592986999999994</v>
      </c>
      <c r="AP14" s="49">
        <v>96.748062000000004</v>
      </c>
      <c r="AQ14" s="49">
        <v>98.377869000000004</v>
      </c>
      <c r="AR14" s="49">
        <v>98.534865999999994</v>
      </c>
      <c r="AS14" s="49">
        <v>96.537323000000001</v>
      </c>
      <c r="AT14" s="49">
        <v>98.462547000000001</v>
      </c>
      <c r="AU14" s="49">
        <v>99.215027000000006</v>
      </c>
      <c r="AV14" s="49">
        <v>98.395545999999996</v>
      </c>
      <c r="AW14" s="49">
        <v>98.389740000000003</v>
      </c>
      <c r="AX14" s="49">
        <v>98.383117999999996</v>
      </c>
      <c r="AY14" s="49">
        <v>98.679207000000005</v>
      </c>
      <c r="AZ14" s="49">
        <v>98.454696999999996</v>
      </c>
      <c r="BA14" s="49">
        <v>97.676475999999994</v>
      </c>
      <c r="BB14" s="49">
        <v>97.650222999999997</v>
      </c>
      <c r="BC14" s="49">
        <v>97.633056999999994</v>
      </c>
      <c r="BD14" s="49">
        <v>97.731658999999993</v>
      </c>
      <c r="BE14" s="49">
        <v>98.319359000000006</v>
      </c>
      <c r="BF14" s="49">
        <v>98.238472000000002</v>
      </c>
      <c r="BG14" s="49">
        <v>98.333877999999999</v>
      </c>
      <c r="BH14" s="49">
        <v>98.256989000000004</v>
      </c>
      <c r="BI14" s="49">
        <v>98.440658999999997</v>
      </c>
      <c r="BJ14" s="49">
        <v>96.576796999999999</v>
      </c>
      <c r="BK14" s="49">
        <v>98.120437999999993</v>
      </c>
      <c r="BL14" s="49">
        <v>98.229218000000003</v>
      </c>
      <c r="BM14" s="49">
        <v>98.411727999999997</v>
      </c>
      <c r="BN14" s="49">
        <v>98.372314000000003</v>
      </c>
      <c r="BO14" s="49">
        <v>98.263489000000007</v>
      </c>
      <c r="BP14" s="49">
        <v>98.349838000000005</v>
      </c>
      <c r="BQ14" s="49">
        <v>98.433150999999995</v>
      </c>
      <c r="BR14" s="49">
        <v>97.182136999999997</v>
      </c>
      <c r="BS14" s="49">
        <v>98.367339999999999</v>
      </c>
      <c r="BT14" s="49">
        <v>98.510390999999998</v>
      </c>
      <c r="BU14" s="49">
        <v>97.926429999999996</v>
      </c>
      <c r="BV14" s="49">
        <v>96.644317999999998</v>
      </c>
      <c r="BW14" s="49">
        <v>97.124268000000001</v>
      </c>
      <c r="BX14" s="49">
        <v>98.254440000000002</v>
      </c>
      <c r="BY14" s="49">
        <v>96.720009000000005</v>
      </c>
      <c r="BZ14" s="49">
        <v>97.056388999999996</v>
      </c>
      <c r="CA14" s="49">
        <v>96.674103000000002</v>
      </c>
      <c r="CB14" s="49">
        <v>96.680954</v>
      </c>
      <c r="CC14" s="49">
        <v>96.699387000000002</v>
      </c>
      <c r="CD14" s="49">
        <v>96.762337000000002</v>
      </c>
      <c r="CE14" s="49">
        <v>96.646179000000004</v>
      </c>
      <c r="CF14" s="49">
        <v>96.656326000000007</v>
      </c>
      <c r="CG14" s="49">
        <v>96.634308000000004</v>
      </c>
      <c r="CH14" s="49">
        <v>96.759460000000004</v>
      </c>
      <c r="CI14" s="49">
        <v>98.374770999999996</v>
      </c>
      <c r="CJ14" s="49">
        <v>96.772148000000001</v>
      </c>
      <c r="CK14" s="49">
        <v>96.6828</v>
      </c>
      <c r="CL14" s="49">
        <v>98.28904</v>
      </c>
      <c r="CM14" s="49">
        <v>96.760574000000005</v>
      </c>
      <c r="CN14" s="49">
        <v>96.652023</v>
      </c>
      <c r="CO14" s="49">
        <v>97.144820999999993</v>
      </c>
      <c r="CP14" s="49">
        <v>96.696883999999997</v>
      </c>
      <c r="CQ14" s="49">
        <v>96.691947999999996</v>
      </c>
      <c r="CR14" s="49">
        <v>96.697356999999997</v>
      </c>
      <c r="CS14" s="49">
        <v>97.057793000000004</v>
      </c>
      <c r="CT14" s="49">
        <v>96.645583999999999</v>
      </c>
      <c r="CU14" s="49">
        <v>96.646072000000004</v>
      </c>
      <c r="CV14" s="49">
        <v>98.583633000000006</v>
      </c>
      <c r="CW14" s="49">
        <v>98.618423000000007</v>
      </c>
      <c r="CX14" s="49">
        <v>98.556252000000001</v>
      </c>
      <c r="CY14" s="49">
        <v>96.726273000000006</v>
      </c>
      <c r="CZ14" s="49">
        <v>98.586685000000003</v>
      </c>
      <c r="DA14" s="49">
        <v>98.303757000000004</v>
      </c>
      <c r="DB14" s="49">
        <v>98.444214000000002</v>
      </c>
      <c r="DC14" s="49">
        <v>97.099213000000006</v>
      </c>
      <c r="DD14" s="49">
        <v>98.480193999999997</v>
      </c>
      <c r="DE14" s="49">
        <v>98.548737000000003</v>
      </c>
      <c r="DF14" s="49">
        <v>98.541199000000006</v>
      </c>
      <c r="DG14" s="49">
        <v>95.868224999999995</v>
      </c>
      <c r="DH14" s="49">
        <v>92.737335000000002</v>
      </c>
      <c r="DI14" s="49">
        <v>92.740898000000001</v>
      </c>
      <c r="DJ14" s="49">
        <v>92.894333000000003</v>
      </c>
      <c r="DK14" s="49">
        <v>91.281143</v>
      </c>
    </row>
    <row r="15" spans="1:115">
      <c r="A15" s="296" t="s">
        <v>486</v>
      </c>
      <c r="B15" s="297">
        <v>99.912125000000003</v>
      </c>
      <c r="C15" s="49">
        <v>99.923477000000005</v>
      </c>
      <c r="D15" s="49">
        <v>99.927550999999994</v>
      </c>
      <c r="E15" s="49">
        <v>99.896193999999994</v>
      </c>
      <c r="F15" s="49">
        <v>99.93177</v>
      </c>
      <c r="G15" s="49">
        <v>99.985870000000006</v>
      </c>
      <c r="H15" s="49">
        <v>99.988845999999995</v>
      </c>
      <c r="I15" s="49">
        <v>99.946915000000004</v>
      </c>
      <c r="J15" s="49">
        <v>99.934539999999998</v>
      </c>
      <c r="K15" s="49">
        <v>99.934585999999996</v>
      </c>
      <c r="L15" s="49">
        <v>99.909301999999997</v>
      </c>
      <c r="M15" s="49">
        <v>99.905060000000006</v>
      </c>
      <c r="N15" s="49"/>
      <c r="O15" s="49">
        <v>99.596024</v>
      </c>
      <c r="P15" s="49">
        <v>99.758803999999998</v>
      </c>
      <c r="Q15" s="49">
        <v>99.668616999999998</v>
      </c>
      <c r="R15" s="49">
        <v>98.516356999999999</v>
      </c>
      <c r="S15" s="49">
        <v>98.534408999999997</v>
      </c>
      <c r="T15" s="49">
        <v>99.302184999999994</v>
      </c>
      <c r="U15" s="49">
        <v>99.218811000000002</v>
      </c>
      <c r="V15" s="49">
        <v>99.622787000000002</v>
      </c>
      <c r="W15" s="49">
        <v>99.612823000000006</v>
      </c>
      <c r="X15" s="49">
        <v>99.621268999999998</v>
      </c>
      <c r="Y15" s="49">
        <v>99.606842</v>
      </c>
      <c r="Z15" s="49">
        <v>99.617187999999999</v>
      </c>
      <c r="AA15" s="49">
        <v>99.571395999999993</v>
      </c>
      <c r="AB15" s="49">
        <v>99.611785999999995</v>
      </c>
      <c r="AC15" s="49">
        <v>99.613815000000002</v>
      </c>
      <c r="AD15" s="49">
        <v>99.625229000000004</v>
      </c>
      <c r="AE15" s="49">
        <v>99.578125</v>
      </c>
      <c r="AF15" s="49">
        <v>99.581992999999997</v>
      </c>
      <c r="AG15" s="49">
        <v>99.385040000000004</v>
      </c>
      <c r="AH15" s="49">
        <v>99.387450999999999</v>
      </c>
      <c r="AI15" s="49">
        <v>99.390602000000001</v>
      </c>
      <c r="AJ15" s="49">
        <v>99.392737999999994</v>
      </c>
      <c r="AK15" s="49">
        <v>99.382476999999994</v>
      </c>
      <c r="AL15" s="49">
        <v>99.394622999999996</v>
      </c>
      <c r="AM15" s="49">
        <v>96.794280999999998</v>
      </c>
      <c r="AN15" s="49">
        <v>98.441597000000002</v>
      </c>
      <c r="AO15" s="49">
        <v>98.574935999999994</v>
      </c>
      <c r="AP15" s="49">
        <v>96.802520999999999</v>
      </c>
      <c r="AQ15" s="49">
        <v>98.365798999999996</v>
      </c>
      <c r="AR15" s="49">
        <v>98.546631000000005</v>
      </c>
      <c r="AS15" s="49">
        <v>96.633087000000003</v>
      </c>
      <c r="AT15" s="49">
        <v>98.507987999999997</v>
      </c>
      <c r="AU15" s="49">
        <v>99.284690999999995</v>
      </c>
      <c r="AV15" s="49">
        <v>98.414947999999995</v>
      </c>
      <c r="AW15" s="49">
        <v>98.392028999999994</v>
      </c>
      <c r="AX15" s="49">
        <v>98.385773</v>
      </c>
      <c r="AY15" s="49">
        <v>98.697495000000004</v>
      </c>
      <c r="AZ15" s="49">
        <v>98.472435000000004</v>
      </c>
      <c r="BA15" s="49">
        <v>97.687850999999995</v>
      </c>
      <c r="BB15" s="49">
        <v>97.653000000000006</v>
      </c>
      <c r="BC15" s="49">
        <v>97.633148000000006</v>
      </c>
      <c r="BD15" s="49">
        <v>97.751525999999998</v>
      </c>
      <c r="BE15" s="49">
        <v>98.327026000000004</v>
      </c>
      <c r="BF15" s="49">
        <v>98.208809000000002</v>
      </c>
      <c r="BG15" s="49">
        <v>98.336258000000001</v>
      </c>
      <c r="BH15" s="49">
        <v>98.260254000000003</v>
      </c>
      <c r="BI15" s="49">
        <v>98.464920000000006</v>
      </c>
      <c r="BJ15" s="49">
        <v>96.625122000000005</v>
      </c>
      <c r="BK15" s="49">
        <v>98.145508000000007</v>
      </c>
      <c r="BL15" s="49">
        <v>98.206603999999999</v>
      </c>
      <c r="BM15" s="49">
        <v>98.396193999999994</v>
      </c>
      <c r="BN15" s="49">
        <v>98.354889</v>
      </c>
      <c r="BO15" s="49">
        <v>98.286727999999997</v>
      </c>
      <c r="BP15" s="49">
        <v>98.365996999999993</v>
      </c>
      <c r="BQ15" s="49">
        <v>98.406914</v>
      </c>
      <c r="BR15" s="49">
        <v>97.197174000000004</v>
      </c>
      <c r="BS15" s="49">
        <v>98.401107999999994</v>
      </c>
      <c r="BT15" s="49">
        <v>98.479431000000005</v>
      </c>
      <c r="BU15" s="49">
        <v>97.963074000000006</v>
      </c>
      <c r="BV15" s="49">
        <v>96.707915999999997</v>
      </c>
      <c r="BW15" s="49">
        <v>97.156020999999996</v>
      </c>
      <c r="BX15" s="49">
        <v>98.262642</v>
      </c>
      <c r="BY15" s="49">
        <v>96.774673000000007</v>
      </c>
      <c r="BZ15" s="49">
        <v>97.079543999999999</v>
      </c>
      <c r="CA15" s="49">
        <v>96.719596999999993</v>
      </c>
      <c r="CB15" s="49">
        <v>96.747803000000005</v>
      </c>
      <c r="CC15" s="49">
        <v>96.781418000000002</v>
      </c>
      <c r="CD15" s="49">
        <v>96.853043</v>
      </c>
      <c r="CE15" s="49">
        <v>96.652152999999998</v>
      </c>
      <c r="CF15" s="49">
        <v>96.761313999999999</v>
      </c>
      <c r="CG15" s="49">
        <v>96.717315999999997</v>
      </c>
      <c r="CH15" s="49">
        <v>96.768494000000004</v>
      </c>
      <c r="CI15" s="49">
        <v>98.378403000000006</v>
      </c>
      <c r="CJ15" s="49">
        <v>96.770072999999996</v>
      </c>
      <c r="CK15" s="49">
        <v>96.761916999999997</v>
      </c>
      <c r="CL15" s="49">
        <v>98.314055999999994</v>
      </c>
      <c r="CM15" s="49">
        <v>96.741257000000004</v>
      </c>
      <c r="CN15" s="49">
        <v>96.654846000000006</v>
      </c>
      <c r="CO15" s="49">
        <v>97.161231999999998</v>
      </c>
      <c r="CP15" s="49">
        <v>96.701935000000006</v>
      </c>
      <c r="CQ15" s="49">
        <v>96.750702000000004</v>
      </c>
      <c r="CR15" s="49">
        <v>96.788391000000004</v>
      </c>
      <c r="CS15" s="49">
        <v>97.122771999999998</v>
      </c>
      <c r="CT15" s="49">
        <v>96.632126</v>
      </c>
      <c r="CU15" s="49">
        <v>96.686538999999996</v>
      </c>
      <c r="CV15" s="49">
        <v>98.591140999999993</v>
      </c>
      <c r="CW15" s="49">
        <v>98.598145000000002</v>
      </c>
      <c r="CX15" s="49">
        <v>98.542122000000006</v>
      </c>
      <c r="CY15" s="49">
        <v>96.776306000000005</v>
      </c>
      <c r="CZ15" s="49">
        <v>98.572479000000001</v>
      </c>
      <c r="DA15" s="49">
        <v>98.303191999999996</v>
      </c>
      <c r="DB15" s="49">
        <v>98.43383</v>
      </c>
      <c r="DC15" s="49">
        <v>97.101280000000003</v>
      </c>
      <c r="DD15" s="49">
        <v>98.472320999999994</v>
      </c>
      <c r="DE15" s="49">
        <v>98.510863999999998</v>
      </c>
      <c r="DF15" s="49">
        <v>98.540344000000005</v>
      </c>
      <c r="DG15" s="49">
        <v>95.900208000000006</v>
      </c>
      <c r="DH15" s="49">
        <v>92.770484999999994</v>
      </c>
      <c r="DI15" s="49">
        <v>92.723770000000002</v>
      </c>
      <c r="DJ15" s="49">
        <v>92.872871000000004</v>
      </c>
      <c r="DK15" s="49">
        <v>91.232292000000001</v>
      </c>
    </row>
    <row r="16" spans="1:115">
      <c r="A16" s="296" t="s">
        <v>487</v>
      </c>
      <c r="B16" s="297">
        <v>99.561722000000003</v>
      </c>
      <c r="C16" s="49">
        <v>99.592788999999996</v>
      </c>
      <c r="D16" s="49">
        <v>99.564789000000005</v>
      </c>
      <c r="E16" s="49">
        <v>99.600707999999997</v>
      </c>
      <c r="F16" s="49">
        <v>99.607292000000001</v>
      </c>
      <c r="G16" s="49">
        <v>99.601471000000004</v>
      </c>
      <c r="H16" s="49">
        <v>99.60463</v>
      </c>
      <c r="I16" s="49">
        <v>99.584579000000005</v>
      </c>
      <c r="J16" s="49">
        <v>99.546233999999998</v>
      </c>
      <c r="K16" s="49">
        <v>99.576003999999998</v>
      </c>
      <c r="L16" s="49">
        <v>99.598656000000005</v>
      </c>
      <c r="M16" s="49">
        <v>99.610412999999994</v>
      </c>
      <c r="N16" s="49">
        <v>99.596024</v>
      </c>
      <c r="O16" s="49"/>
      <c r="P16" s="49">
        <v>99.669632000000007</v>
      </c>
      <c r="Q16" s="49">
        <v>99.634949000000006</v>
      </c>
      <c r="R16" s="49">
        <v>98.426284999999993</v>
      </c>
      <c r="S16" s="49">
        <v>98.290092000000001</v>
      </c>
      <c r="T16" s="49">
        <v>99.176163000000003</v>
      </c>
      <c r="U16" s="49">
        <v>99.196044999999998</v>
      </c>
      <c r="V16" s="49">
        <v>99.508240000000001</v>
      </c>
      <c r="W16" s="49">
        <v>99.507935000000003</v>
      </c>
      <c r="X16" s="49">
        <v>99.495238999999998</v>
      </c>
      <c r="Y16" s="49">
        <v>99.508010999999996</v>
      </c>
      <c r="Z16" s="49">
        <v>99.504227</v>
      </c>
      <c r="AA16" s="49">
        <v>99.493331999999995</v>
      </c>
      <c r="AB16" s="49">
        <v>99.498610999999997</v>
      </c>
      <c r="AC16" s="49">
        <v>99.505463000000006</v>
      </c>
      <c r="AD16" s="49">
        <v>99.486548999999997</v>
      </c>
      <c r="AE16" s="49">
        <v>99.443084999999996</v>
      </c>
      <c r="AF16" s="49">
        <v>99.444243999999998</v>
      </c>
      <c r="AG16" s="49">
        <v>99.338263999999995</v>
      </c>
      <c r="AH16" s="49">
        <v>99.348236</v>
      </c>
      <c r="AI16" s="49">
        <v>99.362289000000004</v>
      </c>
      <c r="AJ16" s="49">
        <v>99.348495</v>
      </c>
      <c r="AK16" s="49">
        <v>99.354720999999998</v>
      </c>
      <c r="AL16" s="49">
        <v>99.352401999999998</v>
      </c>
      <c r="AM16" s="49">
        <v>96.648078999999996</v>
      </c>
      <c r="AN16" s="49">
        <v>98.226157999999998</v>
      </c>
      <c r="AO16" s="49">
        <v>98.443306000000007</v>
      </c>
      <c r="AP16" s="49">
        <v>96.541031000000004</v>
      </c>
      <c r="AQ16" s="49">
        <v>98.314941000000005</v>
      </c>
      <c r="AR16" s="49">
        <v>98.422729000000004</v>
      </c>
      <c r="AS16" s="49">
        <v>96.466155999999998</v>
      </c>
      <c r="AT16" s="49">
        <v>98.373383000000004</v>
      </c>
      <c r="AU16" s="49">
        <v>99.080582000000007</v>
      </c>
      <c r="AV16" s="49">
        <v>98.298766999999998</v>
      </c>
      <c r="AW16" s="49">
        <v>98.224059999999994</v>
      </c>
      <c r="AX16" s="49">
        <v>98.311783000000005</v>
      </c>
      <c r="AY16" s="49">
        <v>98.678818000000007</v>
      </c>
      <c r="AZ16" s="49">
        <v>98.195060999999995</v>
      </c>
      <c r="BA16" s="49">
        <v>97.466583</v>
      </c>
      <c r="BB16" s="49">
        <v>97.491348000000002</v>
      </c>
      <c r="BC16" s="49">
        <v>97.477385999999996</v>
      </c>
      <c r="BD16" s="49">
        <v>97.556122000000002</v>
      </c>
      <c r="BE16" s="49">
        <v>98.111159999999998</v>
      </c>
      <c r="BF16" s="49">
        <v>98.057006999999999</v>
      </c>
      <c r="BG16" s="49">
        <v>98.214386000000005</v>
      </c>
      <c r="BH16" s="49">
        <v>98.106735</v>
      </c>
      <c r="BI16" s="49">
        <v>98.308029000000005</v>
      </c>
      <c r="BJ16" s="49">
        <v>96.467292999999998</v>
      </c>
      <c r="BK16" s="49">
        <v>97.858626999999998</v>
      </c>
      <c r="BL16" s="49">
        <v>98.069000000000003</v>
      </c>
      <c r="BM16" s="49">
        <v>98.224579000000006</v>
      </c>
      <c r="BN16" s="49">
        <v>98.141509999999997</v>
      </c>
      <c r="BO16" s="49">
        <v>98.012282999999996</v>
      </c>
      <c r="BP16" s="49">
        <v>98.182052999999996</v>
      </c>
      <c r="BQ16" s="49">
        <v>98.194214000000002</v>
      </c>
      <c r="BR16" s="49">
        <v>97.034805000000006</v>
      </c>
      <c r="BS16" s="49">
        <v>98.258728000000005</v>
      </c>
      <c r="BT16" s="49">
        <v>98.309036000000006</v>
      </c>
      <c r="BU16" s="49">
        <v>97.752243000000007</v>
      </c>
      <c r="BV16" s="49">
        <v>96.398116999999999</v>
      </c>
      <c r="BW16" s="49">
        <v>96.956726000000003</v>
      </c>
      <c r="BX16" s="49">
        <v>98.142876000000001</v>
      </c>
      <c r="BY16" s="49">
        <v>96.595321999999996</v>
      </c>
      <c r="BZ16" s="49">
        <v>96.942108000000005</v>
      </c>
      <c r="CA16" s="49">
        <v>96.461060000000003</v>
      </c>
      <c r="CB16" s="49">
        <v>96.577286000000001</v>
      </c>
      <c r="CC16" s="49">
        <v>96.637741000000005</v>
      </c>
      <c r="CD16" s="49">
        <v>96.670540000000003</v>
      </c>
      <c r="CE16" s="49">
        <v>96.498642000000004</v>
      </c>
      <c r="CF16" s="49">
        <v>96.423462000000001</v>
      </c>
      <c r="CG16" s="49">
        <v>96.540985000000006</v>
      </c>
      <c r="CH16" s="49">
        <v>96.616943000000006</v>
      </c>
      <c r="CI16" s="49">
        <v>98.227844000000005</v>
      </c>
      <c r="CJ16" s="49">
        <v>96.623962000000006</v>
      </c>
      <c r="CK16" s="49">
        <v>96.519103999999999</v>
      </c>
      <c r="CL16" s="49">
        <v>98.171295000000001</v>
      </c>
      <c r="CM16" s="49">
        <v>96.530128000000005</v>
      </c>
      <c r="CN16" s="49">
        <v>96.495452999999998</v>
      </c>
      <c r="CO16" s="49">
        <v>96.906868000000003</v>
      </c>
      <c r="CP16" s="49">
        <v>96.561203000000006</v>
      </c>
      <c r="CQ16" s="49">
        <v>96.569839000000002</v>
      </c>
      <c r="CR16" s="49">
        <v>96.523101999999994</v>
      </c>
      <c r="CS16" s="49">
        <v>96.950164999999998</v>
      </c>
      <c r="CT16" s="49">
        <v>96.477645999999993</v>
      </c>
      <c r="CU16" s="49">
        <v>96.537459999999996</v>
      </c>
      <c r="CV16" s="49">
        <v>98.563834999999997</v>
      </c>
      <c r="CW16" s="49">
        <v>98.540801999999999</v>
      </c>
      <c r="CX16" s="49">
        <v>98.471847999999994</v>
      </c>
      <c r="CY16" s="49">
        <v>96.519469999999998</v>
      </c>
      <c r="CZ16" s="49">
        <v>98.458588000000006</v>
      </c>
      <c r="DA16" s="49">
        <v>98.221480999999997</v>
      </c>
      <c r="DB16" s="49">
        <v>98.285667000000004</v>
      </c>
      <c r="DC16" s="49">
        <v>96.950408999999993</v>
      </c>
      <c r="DD16" s="49">
        <v>98.308257999999995</v>
      </c>
      <c r="DE16" s="49">
        <v>98.396834999999996</v>
      </c>
      <c r="DF16" s="49">
        <v>98.422286999999997</v>
      </c>
      <c r="DG16" s="49">
        <v>95.784987999999998</v>
      </c>
      <c r="DH16" s="49">
        <v>92.678093000000004</v>
      </c>
      <c r="DI16" s="49">
        <v>92.613022000000001</v>
      </c>
      <c r="DJ16" s="49">
        <v>92.773589999999999</v>
      </c>
      <c r="DK16" s="49">
        <v>91.132469</v>
      </c>
    </row>
    <row r="17" spans="1:115">
      <c r="A17" s="296" t="s">
        <v>488</v>
      </c>
      <c r="B17" s="297">
        <v>99.697120999999996</v>
      </c>
      <c r="C17" s="49">
        <v>99.758056999999994</v>
      </c>
      <c r="D17" s="49">
        <v>99.654174999999995</v>
      </c>
      <c r="E17" s="49">
        <v>99.743195</v>
      </c>
      <c r="F17" s="49">
        <v>99.714920000000006</v>
      </c>
      <c r="G17" s="49">
        <v>99.756827999999999</v>
      </c>
      <c r="H17" s="49">
        <v>99.766495000000006</v>
      </c>
      <c r="I17" s="49">
        <v>99.688445999999999</v>
      </c>
      <c r="J17" s="49">
        <v>99.696990999999997</v>
      </c>
      <c r="K17" s="49">
        <v>99.728774999999999</v>
      </c>
      <c r="L17" s="49">
        <v>99.686240999999995</v>
      </c>
      <c r="M17" s="49">
        <v>99.719268999999997</v>
      </c>
      <c r="N17" s="49">
        <v>99.758803999999998</v>
      </c>
      <c r="O17" s="49">
        <v>99.669632000000007</v>
      </c>
      <c r="P17" s="49"/>
      <c r="Q17" s="49">
        <v>99.849625000000003</v>
      </c>
      <c r="R17" s="49">
        <v>98.503112999999999</v>
      </c>
      <c r="S17" s="49">
        <v>98.351196000000002</v>
      </c>
      <c r="T17" s="49">
        <v>99.209404000000006</v>
      </c>
      <c r="U17" s="49">
        <v>99.247810000000001</v>
      </c>
      <c r="V17" s="49">
        <v>99.552681000000007</v>
      </c>
      <c r="W17" s="49">
        <v>99.566413999999995</v>
      </c>
      <c r="X17" s="49">
        <v>99.567924000000005</v>
      </c>
      <c r="Y17" s="49">
        <v>99.563384999999997</v>
      </c>
      <c r="Z17" s="49">
        <v>99.558243000000004</v>
      </c>
      <c r="AA17" s="49">
        <v>99.551254</v>
      </c>
      <c r="AB17" s="49">
        <v>99.541634000000002</v>
      </c>
      <c r="AC17" s="49">
        <v>99.557723999999993</v>
      </c>
      <c r="AD17" s="49">
        <v>99.551276999999999</v>
      </c>
      <c r="AE17" s="49">
        <v>99.521439000000001</v>
      </c>
      <c r="AF17" s="49">
        <v>99.533043000000006</v>
      </c>
      <c r="AG17" s="49">
        <v>99.309814000000003</v>
      </c>
      <c r="AH17" s="49">
        <v>99.320953000000003</v>
      </c>
      <c r="AI17" s="49">
        <v>99.323684999999998</v>
      </c>
      <c r="AJ17" s="49">
        <v>99.307807999999994</v>
      </c>
      <c r="AK17" s="49">
        <v>99.329314999999994</v>
      </c>
      <c r="AL17" s="49">
        <v>99.357422</v>
      </c>
      <c r="AM17" s="49">
        <v>96.691360000000003</v>
      </c>
      <c r="AN17" s="49">
        <v>98.316956000000005</v>
      </c>
      <c r="AO17" s="49">
        <v>98.512649999999994</v>
      </c>
      <c r="AP17" s="49">
        <v>96.578598</v>
      </c>
      <c r="AQ17" s="49">
        <v>98.384406999999996</v>
      </c>
      <c r="AR17" s="49">
        <v>98.459518000000003</v>
      </c>
      <c r="AS17" s="49">
        <v>96.510161999999994</v>
      </c>
      <c r="AT17" s="49">
        <v>98.418960999999996</v>
      </c>
      <c r="AU17" s="49">
        <v>99.225555</v>
      </c>
      <c r="AV17" s="49">
        <v>98.343390999999997</v>
      </c>
      <c r="AW17" s="49">
        <v>98.282684000000003</v>
      </c>
      <c r="AX17" s="49">
        <v>98.341949</v>
      </c>
      <c r="AY17" s="49">
        <v>98.594909999999999</v>
      </c>
      <c r="AZ17" s="49">
        <v>98.324073999999996</v>
      </c>
      <c r="BA17" s="49">
        <v>97.559235000000001</v>
      </c>
      <c r="BB17" s="49">
        <v>97.500854000000004</v>
      </c>
      <c r="BC17" s="49">
        <v>97.517059000000003</v>
      </c>
      <c r="BD17" s="49">
        <v>97.631439</v>
      </c>
      <c r="BE17" s="49">
        <v>98.122459000000006</v>
      </c>
      <c r="BF17" s="49">
        <v>98.079116999999997</v>
      </c>
      <c r="BG17" s="49">
        <v>98.163651000000002</v>
      </c>
      <c r="BH17" s="49">
        <v>98.171447999999998</v>
      </c>
      <c r="BI17" s="49">
        <v>98.343093999999994</v>
      </c>
      <c r="BJ17" s="49">
        <v>96.485184000000004</v>
      </c>
      <c r="BK17" s="49">
        <v>98.037673999999996</v>
      </c>
      <c r="BL17" s="49">
        <v>98.072547999999998</v>
      </c>
      <c r="BM17" s="49">
        <v>98.359589</v>
      </c>
      <c r="BN17" s="49">
        <v>98.203582999999995</v>
      </c>
      <c r="BO17" s="49">
        <v>98.114395000000002</v>
      </c>
      <c r="BP17" s="49">
        <v>98.236953999999997</v>
      </c>
      <c r="BQ17" s="49">
        <v>98.348327999999995</v>
      </c>
      <c r="BR17" s="49">
        <v>97.094193000000004</v>
      </c>
      <c r="BS17" s="49">
        <v>98.297409000000002</v>
      </c>
      <c r="BT17" s="49">
        <v>98.438782000000003</v>
      </c>
      <c r="BU17" s="49">
        <v>97.777634000000006</v>
      </c>
      <c r="BV17" s="49">
        <v>96.491692</v>
      </c>
      <c r="BW17" s="49">
        <v>97.042236000000003</v>
      </c>
      <c r="BX17" s="49">
        <v>98.160156000000001</v>
      </c>
      <c r="BY17" s="49">
        <v>96.587540000000004</v>
      </c>
      <c r="BZ17" s="49">
        <v>96.902801999999994</v>
      </c>
      <c r="CA17" s="49">
        <v>96.519783000000004</v>
      </c>
      <c r="CB17" s="49">
        <v>96.556884999999994</v>
      </c>
      <c r="CC17" s="49">
        <v>96.624283000000005</v>
      </c>
      <c r="CD17" s="49">
        <v>96.749511999999996</v>
      </c>
      <c r="CE17" s="49">
        <v>96.477333000000002</v>
      </c>
      <c r="CF17" s="49">
        <v>96.396377999999999</v>
      </c>
      <c r="CG17" s="49">
        <v>96.552757</v>
      </c>
      <c r="CH17" s="49">
        <v>96.651748999999995</v>
      </c>
      <c r="CI17" s="49">
        <v>98.291122000000001</v>
      </c>
      <c r="CJ17" s="49">
        <v>96.657477999999998</v>
      </c>
      <c r="CK17" s="49">
        <v>96.611869999999996</v>
      </c>
      <c r="CL17" s="49">
        <v>98.308989999999994</v>
      </c>
      <c r="CM17" s="49">
        <v>96.580871999999999</v>
      </c>
      <c r="CN17" s="49">
        <v>96.492630000000005</v>
      </c>
      <c r="CO17" s="49">
        <v>97.068152999999995</v>
      </c>
      <c r="CP17" s="49">
        <v>96.531693000000004</v>
      </c>
      <c r="CQ17" s="49">
        <v>96.584564</v>
      </c>
      <c r="CR17" s="49">
        <v>96.581954999999994</v>
      </c>
      <c r="CS17" s="49">
        <v>96.934173999999999</v>
      </c>
      <c r="CT17" s="49">
        <v>96.567054999999996</v>
      </c>
      <c r="CU17" s="49">
        <v>96.500243999999995</v>
      </c>
      <c r="CV17" s="49">
        <v>98.546829000000002</v>
      </c>
      <c r="CW17" s="49">
        <v>98.532775999999998</v>
      </c>
      <c r="CX17" s="49">
        <v>98.487442000000001</v>
      </c>
      <c r="CY17" s="49">
        <v>96.578063999999998</v>
      </c>
      <c r="CZ17" s="49">
        <v>98.520827999999995</v>
      </c>
      <c r="DA17" s="49">
        <v>98.200912000000002</v>
      </c>
      <c r="DB17" s="49">
        <v>98.362076000000002</v>
      </c>
      <c r="DC17" s="49">
        <v>96.986312999999996</v>
      </c>
      <c r="DD17" s="49">
        <v>98.317520000000002</v>
      </c>
      <c r="DE17" s="49">
        <v>98.459975999999997</v>
      </c>
      <c r="DF17" s="49">
        <v>98.407325999999998</v>
      </c>
      <c r="DG17" s="49">
        <v>95.804519999999997</v>
      </c>
      <c r="DH17" s="49">
        <v>92.664619000000002</v>
      </c>
      <c r="DI17" s="49">
        <v>92.611373999999998</v>
      </c>
      <c r="DJ17" s="49">
        <v>92.782737999999995</v>
      </c>
      <c r="DK17" s="49">
        <v>91.055923000000007</v>
      </c>
    </row>
    <row r="18" spans="1:115">
      <c r="A18" s="296" t="s">
        <v>489</v>
      </c>
      <c r="B18" s="297">
        <v>99.678421</v>
      </c>
      <c r="C18" s="49">
        <v>99.704223999999996</v>
      </c>
      <c r="D18" s="49">
        <v>99.646286000000003</v>
      </c>
      <c r="E18" s="49">
        <v>99.662361000000004</v>
      </c>
      <c r="F18" s="49">
        <v>99.674453999999997</v>
      </c>
      <c r="G18" s="49">
        <v>99.677504999999996</v>
      </c>
      <c r="H18" s="49">
        <v>99.683266000000003</v>
      </c>
      <c r="I18" s="49">
        <v>99.703902999999997</v>
      </c>
      <c r="J18" s="49">
        <v>99.698432999999994</v>
      </c>
      <c r="K18" s="49">
        <v>99.674149</v>
      </c>
      <c r="L18" s="49">
        <v>99.709487999999993</v>
      </c>
      <c r="M18" s="49">
        <v>99.687347000000003</v>
      </c>
      <c r="N18" s="49">
        <v>99.668616999999998</v>
      </c>
      <c r="O18" s="49">
        <v>99.634949000000006</v>
      </c>
      <c r="P18" s="49">
        <v>99.849625000000003</v>
      </c>
      <c r="Q18" s="49"/>
      <c r="R18" s="49">
        <v>98.419212000000002</v>
      </c>
      <c r="S18" s="49">
        <v>98.253783999999996</v>
      </c>
      <c r="T18" s="49">
        <v>99.166122000000001</v>
      </c>
      <c r="U18" s="49">
        <v>99.136261000000005</v>
      </c>
      <c r="V18" s="49">
        <v>99.553771999999995</v>
      </c>
      <c r="W18" s="49">
        <v>99.549942000000001</v>
      </c>
      <c r="X18" s="49">
        <v>99.539635000000004</v>
      </c>
      <c r="Y18" s="49">
        <v>99.535415999999998</v>
      </c>
      <c r="Z18" s="49">
        <v>99.535797000000002</v>
      </c>
      <c r="AA18" s="49">
        <v>99.517653999999993</v>
      </c>
      <c r="AB18" s="49">
        <v>99.524749999999997</v>
      </c>
      <c r="AC18" s="49">
        <v>99.547623000000002</v>
      </c>
      <c r="AD18" s="49">
        <v>99.541152999999994</v>
      </c>
      <c r="AE18" s="49">
        <v>99.527450999999999</v>
      </c>
      <c r="AF18" s="49">
        <v>99.524863999999994</v>
      </c>
      <c r="AG18" s="49">
        <v>99.197968000000003</v>
      </c>
      <c r="AH18" s="49">
        <v>99.194159999999997</v>
      </c>
      <c r="AI18" s="49">
        <v>99.183684999999997</v>
      </c>
      <c r="AJ18" s="49">
        <v>99.199348000000001</v>
      </c>
      <c r="AK18" s="49">
        <v>99.212783999999999</v>
      </c>
      <c r="AL18" s="49">
        <v>99.191695999999993</v>
      </c>
      <c r="AM18" s="49">
        <v>96.753310999999997</v>
      </c>
      <c r="AN18" s="49">
        <v>98.283400999999998</v>
      </c>
      <c r="AO18" s="49">
        <v>98.432097999999996</v>
      </c>
      <c r="AP18" s="49">
        <v>96.542418999999995</v>
      </c>
      <c r="AQ18" s="49">
        <v>98.347678999999999</v>
      </c>
      <c r="AR18" s="49">
        <v>98.411468999999997</v>
      </c>
      <c r="AS18" s="49">
        <v>96.438614000000001</v>
      </c>
      <c r="AT18" s="49">
        <v>98.355255</v>
      </c>
      <c r="AU18" s="49">
        <v>99.160544999999999</v>
      </c>
      <c r="AV18" s="49">
        <v>98.256157000000002</v>
      </c>
      <c r="AW18" s="49">
        <v>98.289017000000001</v>
      </c>
      <c r="AX18" s="49">
        <v>98.248649999999998</v>
      </c>
      <c r="AY18" s="49">
        <v>98.616730000000004</v>
      </c>
      <c r="AZ18" s="49">
        <v>98.300338999999994</v>
      </c>
      <c r="BA18" s="49">
        <v>97.469627000000003</v>
      </c>
      <c r="BB18" s="49">
        <v>97.471367000000001</v>
      </c>
      <c r="BC18" s="49">
        <v>97.411368999999993</v>
      </c>
      <c r="BD18" s="49">
        <v>97.533691000000005</v>
      </c>
      <c r="BE18" s="49">
        <v>98.066322</v>
      </c>
      <c r="BF18" s="49">
        <v>98.017578</v>
      </c>
      <c r="BG18" s="49">
        <v>98.123337000000006</v>
      </c>
      <c r="BH18" s="49">
        <v>98.093163000000004</v>
      </c>
      <c r="BI18" s="49">
        <v>98.273658999999995</v>
      </c>
      <c r="BJ18" s="49">
        <v>96.482360999999997</v>
      </c>
      <c r="BK18" s="49">
        <v>98.022491000000002</v>
      </c>
      <c r="BL18" s="49">
        <v>98.045913999999996</v>
      </c>
      <c r="BM18" s="49">
        <v>98.305328000000003</v>
      </c>
      <c r="BN18" s="49">
        <v>98.141204999999999</v>
      </c>
      <c r="BO18" s="49">
        <v>98.106491000000005</v>
      </c>
      <c r="BP18" s="49">
        <v>98.161620999999997</v>
      </c>
      <c r="BQ18" s="49">
        <v>98.256218000000004</v>
      </c>
      <c r="BR18" s="49">
        <v>97.049835000000002</v>
      </c>
      <c r="BS18" s="49">
        <v>98.180465999999996</v>
      </c>
      <c r="BT18" s="49">
        <v>98.347915999999998</v>
      </c>
      <c r="BU18" s="49">
        <v>97.719025000000002</v>
      </c>
      <c r="BV18" s="49">
        <v>96.479163999999997</v>
      </c>
      <c r="BW18" s="49">
        <v>96.967574999999997</v>
      </c>
      <c r="BX18" s="49">
        <v>98.084343000000004</v>
      </c>
      <c r="BY18" s="49">
        <v>96.551529000000002</v>
      </c>
      <c r="BZ18" s="49">
        <v>96.944580000000002</v>
      </c>
      <c r="CA18" s="49">
        <v>96.495284999999996</v>
      </c>
      <c r="CB18" s="49">
        <v>96.510254000000003</v>
      </c>
      <c r="CC18" s="49">
        <v>96.536377000000002</v>
      </c>
      <c r="CD18" s="49">
        <v>96.711624</v>
      </c>
      <c r="CE18" s="49">
        <v>96.401534999999996</v>
      </c>
      <c r="CF18" s="49">
        <v>96.417266999999995</v>
      </c>
      <c r="CG18" s="49">
        <v>96.533264000000003</v>
      </c>
      <c r="CH18" s="49">
        <v>96.620177999999996</v>
      </c>
      <c r="CI18" s="49">
        <v>98.235473999999996</v>
      </c>
      <c r="CJ18" s="49">
        <v>96.648705000000007</v>
      </c>
      <c r="CK18" s="49">
        <v>96.546356000000003</v>
      </c>
      <c r="CL18" s="49">
        <v>98.266266000000002</v>
      </c>
      <c r="CM18" s="49">
        <v>96.569976999999994</v>
      </c>
      <c r="CN18" s="49">
        <v>96.456940000000003</v>
      </c>
      <c r="CO18" s="49">
        <v>97.102844000000005</v>
      </c>
      <c r="CP18" s="49">
        <v>96.492073000000005</v>
      </c>
      <c r="CQ18" s="49">
        <v>96.561249000000004</v>
      </c>
      <c r="CR18" s="49">
        <v>96.483231000000004</v>
      </c>
      <c r="CS18" s="49">
        <v>96.940865000000002</v>
      </c>
      <c r="CT18" s="49">
        <v>96.560776000000004</v>
      </c>
      <c r="CU18" s="49">
        <v>96.505645999999999</v>
      </c>
      <c r="CV18" s="49">
        <v>98.486084000000005</v>
      </c>
      <c r="CW18" s="49">
        <v>98.441047999999995</v>
      </c>
      <c r="CX18" s="49">
        <v>98.431518999999994</v>
      </c>
      <c r="CY18" s="49">
        <v>96.528319999999994</v>
      </c>
      <c r="CZ18" s="49">
        <v>98.475516999999996</v>
      </c>
      <c r="DA18" s="49">
        <v>98.138740999999996</v>
      </c>
      <c r="DB18" s="49">
        <v>98.256905000000003</v>
      </c>
      <c r="DC18" s="49">
        <v>96.970200000000006</v>
      </c>
      <c r="DD18" s="49">
        <v>98.225693000000007</v>
      </c>
      <c r="DE18" s="49">
        <v>98.403525999999999</v>
      </c>
      <c r="DF18" s="49">
        <v>98.393935999999997</v>
      </c>
      <c r="DG18" s="49">
        <v>95.807281000000003</v>
      </c>
      <c r="DH18" s="49">
        <v>92.662766000000005</v>
      </c>
      <c r="DI18" s="49">
        <v>92.616958999999994</v>
      </c>
      <c r="DJ18" s="49">
        <v>92.745575000000002</v>
      </c>
      <c r="DK18" s="49">
        <v>91.105911000000006</v>
      </c>
    </row>
    <row r="19" spans="1:115">
      <c r="A19" s="296" t="s">
        <v>490</v>
      </c>
      <c r="B19" s="297">
        <v>98.524185000000003</v>
      </c>
      <c r="C19" s="49">
        <v>98.549484000000007</v>
      </c>
      <c r="D19" s="49">
        <v>98.510604999999998</v>
      </c>
      <c r="E19" s="49">
        <v>98.534912000000006</v>
      </c>
      <c r="F19" s="49">
        <v>98.546265000000005</v>
      </c>
      <c r="G19" s="49">
        <v>98.504645999999994</v>
      </c>
      <c r="H19" s="49">
        <v>98.518448000000006</v>
      </c>
      <c r="I19" s="49">
        <v>98.504501000000005</v>
      </c>
      <c r="J19" s="49">
        <v>98.549057000000005</v>
      </c>
      <c r="K19" s="49">
        <v>98.554344</v>
      </c>
      <c r="L19" s="49">
        <v>98.525658000000007</v>
      </c>
      <c r="M19" s="49">
        <v>98.523871999999997</v>
      </c>
      <c r="N19" s="49">
        <v>98.516356999999999</v>
      </c>
      <c r="O19" s="49">
        <v>98.426284999999993</v>
      </c>
      <c r="P19" s="49">
        <v>98.503112999999999</v>
      </c>
      <c r="Q19" s="49">
        <v>98.419212000000002</v>
      </c>
      <c r="R19" s="49"/>
      <c r="S19" s="49">
        <v>98.827804999999998</v>
      </c>
      <c r="T19" s="49">
        <v>98.433059999999998</v>
      </c>
      <c r="U19" s="49">
        <v>98.411834999999996</v>
      </c>
      <c r="V19" s="49">
        <v>98.491501</v>
      </c>
      <c r="W19" s="49">
        <v>98.478317000000004</v>
      </c>
      <c r="X19" s="49">
        <v>98.483092999999997</v>
      </c>
      <c r="Y19" s="49">
        <v>98.468665999999999</v>
      </c>
      <c r="Z19" s="49">
        <v>98.482558999999995</v>
      </c>
      <c r="AA19" s="49">
        <v>98.484343999999993</v>
      </c>
      <c r="AB19" s="49">
        <v>98.468673999999993</v>
      </c>
      <c r="AC19" s="49">
        <v>98.475250000000003</v>
      </c>
      <c r="AD19" s="49">
        <v>98.446540999999996</v>
      </c>
      <c r="AE19" s="49">
        <v>98.394745</v>
      </c>
      <c r="AF19" s="49">
        <v>98.405013999999994</v>
      </c>
      <c r="AG19" s="49">
        <v>98.482894999999999</v>
      </c>
      <c r="AH19" s="49">
        <v>98.482437000000004</v>
      </c>
      <c r="AI19" s="49">
        <v>98.487273999999999</v>
      </c>
      <c r="AJ19" s="49">
        <v>98.493042000000003</v>
      </c>
      <c r="AK19" s="49">
        <v>98.490432999999996</v>
      </c>
      <c r="AL19" s="49">
        <v>98.508972</v>
      </c>
      <c r="AM19" s="49">
        <v>96.852813999999995</v>
      </c>
      <c r="AN19" s="49">
        <v>98.342444999999998</v>
      </c>
      <c r="AO19" s="49">
        <v>98.837479000000002</v>
      </c>
      <c r="AP19" s="49">
        <v>96.844375999999997</v>
      </c>
      <c r="AQ19" s="49">
        <v>98.871505999999997</v>
      </c>
      <c r="AR19" s="49">
        <v>98.452895999999996</v>
      </c>
      <c r="AS19" s="49">
        <v>96.693145999999999</v>
      </c>
      <c r="AT19" s="49">
        <v>99.156616</v>
      </c>
      <c r="AU19" s="49">
        <v>98.442879000000005</v>
      </c>
      <c r="AV19" s="49">
        <v>98.401580999999993</v>
      </c>
      <c r="AW19" s="49">
        <v>99.164351999999994</v>
      </c>
      <c r="AX19" s="49">
        <v>99.145943000000003</v>
      </c>
      <c r="AY19" s="49">
        <v>99.182036999999994</v>
      </c>
      <c r="AZ19" s="49">
        <v>98.437927000000002</v>
      </c>
      <c r="BA19" s="49">
        <v>97.769958000000003</v>
      </c>
      <c r="BB19" s="49">
        <v>97.815933000000001</v>
      </c>
      <c r="BC19" s="49">
        <v>97.793976000000001</v>
      </c>
      <c r="BD19" s="49">
        <v>97.912093999999996</v>
      </c>
      <c r="BE19" s="49">
        <v>98.318191999999996</v>
      </c>
      <c r="BF19" s="49">
        <v>98.194396999999995</v>
      </c>
      <c r="BG19" s="49">
        <v>98.297775000000001</v>
      </c>
      <c r="BH19" s="49">
        <v>98.345061999999999</v>
      </c>
      <c r="BI19" s="49">
        <v>98.376739999999998</v>
      </c>
      <c r="BJ19" s="49">
        <v>96.630431999999999</v>
      </c>
      <c r="BK19" s="49">
        <v>98.177100999999993</v>
      </c>
      <c r="BL19" s="49">
        <v>98.235564999999994</v>
      </c>
      <c r="BM19" s="49">
        <v>99.498230000000007</v>
      </c>
      <c r="BN19" s="49">
        <v>98.289810000000003</v>
      </c>
      <c r="BO19" s="49">
        <v>98.255249000000006</v>
      </c>
      <c r="BP19" s="49">
        <v>98.903046000000003</v>
      </c>
      <c r="BQ19" s="49">
        <v>98.748474000000002</v>
      </c>
      <c r="BR19" s="49">
        <v>97.271538000000007</v>
      </c>
      <c r="BS19" s="49">
        <v>98.360275000000001</v>
      </c>
      <c r="BT19" s="49">
        <v>98.800179</v>
      </c>
      <c r="BU19" s="49">
        <v>97.974120999999997</v>
      </c>
      <c r="BV19" s="49">
        <v>96.780272999999994</v>
      </c>
      <c r="BW19" s="49">
        <v>97.131225999999998</v>
      </c>
      <c r="BX19" s="49">
        <v>98.333198999999993</v>
      </c>
      <c r="BY19" s="49">
        <v>96.782584999999997</v>
      </c>
      <c r="BZ19" s="49">
        <v>97.087188999999995</v>
      </c>
      <c r="CA19" s="49">
        <v>96.751739999999998</v>
      </c>
      <c r="CB19" s="49">
        <v>96.749938999999998</v>
      </c>
      <c r="CC19" s="49">
        <v>96.821167000000003</v>
      </c>
      <c r="CD19" s="49">
        <v>96.953522000000007</v>
      </c>
      <c r="CE19" s="49">
        <v>96.694434999999999</v>
      </c>
      <c r="CF19" s="49">
        <v>96.762557999999999</v>
      </c>
      <c r="CG19" s="49">
        <v>96.805344000000005</v>
      </c>
      <c r="CH19" s="49">
        <v>96.705123999999998</v>
      </c>
      <c r="CI19" s="49">
        <v>99.086654999999993</v>
      </c>
      <c r="CJ19" s="49">
        <v>96.787887999999995</v>
      </c>
      <c r="CK19" s="49">
        <v>96.870193</v>
      </c>
      <c r="CL19" s="49">
        <v>99.153937999999997</v>
      </c>
      <c r="CM19" s="49">
        <v>96.801361</v>
      </c>
      <c r="CN19" s="49">
        <v>96.734161</v>
      </c>
      <c r="CO19" s="49">
        <v>97.241112000000001</v>
      </c>
      <c r="CP19" s="49">
        <v>96.775977999999995</v>
      </c>
      <c r="CQ19" s="49">
        <v>96.80838</v>
      </c>
      <c r="CR19" s="49">
        <v>96.788833999999994</v>
      </c>
      <c r="CS19" s="49">
        <v>97.018814000000006</v>
      </c>
      <c r="CT19" s="49">
        <v>96.714264</v>
      </c>
      <c r="CU19" s="49">
        <v>96.706703000000005</v>
      </c>
      <c r="CV19" s="49">
        <v>99.309157999999996</v>
      </c>
      <c r="CW19" s="49">
        <v>99.301544000000007</v>
      </c>
      <c r="CX19" s="49">
        <v>99.264983999999998</v>
      </c>
      <c r="CY19" s="49">
        <v>96.880707000000001</v>
      </c>
      <c r="CZ19" s="49">
        <v>98.520538000000002</v>
      </c>
      <c r="DA19" s="49">
        <v>98.379158000000004</v>
      </c>
      <c r="DB19" s="49">
        <v>98.358429000000001</v>
      </c>
      <c r="DC19" s="49">
        <v>97.152161000000007</v>
      </c>
      <c r="DD19" s="49">
        <v>98.359145999999996</v>
      </c>
      <c r="DE19" s="49">
        <v>98.383201999999997</v>
      </c>
      <c r="DF19" s="49">
        <v>98.438034000000002</v>
      </c>
      <c r="DG19" s="49">
        <v>96.000252000000003</v>
      </c>
      <c r="DH19" s="49">
        <v>92.814910999999995</v>
      </c>
      <c r="DI19" s="49">
        <v>92.624793999999994</v>
      </c>
      <c r="DJ19" s="49">
        <v>92.851607999999999</v>
      </c>
      <c r="DK19" s="49">
        <v>91.229797000000005</v>
      </c>
    </row>
    <row r="20" spans="1:115">
      <c r="A20" s="296" t="s">
        <v>491</v>
      </c>
      <c r="B20" s="297">
        <v>98.476471000000004</v>
      </c>
      <c r="C20" s="49">
        <v>98.481583000000001</v>
      </c>
      <c r="D20" s="49">
        <v>98.401932000000002</v>
      </c>
      <c r="E20" s="49">
        <v>98.456985000000003</v>
      </c>
      <c r="F20" s="49">
        <v>98.449554000000006</v>
      </c>
      <c r="G20" s="49">
        <v>98.503410000000002</v>
      </c>
      <c r="H20" s="49">
        <v>98.529526000000004</v>
      </c>
      <c r="I20" s="49">
        <v>98.506461999999999</v>
      </c>
      <c r="J20" s="49">
        <v>98.477951000000004</v>
      </c>
      <c r="K20" s="49">
        <v>98.450760000000002</v>
      </c>
      <c r="L20" s="49">
        <v>98.424651999999995</v>
      </c>
      <c r="M20" s="49">
        <v>98.444198999999998</v>
      </c>
      <c r="N20" s="49">
        <v>98.534408999999997</v>
      </c>
      <c r="O20" s="49">
        <v>98.290092000000001</v>
      </c>
      <c r="P20" s="49">
        <v>98.351196000000002</v>
      </c>
      <c r="Q20" s="49">
        <v>98.253783999999996</v>
      </c>
      <c r="R20" s="49">
        <v>98.827804999999998</v>
      </c>
      <c r="S20" s="49"/>
      <c r="T20" s="49">
        <v>98.317383000000007</v>
      </c>
      <c r="U20" s="49">
        <v>98.307449000000005</v>
      </c>
      <c r="V20" s="49">
        <v>98.398910999999998</v>
      </c>
      <c r="W20" s="49">
        <v>98.420333999999997</v>
      </c>
      <c r="X20" s="49">
        <v>98.422195000000002</v>
      </c>
      <c r="Y20" s="49">
        <v>98.416656000000003</v>
      </c>
      <c r="Z20" s="49">
        <v>98.414321999999999</v>
      </c>
      <c r="AA20" s="49">
        <v>98.430037999999996</v>
      </c>
      <c r="AB20" s="49">
        <v>98.416077000000001</v>
      </c>
      <c r="AC20" s="49">
        <v>98.436171999999999</v>
      </c>
      <c r="AD20" s="49">
        <v>98.408371000000002</v>
      </c>
      <c r="AE20" s="49">
        <v>98.364425999999995</v>
      </c>
      <c r="AF20" s="49">
        <v>98.363724000000005</v>
      </c>
      <c r="AG20" s="49">
        <v>98.315597999999994</v>
      </c>
      <c r="AH20" s="49">
        <v>98.333359000000002</v>
      </c>
      <c r="AI20" s="49">
        <v>98.332335999999998</v>
      </c>
      <c r="AJ20" s="49">
        <v>98.362137000000004</v>
      </c>
      <c r="AK20" s="49">
        <v>98.33802</v>
      </c>
      <c r="AL20" s="49">
        <v>98.358383000000003</v>
      </c>
      <c r="AM20" s="49">
        <v>96.697570999999996</v>
      </c>
      <c r="AN20" s="49">
        <v>98.371139999999997</v>
      </c>
      <c r="AO20" s="49">
        <v>98.917511000000005</v>
      </c>
      <c r="AP20" s="49">
        <v>96.707367000000005</v>
      </c>
      <c r="AQ20" s="49">
        <v>98.600616000000002</v>
      </c>
      <c r="AR20" s="49">
        <v>98.434310999999994</v>
      </c>
      <c r="AS20" s="49">
        <v>96.473076000000006</v>
      </c>
      <c r="AT20" s="49">
        <v>98.674484000000007</v>
      </c>
      <c r="AU20" s="49">
        <v>98.420715000000001</v>
      </c>
      <c r="AV20" s="49">
        <v>98.366882000000004</v>
      </c>
      <c r="AW20" s="49">
        <v>98.744110000000006</v>
      </c>
      <c r="AX20" s="49">
        <v>98.746596999999994</v>
      </c>
      <c r="AY20" s="49">
        <v>98.908996999999999</v>
      </c>
      <c r="AZ20" s="49">
        <v>98.382401000000002</v>
      </c>
      <c r="BA20" s="49">
        <v>97.618804999999995</v>
      </c>
      <c r="BB20" s="49">
        <v>97.632523000000006</v>
      </c>
      <c r="BC20" s="49">
        <v>97.579575000000006</v>
      </c>
      <c r="BD20" s="49">
        <v>97.667252000000005</v>
      </c>
      <c r="BE20" s="49">
        <v>98.190703999999997</v>
      </c>
      <c r="BF20" s="49">
        <v>98.076271000000006</v>
      </c>
      <c r="BG20" s="49">
        <v>98.166991999999993</v>
      </c>
      <c r="BH20" s="49">
        <v>98.200980999999999</v>
      </c>
      <c r="BI20" s="49">
        <v>98.333404999999999</v>
      </c>
      <c r="BJ20" s="49">
        <v>96.621337999999994</v>
      </c>
      <c r="BK20" s="49">
        <v>98.052879000000004</v>
      </c>
      <c r="BL20" s="49">
        <v>98.122719000000004</v>
      </c>
      <c r="BM20" s="49">
        <v>98.715728999999996</v>
      </c>
      <c r="BN20" s="49">
        <v>98.219284000000002</v>
      </c>
      <c r="BO20" s="49">
        <v>98.142616000000004</v>
      </c>
      <c r="BP20" s="49">
        <v>98.624268000000001</v>
      </c>
      <c r="BQ20" s="49">
        <v>98.703545000000005</v>
      </c>
      <c r="BR20" s="49">
        <v>97.167664000000002</v>
      </c>
      <c r="BS20" s="49">
        <v>98.257598999999999</v>
      </c>
      <c r="BT20" s="49">
        <v>98.801665999999997</v>
      </c>
      <c r="BU20" s="49">
        <v>97.843170000000001</v>
      </c>
      <c r="BV20" s="49">
        <v>96.563286000000005</v>
      </c>
      <c r="BW20" s="49">
        <v>97.114638999999997</v>
      </c>
      <c r="BX20" s="49">
        <v>98.140167000000005</v>
      </c>
      <c r="BY20" s="49">
        <v>96.622009000000006</v>
      </c>
      <c r="BZ20" s="49">
        <v>97.040908999999999</v>
      </c>
      <c r="CA20" s="49">
        <v>96.552054999999996</v>
      </c>
      <c r="CB20" s="49">
        <v>96.590316999999999</v>
      </c>
      <c r="CC20" s="49">
        <v>96.749099999999999</v>
      </c>
      <c r="CD20" s="49">
        <v>96.797286999999997</v>
      </c>
      <c r="CE20" s="49">
        <v>96.580055000000002</v>
      </c>
      <c r="CF20" s="49">
        <v>96.550651999999999</v>
      </c>
      <c r="CG20" s="49">
        <v>96.564696999999995</v>
      </c>
      <c r="CH20" s="49">
        <v>96.581069999999997</v>
      </c>
      <c r="CI20" s="49">
        <v>98.567535000000007</v>
      </c>
      <c r="CJ20" s="49">
        <v>96.652466000000004</v>
      </c>
      <c r="CK20" s="49">
        <v>96.728683000000004</v>
      </c>
      <c r="CL20" s="49">
        <v>98.700614999999999</v>
      </c>
      <c r="CM20" s="49">
        <v>96.581253000000004</v>
      </c>
      <c r="CN20" s="49">
        <v>96.534820999999994</v>
      </c>
      <c r="CO20" s="49">
        <v>97.081406000000001</v>
      </c>
      <c r="CP20" s="49">
        <v>96.574355999999995</v>
      </c>
      <c r="CQ20" s="49">
        <v>96.621009999999998</v>
      </c>
      <c r="CR20" s="49">
        <v>96.622589000000005</v>
      </c>
      <c r="CS20" s="49">
        <v>97.040145999999993</v>
      </c>
      <c r="CT20" s="49">
        <v>96.586928999999998</v>
      </c>
      <c r="CU20" s="49">
        <v>96.570235999999994</v>
      </c>
      <c r="CV20" s="49">
        <v>98.828873000000002</v>
      </c>
      <c r="CW20" s="49">
        <v>98.861328</v>
      </c>
      <c r="CX20" s="49">
        <v>98.811813000000001</v>
      </c>
      <c r="CY20" s="49">
        <v>96.690475000000006</v>
      </c>
      <c r="CZ20" s="49">
        <v>98.468491</v>
      </c>
      <c r="DA20" s="49">
        <v>98.255797999999999</v>
      </c>
      <c r="DB20" s="49">
        <v>98.288123999999996</v>
      </c>
      <c r="DC20" s="49">
        <v>96.998795000000001</v>
      </c>
      <c r="DD20" s="49">
        <v>98.308136000000005</v>
      </c>
      <c r="DE20" s="49">
        <v>98.399413999999993</v>
      </c>
      <c r="DF20" s="49">
        <v>98.424758999999995</v>
      </c>
      <c r="DG20" s="49">
        <v>95.939025999999998</v>
      </c>
      <c r="DH20" s="49">
        <v>92.836074999999994</v>
      </c>
      <c r="DI20" s="49">
        <v>92.663330000000002</v>
      </c>
      <c r="DJ20" s="49">
        <v>92.800476000000003</v>
      </c>
      <c r="DK20" s="49">
        <v>91.178909000000004</v>
      </c>
    </row>
    <row r="21" spans="1:115">
      <c r="A21" s="296" t="s">
        <v>492</v>
      </c>
      <c r="B21" s="297">
        <v>99.240707</v>
      </c>
      <c r="C21" s="49">
        <v>99.300376999999997</v>
      </c>
      <c r="D21" s="49">
        <v>99.254807</v>
      </c>
      <c r="E21" s="49">
        <v>99.293700999999999</v>
      </c>
      <c r="F21" s="49">
        <v>99.273360999999994</v>
      </c>
      <c r="G21" s="49">
        <v>99.325789999999998</v>
      </c>
      <c r="H21" s="49">
        <v>99.309853000000004</v>
      </c>
      <c r="I21" s="49">
        <v>99.305328000000003</v>
      </c>
      <c r="J21" s="49">
        <v>99.276572999999999</v>
      </c>
      <c r="K21" s="49">
        <v>99.241692</v>
      </c>
      <c r="L21" s="49">
        <v>99.276641999999995</v>
      </c>
      <c r="M21" s="49">
        <v>99.292831000000007</v>
      </c>
      <c r="N21" s="49">
        <v>99.302184999999994</v>
      </c>
      <c r="O21" s="49">
        <v>99.176163000000003</v>
      </c>
      <c r="P21" s="49">
        <v>99.209404000000006</v>
      </c>
      <c r="Q21" s="49">
        <v>99.166122000000001</v>
      </c>
      <c r="R21" s="49">
        <v>98.433059999999998</v>
      </c>
      <c r="S21" s="49">
        <v>98.317383000000007</v>
      </c>
      <c r="T21" s="49"/>
      <c r="U21" s="49">
        <v>99.285240000000002</v>
      </c>
      <c r="V21" s="49">
        <v>99.296249000000003</v>
      </c>
      <c r="W21" s="49">
        <v>99.315605000000005</v>
      </c>
      <c r="X21" s="49">
        <v>99.31514</v>
      </c>
      <c r="Y21" s="49">
        <v>99.310883000000004</v>
      </c>
      <c r="Z21" s="49">
        <v>99.314116999999996</v>
      </c>
      <c r="AA21" s="49">
        <v>99.296501000000006</v>
      </c>
      <c r="AB21" s="49">
        <v>99.297211000000004</v>
      </c>
      <c r="AC21" s="49">
        <v>99.315703999999997</v>
      </c>
      <c r="AD21" s="49">
        <v>99.293914999999998</v>
      </c>
      <c r="AE21" s="49">
        <v>99.274651000000006</v>
      </c>
      <c r="AF21" s="49">
        <v>99.282760999999994</v>
      </c>
      <c r="AG21" s="49">
        <v>99.494781000000003</v>
      </c>
      <c r="AH21" s="49">
        <v>99.503105000000005</v>
      </c>
      <c r="AI21" s="49">
        <v>99.489197000000004</v>
      </c>
      <c r="AJ21" s="49">
        <v>99.492515999999995</v>
      </c>
      <c r="AK21" s="49">
        <v>99.492339999999999</v>
      </c>
      <c r="AL21" s="49">
        <v>99.537009999999995</v>
      </c>
      <c r="AM21" s="49">
        <v>96.699341000000004</v>
      </c>
      <c r="AN21" s="49">
        <v>98.256041999999994</v>
      </c>
      <c r="AO21" s="49">
        <v>98.423523000000003</v>
      </c>
      <c r="AP21" s="49">
        <v>96.638503999999998</v>
      </c>
      <c r="AQ21" s="49">
        <v>98.385955999999993</v>
      </c>
      <c r="AR21" s="49">
        <v>98.384604999999993</v>
      </c>
      <c r="AS21" s="49">
        <v>96.395706000000004</v>
      </c>
      <c r="AT21" s="49">
        <v>98.41713</v>
      </c>
      <c r="AU21" s="49">
        <v>99.497055000000003</v>
      </c>
      <c r="AV21" s="49">
        <v>98.290047000000001</v>
      </c>
      <c r="AW21" s="49">
        <v>98.261497000000006</v>
      </c>
      <c r="AX21" s="49">
        <v>98.363997999999995</v>
      </c>
      <c r="AY21" s="49">
        <v>98.653084000000007</v>
      </c>
      <c r="AZ21" s="49">
        <v>98.272079000000005</v>
      </c>
      <c r="BA21" s="49">
        <v>97.479065000000006</v>
      </c>
      <c r="BB21" s="49">
        <v>97.491882000000004</v>
      </c>
      <c r="BC21" s="49">
        <v>97.472060999999997</v>
      </c>
      <c r="BD21" s="49">
        <v>97.536606000000006</v>
      </c>
      <c r="BE21" s="49">
        <v>98.081253000000004</v>
      </c>
      <c r="BF21" s="49">
        <v>97.987442000000001</v>
      </c>
      <c r="BG21" s="49">
        <v>98.153732000000005</v>
      </c>
      <c r="BH21" s="49">
        <v>98.114020999999994</v>
      </c>
      <c r="BI21" s="49">
        <v>98.245025999999996</v>
      </c>
      <c r="BJ21" s="49">
        <v>96.469986000000006</v>
      </c>
      <c r="BK21" s="49">
        <v>97.909865999999994</v>
      </c>
      <c r="BL21" s="49">
        <v>98.022873000000004</v>
      </c>
      <c r="BM21" s="49">
        <v>98.366332999999997</v>
      </c>
      <c r="BN21" s="49">
        <v>98.124404999999996</v>
      </c>
      <c r="BO21" s="49">
        <v>98.060958999999997</v>
      </c>
      <c r="BP21" s="49">
        <v>98.127396000000005</v>
      </c>
      <c r="BQ21" s="49">
        <v>98.195541000000006</v>
      </c>
      <c r="BR21" s="49">
        <v>97.076224999999994</v>
      </c>
      <c r="BS21" s="49">
        <v>98.286095000000003</v>
      </c>
      <c r="BT21" s="49">
        <v>98.421982</v>
      </c>
      <c r="BU21" s="49">
        <v>97.733833000000004</v>
      </c>
      <c r="BV21" s="49">
        <v>96.486641000000006</v>
      </c>
      <c r="BW21" s="49">
        <v>96.990127999999999</v>
      </c>
      <c r="BX21" s="49">
        <v>98.149033000000003</v>
      </c>
      <c r="BY21" s="49">
        <v>96.572204999999997</v>
      </c>
      <c r="BZ21" s="49">
        <v>96.969977999999998</v>
      </c>
      <c r="CA21" s="49">
        <v>96.579673999999997</v>
      </c>
      <c r="CB21" s="49">
        <v>96.578140000000005</v>
      </c>
      <c r="CC21" s="49">
        <v>96.640617000000006</v>
      </c>
      <c r="CD21" s="49">
        <v>96.681579999999997</v>
      </c>
      <c r="CE21" s="49">
        <v>96.467360999999997</v>
      </c>
      <c r="CF21" s="49">
        <v>96.565749999999994</v>
      </c>
      <c r="CG21" s="49">
        <v>96.605773999999997</v>
      </c>
      <c r="CH21" s="49">
        <v>96.617249000000001</v>
      </c>
      <c r="CI21" s="49">
        <v>98.286773999999994</v>
      </c>
      <c r="CJ21" s="49">
        <v>96.616569999999996</v>
      </c>
      <c r="CK21" s="49">
        <v>96.609741</v>
      </c>
      <c r="CL21" s="49">
        <v>98.230782000000005</v>
      </c>
      <c r="CM21" s="49">
        <v>96.629615999999999</v>
      </c>
      <c r="CN21" s="49">
        <v>96.565674000000001</v>
      </c>
      <c r="CO21" s="49">
        <v>96.966148000000004</v>
      </c>
      <c r="CP21" s="49">
        <v>96.590514999999996</v>
      </c>
      <c r="CQ21" s="49">
        <v>96.652252000000004</v>
      </c>
      <c r="CR21" s="49">
        <v>96.574714999999998</v>
      </c>
      <c r="CS21" s="49">
        <v>96.957687000000007</v>
      </c>
      <c r="CT21" s="49">
        <v>96.563004000000006</v>
      </c>
      <c r="CU21" s="49">
        <v>96.596924000000001</v>
      </c>
      <c r="CV21" s="49">
        <v>98.503555000000006</v>
      </c>
      <c r="CW21" s="49">
        <v>98.528221000000002</v>
      </c>
      <c r="CX21" s="49">
        <v>98.477333000000002</v>
      </c>
      <c r="CY21" s="49">
        <v>96.607971000000006</v>
      </c>
      <c r="CZ21" s="49">
        <v>98.455521000000005</v>
      </c>
      <c r="DA21" s="49">
        <v>98.132675000000006</v>
      </c>
      <c r="DB21" s="49">
        <v>98.238663000000003</v>
      </c>
      <c r="DC21" s="49">
        <v>96.986801</v>
      </c>
      <c r="DD21" s="49">
        <v>98.265579000000002</v>
      </c>
      <c r="DE21" s="49">
        <v>98.322220000000002</v>
      </c>
      <c r="DF21" s="49">
        <v>98.368706000000003</v>
      </c>
      <c r="DG21" s="49">
        <v>95.763633999999996</v>
      </c>
      <c r="DH21" s="49">
        <v>92.660713000000001</v>
      </c>
      <c r="DI21" s="49">
        <v>92.699355999999995</v>
      </c>
      <c r="DJ21" s="49">
        <v>92.797775000000001</v>
      </c>
      <c r="DK21" s="49">
        <v>91.295913999999996</v>
      </c>
    </row>
    <row r="22" spans="1:115" ht="17" thickBot="1">
      <c r="A22" s="298" t="s">
        <v>493</v>
      </c>
      <c r="B22" s="297">
        <v>99.193618999999998</v>
      </c>
      <c r="C22" s="49">
        <v>99.275054999999995</v>
      </c>
      <c r="D22" s="49">
        <v>99.113235000000003</v>
      </c>
      <c r="E22" s="49">
        <v>99.181731999999997</v>
      </c>
      <c r="F22" s="49">
        <v>99.073425</v>
      </c>
      <c r="G22" s="49">
        <v>99.231353999999996</v>
      </c>
      <c r="H22" s="49">
        <v>99.260040000000004</v>
      </c>
      <c r="I22" s="49">
        <v>99.117255999999998</v>
      </c>
      <c r="J22" s="49">
        <v>99.147835000000001</v>
      </c>
      <c r="K22" s="49">
        <v>99.165176000000002</v>
      </c>
      <c r="L22" s="49">
        <v>99.223113999999995</v>
      </c>
      <c r="M22" s="49">
        <v>99.185317999999995</v>
      </c>
      <c r="N22" s="49">
        <v>99.218811000000002</v>
      </c>
      <c r="O22" s="49">
        <v>99.196044999999998</v>
      </c>
      <c r="P22" s="49">
        <v>99.247810000000001</v>
      </c>
      <c r="Q22" s="49">
        <v>99.136261000000005</v>
      </c>
      <c r="R22" s="49">
        <v>98.411834999999996</v>
      </c>
      <c r="S22" s="49">
        <v>98.307449000000005</v>
      </c>
      <c r="T22" s="49">
        <v>99.285240000000002</v>
      </c>
      <c r="U22" s="49"/>
      <c r="V22" s="49">
        <v>99.303848000000002</v>
      </c>
      <c r="W22" s="49">
        <v>99.321074999999993</v>
      </c>
      <c r="X22" s="49">
        <v>99.314162999999994</v>
      </c>
      <c r="Y22" s="49">
        <v>99.300835000000006</v>
      </c>
      <c r="Z22" s="49">
        <v>99.303329000000005</v>
      </c>
      <c r="AA22" s="49">
        <v>99.317206999999996</v>
      </c>
      <c r="AB22" s="49">
        <v>99.298218000000006</v>
      </c>
      <c r="AC22" s="49">
        <v>99.300506999999996</v>
      </c>
      <c r="AD22" s="49">
        <v>99.289199999999994</v>
      </c>
      <c r="AE22" s="49">
        <v>99.194289999999995</v>
      </c>
      <c r="AF22" s="49">
        <v>99.212929000000003</v>
      </c>
      <c r="AG22" s="49">
        <v>99.053451999999993</v>
      </c>
      <c r="AH22" s="49">
        <v>99.078750999999997</v>
      </c>
      <c r="AI22" s="49">
        <v>99.071251000000004</v>
      </c>
      <c r="AJ22" s="49">
        <v>99.082687000000007</v>
      </c>
      <c r="AK22" s="49">
        <v>99.064177999999998</v>
      </c>
      <c r="AL22" s="49">
        <v>99.060149999999993</v>
      </c>
      <c r="AM22" s="49">
        <v>96.707344000000006</v>
      </c>
      <c r="AN22" s="49">
        <v>98.277359000000004</v>
      </c>
      <c r="AO22" s="49">
        <v>98.419357000000005</v>
      </c>
      <c r="AP22" s="49">
        <v>96.573775999999995</v>
      </c>
      <c r="AQ22" s="49">
        <v>98.338820999999996</v>
      </c>
      <c r="AR22" s="49">
        <v>98.346847999999994</v>
      </c>
      <c r="AS22" s="49">
        <v>96.361114999999998</v>
      </c>
      <c r="AT22" s="49">
        <v>98.378174000000001</v>
      </c>
      <c r="AU22" s="49">
        <v>99.232803000000004</v>
      </c>
      <c r="AV22" s="49">
        <v>98.247489999999999</v>
      </c>
      <c r="AW22" s="49">
        <v>98.24118</v>
      </c>
      <c r="AX22" s="49">
        <v>98.303084999999996</v>
      </c>
      <c r="AY22" s="49">
        <v>98.485114999999993</v>
      </c>
      <c r="AZ22" s="49">
        <v>98.297966000000002</v>
      </c>
      <c r="BA22" s="49">
        <v>97.482879999999994</v>
      </c>
      <c r="BB22" s="49">
        <v>97.495895000000004</v>
      </c>
      <c r="BC22" s="49">
        <v>97.430419999999998</v>
      </c>
      <c r="BD22" s="49">
        <v>97.524651000000006</v>
      </c>
      <c r="BE22" s="49">
        <v>98.129172999999994</v>
      </c>
      <c r="BF22" s="49">
        <v>97.614493999999993</v>
      </c>
      <c r="BG22" s="49">
        <v>98.106414999999998</v>
      </c>
      <c r="BH22" s="49">
        <v>98.042357999999993</v>
      </c>
      <c r="BI22" s="49">
        <v>98.247971000000007</v>
      </c>
      <c r="BJ22" s="49">
        <v>96.433257999999995</v>
      </c>
      <c r="BK22" s="49">
        <v>97.908730000000006</v>
      </c>
      <c r="BL22" s="49">
        <v>98.105414999999994</v>
      </c>
      <c r="BM22" s="49">
        <v>98.305404999999993</v>
      </c>
      <c r="BN22" s="49">
        <v>98.076080000000005</v>
      </c>
      <c r="BO22" s="49">
        <v>97.977333000000002</v>
      </c>
      <c r="BP22" s="49">
        <v>98.203620999999998</v>
      </c>
      <c r="BQ22" s="49">
        <v>98.199387000000002</v>
      </c>
      <c r="BR22" s="49">
        <v>97.103881999999999</v>
      </c>
      <c r="BS22" s="49">
        <v>98.179123000000004</v>
      </c>
      <c r="BT22" s="49">
        <v>98.340774999999994</v>
      </c>
      <c r="BU22" s="49">
        <v>97.639296999999999</v>
      </c>
      <c r="BV22" s="49">
        <v>96.461028999999996</v>
      </c>
      <c r="BW22" s="49">
        <v>96.924437999999995</v>
      </c>
      <c r="BX22" s="49">
        <v>98.112258999999995</v>
      </c>
      <c r="BY22" s="49">
        <v>96.593543999999994</v>
      </c>
      <c r="BZ22" s="49">
        <v>96.966904</v>
      </c>
      <c r="CA22" s="49">
        <v>96.493324000000001</v>
      </c>
      <c r="CB22" s="49">
        <v>96.574905000000001</v>
      </c>
      <c r="CC22" s="49">
        <v>96.635779999999997</v>
      </c>
      <c r="CD22" s="49">
        <v>96.685424999999995</v>
      </c>
      <c r="CE22" s="49">
        <v>96.449828999999994</v>
      </c>
      <c r="CF22" s="49">
        <v>96.459106000000006</v>
      </c>
      <c r="CG22" s="49">
        <v>96.560912999999999</v>
      </c>
      <c r="CH22" s="49">
        <v>96.492217999999994</v>
      </c>
      <c r="CI22" s="49">
        <v>98.225403</v>
      </c>
      <c r="CJ22" s="49">
        <v>96.605164000000002</v>
      </c>
      <c r="CK22" s="49">
        <v>96.592819000000006</v>
      </c>
      <c r="CL22" s="49">
        <v>98.201003999999998</v>
      </c>
      <c r="CM22" s="49">
        <v>96.625572000000005</v>
      </c>
      <c r="CN22" s="49">
        <v>96.503647000000001</v>
      </c>
      <c r="CO22" s="49">
        <v>96.962913999999998</v>
      </c>
      <c r="CP22" s="49">
        <v>96.562224999999998</v>
      </c>
      <c r="CQ22" s="49">
        <v>96.626189999999994</v>
      </c>
      <c r="CR22" s="49">
        <v>96.542373999999995</v>
      </c>
      <c r="CS22" s="49">
        <v>96.963241999999994</v>
      </c>
      <c r="CT22" s="49">
        <v>96.532486000000006</v>
      </c>
      <c r="CU22" s="49">
        <v>96.385147000000003</v>
      </c>
      <c r="CV22" s="49">
        <v>98.498221999999998</v>
      </c>
      <c r="CW22" s="49">
        <v>98.493469000000005</v>
      </c>
      <c r="CX22" s="49">
        <v>98.486510999999993</v>
      </c>
      <c r="CY22" s="49">
        <v>96.588088999999997</v>
      </c>
      <c r="CZ22" s="49">
        <v>98.412384000000003</v>
      </c>
      <c r="DA22" s="49">
        <v>98.091392999999997</v>
      </c>
      <c r="DB22" s="49">
        <v>98.180526999999998</v>
      </c>
      <c r="DC22" s="49">
        <v>96.901900999999995</v>
      </c>
      <c r="DD22" s="49">
        <v>98.202499000000003</v>
      </c>
      <c r="DE22" s="49">
        <v>98.348022</v>
      </c>
      <c r="DF22" s="49">
        <v>98.375777999999997</v>
      </c>
      <c r="DG22" s="49">
        <v>95.781127999999995</v>
      </c>
      <c r="DH22" s="49">
        <v>92.660308999999998</v>
      </c>
      <c r="DI22" s="49">
        <v>92.645981000000006</v>
      </c>
      <c r="DJ22" s="49">
        <v>92.763046000000003</v>
      </c>
      <c r="DK22" s="49">
        <v>91.224120999999997</v>
      </c>
    </row>
    <row r="23" spans="1:115">
      <c r="A23" s="276" t="s">
        <v>494</v>
      </c>
      <c r="B23" s="297">
        <v>99.599495000000005</v>
      </c>
      <c r="C23" s="49">
        <v>99.614013999999997</v>
      </c>
      <c r="D23" s="49">
        <v>99.572388000000004</v>
      </c>
      <c r="E23" s="49">
        <v>99.614670000000004</v>
      </c>
      <c r="F23" s="49">
        <v>99.603577000000001</v>
      </c>
      <c r="G23" s="49">
        <v>99.647118000000006</v>
      </c>
      <c r="H23" s="49">
        <v>99.647934000000006</v>
      </c>
      <c r="I23" s="49">
        <v>99.616271999999995</v>
      </c>
      <c r="J23" s="49">
        <v>99.600432999999995</v>
      </c>
      <c r="K23" s="49">
        <v>99.609466999999995</v>
      </c>
      <c r="L23" s="49">
        <v>99.582840000000004</v>
      </c>
      <c r="M23" s="49">
        <v>99.578322999999997</v>
      </c>
      <c r="N23" s="49">
        <v>99.622787000000002</v>
      </c>
      <c r="O23" s="49">
        <v>99.508240000000001</v>
      </c>
      <c r="P23" s="49">
        <v>99.552681000000007</v>
      </c>
      <c r="Q23" s="49">
        <v>99.553771999999995</v>
      </c>
      <c r="R23" s="49">
        <v>98.491501</v>
      </c>
      <c r="S23" s="49">
        <v>98.398910999999998</v>
      </c>
      <c r="T23" s="49">
        <v>99.296249000000003</v>
      </c>
      <c r="U23" s="49">
        <v>99.303848000000002</v>
      </c>
      <c r="V23" s="49"/>
      <c r="W23" s="49">
        <v>99.995682000000002</v>
      </c>
      <c r="X23" s="49">
        <v>99.993247999999994</v>
      </c>
      <c r="Y23" s="49">
        <v>99.998244999999997</v>
      </c>
      <c r="Z23" s="49">
        <v>99.995232000000001</v>
      </c>
      <c r="AA23" s="49">
        <v>99.995009999999994</v>
      </c>
      <c r="AB23" s="49">
        <v>99.999268000000001</v>
      </c>
      <c r="AC23" s="49">
        <v>99.994292999999999</v>
      </c>
      <c r="AD23" s="49">
        <v>99.992560999999995</v>
      </c>
      <c r="AE23" s="49">
        <v>99.994765999999998</v>
      </c>
      <c r="AF23" s="49">
        <v>99.997390999999993</v>
      </c>
      <c r="AG23" s="49">
        <v>99.394942999999998</v>
      </c>
      <c r="AH23" s="49">
        <v>99.396927000000005</v>
      </c>
      <c r="AI23" s="49">
        <v>99.401329000000004</v>
      </c>
      <c r="AJ23" s="49">
        <v>99.396286000000003</v>
      </c>
      <c r="AK23" s="49">
        <v>99.396193999999994</v>
      </c>
      <c r="AL23" s="49">
        <v>99.406433000000007</v>
      </c>
      <c r="AM23" s="49">
        <v>96.714141999999995</v>
      </c>
      <c r="AN23" s="49">
        <v>98.319632999999996</v>
      </c>
      <c r="AO23" s="49">
        <v>98.554152999999999</v>
      </c>
      <c r="AP23" s="49">
        <v>96.632796999999997</v>
      </c>
      <c r="AQ23" s="49">
        <v>98.445785999999998</v>
      </c>
      <c r="AR23" s="49">
        <v>98.454139999999995</v>
      </c>
      <c r="AS23" s="49">
        <v>96.561561999999995</v>
      </c>
      <c r="AT23" s="49">
        <v>98.469620000000006</v>
      </c>
      <c r="AU23" s="49">
        <v>99.228958000000006</v>
      </c>
      <c r="AV23" s="49">
        <v>98.405212000000006</v>
      </c>
      <c r="AW23" s="49">
        <v>98.388748000000007</v>
      </c>
      <c r="AX23" s="49">
        <v>98.330200000000005</v>
      </c>
      <c r="AY23" s="49">
        <v>98.672225999999995</v>
      </c>
      <c r="AZ23" s="49">
        <v>98.292145000000005</v>
      </c>
      <c r="BA23" s="49">
        <v>97.583961000000002</v>
      </c>
      <c r="BB23" s="49">
        <v>97.562011999999996</v>
      </c>
      <c r="BC23" s="49">
        <v>97.547591999999995</v>
      </c>
      <c r="BD23" s="49">
        <v>97.616660999999993</v>
      </c>
      <c r="BE23" s="49">
        <v>98.180565000000001</v>
      </c>
      <c r="BF23" s="49">
        <v>98.033698999999999</v>
      </c>
      <c r="BG23" s="49">
        <v>98.230377000000004</v>
      </c>
      <c r="BH23" s="49">
        <v>98.196106</v>
      </c>
      <c r="BI23" s="49">
        <v>98.358215000000001</v>
      </c>
      <c r="BJ23" s="49">
        <v>96.455391000000006</v>
      </c>
      <c r="BK23" s="49">
        <v>98.087722999999997</v>
      </c>
      <c r="BL23" s="49">
        <v>98.119652000000002</v>
      </c>
      <c r="BM23" s="49">
        <v>98.409462000000005</v>
      </c>
      <c r="BN23" s="49">
        <v>98.177932999999996</v>
      </c>
      <c r="BO23" s="49">
        <v>98.147461000000007</v>
      </c>
      <c r="BP23" s="49">
        <v>98.430717000000001</v>
      </c>
      <c r="BQ23" s="49">
        <v>98.322815000000006</v>
      </c>
      <c r="BR23" s="49">
        <v>97.153167999999994</v>
      </c>
      <c r="BS23" s="49">
        <v>98.338042999999999</v>
      </c>
      <c r="BT23" s="49">
        <v>98.467528999999999</v>
      </c>
      <c r="BU23" s="49">
        <v>97.790924000000004</v>
      </c>
      <c r="BV23" s="49">
        <v>96.542586999999997</v>
      </c>
      <c r="BW23" s="49">
        <v>97.070930000000004</v>
      </c>
      <c r="BX23" s="49">
        <v>98.194030999999995</v>
      </c>
      <c r="BY23" s="49">
        <v>96.642409999999998</v>
      </c>
      <c r="BZ23" s="49">
        <v>97.006621999999993</v>
      </c>
      <c r="CA23" s="49">
        <v>96.589034999999996</v>
      </c>
      <c r="CB23" s="49">
        <v>96.641356999999999</v>
      </c>
      <c r="CC23" s="49">
        <v>96.648026000000002</v>
      </c>
      <c r="CD23" s="49">
        <v>96.670180999999999</v>
      </c>
      <c r="CE23" s="49">
        <v>96.512405000000001</v>
      </c>
      <c r="CF23" s="49">
        <v>96.509026000000006</v>
      </c>
      <c r="CG23" s="49">
        <v>96.569785999999993</v>
      </c>
      <c r="CH23" s="49">
        <v>96.672943000000004</v>
      </c>
      <c r="CI23" s="49">
        <v>98.252831</v>
      </c>
      <c r="CJ23" s="49">
        <v>96.667586999999997</v>
      </c>
      <c r="CK23" s="49">
        <v>96.599091000000001</v>
      </c>
      <c r="CL23" s="49">
        <v>98.382926999999995</v>
      </c>
      <c r="CM23" s="49">
        <v>96.637314000000003</v>
      </c>
      <c r="CN23" s="49">
        <v>96.593552000000003</v>
      </c>
      <c r="CO23" s="49">
        <v>97.100418000000005</v>
      </c>
      <c r="CP23" s="49">
        <v>96.643851999999995</v>
      </c>
      <c r="CQ23" s="49">
        <v>96.623253000000005</v>
      </c>
      <c r="CR23" s="49">
        <v>96.558350000000004</v>
      </c>
      <c r="CS23" s="49">
        <v>96.961319000000003</v>
      </c>
      <c r="CT23" s="49">
        <v>96.509155000000007</v>
      </c>
      <c r="CU23" s="49">
        <v>96.571883999999997</v>
      </c>
      <c r="CV23" s="49">
        <v>98.598572000000004</v>
      </c>
      <c r="CW23" s="49">
        <v>98.551804000000004</v>
      </c>
      <c r="CX23" s="49">
        <v>98.588370999999995</v>
      </c>
      <c r="CY23" s="49">
        <v>96.613129000000001</v>
      </c>
      <c r="CZ23" s="49">
        <v>98.513228999999995</v>
      </c>
      <c r="DA23" s="49">
        <v>98.218704000000002</v>
      </c>
      <c r="DB23" s="49">
        <v>98.371475000000004</v>
      </c>
      <c r="DC23" s="49">
        <v>97.020888999999997</v>
      </c>
      <c r="DD23" s="49">
        <v>98.370209000000003</v>
      </c>
      <c r="DE23" s="49">
        <v>98.441895000000002</v>
      </c>
      <c r="DF23" s="49">
        <v>98.448372000000006</v>
      </c>
      <c r="DG23" s="49">
        <v>95.849838000000005</v>
      </c>
      <c r="DH23" s="49">
        <v>92.682625000000002</v>
      </c>
      <c r="DI23" s="49">
        <v>92.642882999999998</v>
      </c>
      <c r="DJ23" s="49">
        <v>92.814376999999993</v>
      </c>
      <c r="DK23" s="49">
        <v>91.219147000000007</v>
      </c>
    </row>
    <row r="24" spans="1:115">
      <c r="A24" s="299" t="s">
        <v>495</v>
      </c>
      <c r="B24" s="297">
        <v>99.609283000000005</v>
      </c>
      <c r="C24" s="49">
        <v>99.618072999999995</v>
      </c>
      <c r="D24" s="49">
        <v>99.570128999999994</v>
      </c>
      <c r="E24" s="49">
        <v>99.613372999999996</v>
      </c>
      <c r="F24" s="49">
        <v>99.609566000000001</v>
      </c>
      <c r="G24" s="49">
        <v>99.656288000000004</v>
      </c>
      <c r="H24" s="49">
        <v>99.645591999999994</v>
      </c>
      <c r="I24" s="49">
        <v>99.614165999999997</v>
      </c>
      <c r="J24" s="49">
        <v>99.610343999999998</v>
      </c>
      <c r="K24" s="49">
        <v>99.612350000000006</v>
      </c>
      <c r="L24" s="49">
        <v>99.584800999999999</v>
      </c>
      <c r="M24" s="49">
        <v>99.594040000000007</v>
      </c>
      <c r="N24" s="49">
        <v>99.612823000000006</v>
      </c>
      <c r="O24" s="49">
        <v>99.507935000000003</v>
      </c>
      <c r="P24" s="49">
        <v>99.566413999999995</v>
      </c>
      <c r="Q24" s="49">
        <v>99.549942000000001</v>
      </c>
      <c r="R24" s="49">
        <v>98.478317000000004</v>
      </c>
      <c r="S24" s="49">
        <v>98.420333999999997</v>
      </c>
      <c r="T24" s="49">
        <v>99.315605000000005</v>
      </c>
      <c r="U24" s="49">
        <v>99.321074999999993</v>
      </c>
      <c r="V24" s="49">
        <v>99.995682000000002</v>
      </c>
      <c r="W24" s="49"/>
      <c r="X24" s="49">
        <v>99.994797000000005</v>
      </c>
      <c r="Y24" s="49">
        <v>99.996002000000004</v>
      </c>
      <c r="Z24" s="49">
        <v>99.998405000000005</v>
      </c>
      <c r="AA24" s="49">
        <v>99.998092999999997</v>
      </c>
      <c r="AB24" s="49">
        <v>99.997558999999995</v>
      </c>
      <c r="AC24" s="49">
        <v>99.998474000000002</v>
      </c>
      <c r="AD24" s="49">
        <v>99.995757999999995</v>
      </c>
      <c r="AE24" s="49">
        <v>99.996619999999993</v>
      </c>
      <c r="AF24" s="49">
        <v>99.995414999999994</v>
      </c>
      <c r="AG24" s="49">
        <v>99.398833999999994</v>
      </c>
      <c r="AH24" s="49">
        <v>99.399497999999994</v>
      </c>
      <c r="AI24" s="49">
        <v>99.412307999999996</v>
      </c>
      <c r="AJ24" s="49">
        <v>99.395820999999998</v>
      </c>
      <c r="AK24" s="49">
        <v>99.415497000000002</v>
      </c>
      <c r="AL24" s="49">
        <v>99.415413000000001</v>
      </c>
      <c r="AM24" s="49">
        <v>96.718208000000004</v>
      </c>
      <c r="AN24" s="49">
        <v>98.327774000000005</v>
      </c>
      <c r="AO24" s="49">
        <v>98.555678999999998</v>
      </c>
      <c r="AP24" s="49">
        <v>96.646895999999998</v>
      </c>
      <c r="AQ24" s="49">
        <v>98.408126999999993</v>
      </c>
      <c r="AR24" s="49">
        <v>98.460144</v>
      </c>
      <c r="AS24" s="49">
        <v>96.558600999999996</v>
      </c>
      <c r="AT24" s="49">
        <v>98.452499000000003</v>
      </c>
      <c r="AU24" s="49">
        <v>99.257949999999994</v>
      </c>
      <c r="AV24" s="49">
        <v>98.404769999999999</v>
      </c>
      <c r="AW24" s="49">
        <v>98.410706000000005</v>
      </c>
      <c r="AX24" s="49">
        <v>98.347626000000005</v>
      </c>
      <c r="AY24" s="49">
        <v>98.691108999999997</v>
      </c>
      <c r="AZ24" s="49">
        <v>98.294471999999999</v>
      </c>
      <c r="BA24" s="49">
        <v>97.590050000000005</v>
      </c>
      <c r="BB24" s="49">
        <v>97.577652</v>
      </c>
      <c r="BC24" s="49">
        <v>97.558029000000005</v>
      </c>
      <c r="BD24" s="49">
        <v>97.646332000000001</v>
      </c>
      <c r="BE24" s="49">
        <v>98.201080000000005</v>
      </c>
      <c r="BF24" s="49">
        <v>98.100418000000005</v>
      </c>
      <c r="BG24" s="49">
        <v>98.233672999999996</v>
      </c>
      <c r="BH24" s="49">
        <v>98.191254000000001</v>
      </c>
      <c r="BI24" s="49">
        <v>98.364777000000004</v>
      </c>
      <c r="BJ24" s="49">
        <v>96.466385000000002</v>
      </c>
      <c r="BK24" s="49">
        <v>98.141479000000004</v>
      </c>
      <c r="BL24" s="49">
        <v>98.127319</v>
      </c>
      <c r="BM24" s="49">
        <v>98.435935999999998</v>
      </c>
      <c r="BN24" s="49">
        <v>98.163330000000002</v>
      </c>
      <c r="BO24" s="49">
        <v>98.137694999999994</v>
      </c>
      <c r="BP24" s="49">
        <v>98.444366000000002</v>
      </c>
      <c r="BQ24" s="49">
        <v>98.304694999999995</v>
      </c>
      <c r="BR24" s="49">
        <v>97.151138000000003</v>
      </c>
      <c r="BS24" s="49">
        <v>98.337806999999998</v>
      </c>
      <c r="BT24" s="49">
        <v>98.483817999999999</v>
      </c>
      <c r="BU24" s="49">
        <v>97.802100999999993</v>
      </c>
      <c r="BV24" s="49">
        <v>96.572479000000001</v>
      </c>
      <c r="BW24" s="49">
        <v>97.075851</v>
      </c>
      <c r="BX24" s="49">
        <v>98.174957000000006</v>
      </c>
      <c r="BY24" s="49">
        <v>96.645424000000006</v>
      </c>
      <c r="BZ24" s="49">
        <v>97.014251999999999</v>
      </c>
      <c r="CA24" s="49">
        <v>96.613831000000005</v>
      </c>
      <c r="CB24" s="49">
        <v>96.664246000000006</v>
      </c>
      <c r="CC24" s="49">
        <v>96.677261000000001</v>
      </c>
      <c r="CD24" s="49">
        <v>96.672721999999993</v>
      </c>
      <c r="CE24" s="49">
        <v>96.512527000000006</v>
      </c>
      <c r="CF24" s="49">
        <v>96.529655000000005</v>
      </c>
      <c r="CG24" s="49">
        <v>96.576012000000006</v>
      </c>
      <c r="CH24" s="49">
        <v>96.688095000000004</v>
      </c>
      <c r="CI24" s="49">
        <v>98.270729000000003</v>
      </c>
      <c r="CJ24" s="49">
        <v>96.709380999999993</v>
      </c>
      <c r="CK24" s="49">
        <v>96.594406000000006</v>
      </c>
      <c r="CL24" s="49">
        <v>98.386459000000002</v>
      </c>
      <c r="CM24" s="49">
        <v>96.654404</v>
      </c>
      <c r="CN24" s="49">
        <v>96.614395000000002</v>
      </c>
      <c r="CO24" s="49">
        <v>97.116196000000002</v>
      </c>
      <c r="CP24" s="49">
        <v>96.664642000000001</v>
      </c>
      <c r="CQ24" s="49">
        <v>96.622223000000005</v>
      </c>
      <c r="CR24" s="49">
        <v>96.567734000000002</v>
      </c>
      <c r="CS24" s="49">
        <v>96.980964999999998</v>
      </c>
      <c r="CT24" s="49">
        <v>96.536452999999995</v>
      </c>
      <c r="CU24" s="49">
        <v>96.596664000000004</v>
      </c>
      <c r="CV24" s="49">
        <v>98.611816000000005</v>
      </c>
      <c r="CW24" s="49">
        <v>98.555938999999995</v>
      </c>
      <c r="CX24" s="49">
        <v>98.595962999999998</v>
      </c>
      <c r="CY24" s="49">
        <v>96.608444000000006</v>
      </c>
      <c r="CZ24" s="49">
        <v>98.513199</v>
      </c>
      <c r="DA24" s="49">
        <v>98.223845999999995</v>
      </c>
      <c r="DB24" s="49">
        <v>98.371300000000005</v>
      </c>
      <c r="DC24" s="49">
        <v>97.026641999999995</v>
      </c>
      <c r="DD24" s="49">
        <v>98.389213999999996</v>
      </c>
      <c r="DE24" s="49">
        <v>98.447318999999993</v>
      </c>
      <c r="DF24" s="49">
        <v>98.443709999999996</v>
      </c>
      <c r="DG24" s="49">
        <v>95.848838999999998</v>
      </c>
      <c r="DH24" s="49">
        <v>92.681952999999993</v>
      </c>
      <c r="DI24" s="49">
        <v>92.639831999999998</v>
      </c>
      <c r="DJ24" s="49">
        <v>92.803543000000005</v>
      </c>
      <c r="DK24" s="49">
        <v>91.219666000000004</v>
      </c>
    </row>
    <row r="25" spans="1:115">
      <c r="A25" s="299" t="s">
        <v>496</v>
      </c>
      <c r="B25" s="297">
        <v>99.599579000000006</v>
      </c>
      <c r="C25" s="49">
        <v>99.617301999999995</v>
      </c>
      <c r="D25" s="49">
        <v>99.573013000000003</v>
      </c>
      <c r="E25" s="49">
        <v>99.605011000000005</v>
      </c>
      <c r="F25" s="49">
        <v>99.594588999999999</v>
      </c>
      <c r="G25" s="49">
        <v>99.655060000000006</v>
      </c>
      <c r="H25" s="49">
        <v>99.645615000000006</v>
      </c>
      <c r="I25" s="49">
        <v>99.608352999999994</v>
      </c>
      <c r="J25" s="49">
        <v>99.613556000000003</v>
      </c>
      <c r="K25" s="49">
        <v>99.595771999999997</v>
      </c>
      <c r="L25" s="49">
        <v>99.584716999999998</v>
      </c>
      <c r="M25" s="49">
        <v>99.604965000000007</v>
      </c>
      <c r="N25" s="49">
        <v>99.621268999999998</v>
      </c>
      <c r="O25" s="49">
        <v>99.495238999999998</v>
      </c>
      <c r="P25" s="49">
        <v>99.567924000000005</v>
      </c>
      <c r="Q25" s="49">
        <v>99.539635000000004</v>
      </c>
      <c r="R25" s="49">
        <v>98.483092999999997</v>
      </c>
      <c r="S25" s="49">
        <v>98.422195000000002</v>
      </c>
      <c r="T25" s="49">
        <v>99.31514</v>
      </c>
      <c r="U25" s="49">
        <v>99.314162999999994</v>
      </c>
      <c r="V25" s="49">
        <v>99.993247999999994</v>
      </c>
      <c r="W25" s="49">
        <v>99.994797000000005</v>
      </c>
      <c r="X25" s="49"/>
      <c r="Y25" s="49">
        <v>99.992171999999997</v>
      </c>
      <c r="Z25" s="49">
        <v>99.995506000000006</v>
      </c>
      <c r="AA25" s="49">
        <v>99.993835000000004</v>
      </c>
      <c r="AB25" s="49">
        <v>99.994217000000006</v>
      </c>
      <c r="AC25" s="49">
        <v>99.995399000000006</v>
      </c>
      <c r="AD25" s="49">
        <v>99.990966999999998</v>
      </c>
      <c r="AE25" s="49">
        <v>99.992592000000002</v>
      </c>
      <c r="AF25" s="49">
        <v>99.992630000000005</v>
      </c>
      <c r="AG25" s="49">
        <v>99.412368999999998</v>
      </c>
      <c r="AH25" s="49">
        <v>99.408112000000003</v>
      </c>
      <c r="AI25" s="49">
        <v>99.418807999999999</v>
      </c>
      <c r="AJ25" s="49">
        <v>99.408912999999998</v>
      </c>
      <c r="AK25" s="49">
        <v>99.420822000000001</v>
      </c>
      <c r="AL25" s="49">
        <v>99.418212999999994</v>
      </c>
      <c r="AM25" s="49">
        <v>96.716774000000001</v>
      </c>
      <c r="AN25" s="49">
        <v>98.331969999999998</v>
      </c>
      <c r="AO25" s="49">
        <v>98.566010000000006</v>
      </c>
      <c r="AP25" s="49">
        <v>96.638321000000005</v>
      </c>
      <c r="AQ25" s="49">
        <v>98.424460999999994</v>
      </c>
      <c r="AR25" s="49">
        <v>98.463013000000004</v>
      </c>
      <c r="AS25" s="49">
        <v>96.563018999999997</v>
      </c>
      <c r="AT25" s="49">
        <v>98.444839000000002</v>
      </c>
      <c r="AU25" s="49">
        <v>99.263274999999993</v>
      </c>
      <c r="AV25" s="49">
        <v>98.419937000000004</v>
      </c>
      <c r="AW25" s="49">
        <v>98.388930999999999</v>
      </c>
      <c r="AX25" s="49">
        <v>98.336487000000005</v>
      </c>
      <c r="AY25" s="49">
        <v>98.682861000000003</v>
      </c>
      <c r="AZ25" s="49">
        <v>98.287704000000005</v>
      </c>
      <c r="BA25" s="49">
        <v>97.598465000000004</v>
      </c>
      <c r="BB25" s="49">
        <v>97.570160000000001</v>
      </c>
      <c r="BC25" s="49">
        <v>97.552750000000003</v>
      </c>
      <c r="BD25" s="49">
        <v>97.658257000000006</v>
      </c>
      <c r="BE25" s="49">
        <v>98.201842999999997</v>
      </c>
      <c r="BF25" s="49">
        <v>98.089721999999995</v>
      </c>
      <c r="BG25" s="49">
        <v>98.239058999999997</v>
      </c>
      <c r="BH25" s="49">
        <v>98.183266000000003</v>
      </c>
      <c r="BI25" s="49">
        <v>98.363845999999995</v>
      </c>
      <c r="BJ25" s="49">
        <v>96.455841000000007</v>
      </c>
      <c r="BK25" s="49">
        <v>98.128494000000003</v>
      </c>
      <c r="BL25" s="49">
        <v>98.125473</v>
      </c>
      <c r="BM25" s="49">
        <v>98.430572999999995</v>
      </c>
      <c r="BN25" s="49">
        <v>98.182022000000003</v>
      </c>
      <c r="BO25" s="49">
        <v>98.158484999999999</v>
      </c>
      <c r="BP25" s="49">
        <v>98.445518000000007</v>
      </c>
      <c r="BQ25" s="49">
        <v>98.312454000000002</v>
      </c>
      <c r="BR25" s="49">
        <v>97.149413999999993</v>
      </c>
      <c r="BS25" s="49">
        <v>98.347533999999996</v>
      </c>
      <c r="BT25" s="49">
        <v>98.495850000000004</v>
      </c>
      <c r="BU25" s="49">
        <v>97.808563000000007</v>
      </c>
      <c r="BV25" s="49">
        <v>96.554596000000004</v>
      </c>
      <c r="BW25" s="49">
        <v>97.092003000000005</v>
      </c>
      <c r="BX25" s="49">
        <v>98.180205999999998</v>
      </c>
      <c r="BY25" s="49">
        <v>96.660843</v>
      </c>
      <c r="BZ25" s="49">
        <v>97.008330999999998</v>
      </c>
      <c r="CA25" s="49">
        <v>96.618835000000004</v>
      </c>
      <c r="CB25" s="49">
        <v>96.650908999999999</v>
      </c>
      <c r="CC25" s="49">
        <v>96.676452999999995</v>
      </c>
      <c r="CD25" s="49">
        <v>96.682158999999999</v>
      </c>
      <c r="CE25" s="49">
        <v>96.534012000000004</v>
      </c>
      <c r="CF25" s="49">
        <v>96.524742000000003</v>
      </c>
      <c r="CG25" s="49">
        <v>96.575614999999999</v>
      </c>
      <c r="CH25" s="49">
        <v>96.6875</v>
      </c>
      <c r="CI25" s="49">
        <v>98.279319999999998</v>
      </c>
      <c r="CJ25" s="49">
        <v>96.678405999999995</v>
      </c>
      <c r="CK25" s="49">
        <v>96.591431</v>
      </c>
      <c r="CL25" s="49">
        <v>98.398169999999993</v>
      </c>
      <c r="CM25" s="49">
        <v>96.660728000000006</v>
      </c>
      <c r="CN25" s="49">
        <v>96.624145999999996</v>
      </c>
      <c r="CO25" s="49">
        <v>97.112930000000006</v>
      </c>
      <c r="CP25" s="49">
        <v>96.653869999999998</v>
      </c>
      <c r="CQ25" s="49">
        <v>96.618072999999995</v>
      </c>
      <c r="CR25" s="49">
        <v>96.553573999999998</v>
      </c>
      <c r="CS25" s="49">
        <v>96.965637000000001</v>
      </c>
      <c r="CT25" s="49">
        <v>96.531829999999999</v>
      </c>
      <c r="CU25" s="49">
        <v>96.610962000000001</v>
      </c>
      <c r="CV25" s="49">
        <v>98.599700999999996</v>
      </c>
      <c r="CW25" s="49">
        <v>98.564612999999994</v>
      </c>
      <c r="CX25" s="49">
        <v>98.588042999999999</v>
      </c>
      <c r="CY25" s="49">
        <v>96.589752000000004</v>
      </c>
      <c r="CZ25" s="49">
        <v>98.509140000000002</v>
      </c>
      <c r="DA25" s="49">
        <v>98.229857999999993</v>
      </c>
      <c r="DB25" s="49">
        <v>98.375290000000007</v>
      </c>
      <c r="DC25" s="49">
        <v>96.997344999999996</v>
      </c>
      <c r="DD25" s="49">
        <v>98.392632000000006</v>
      </c>
      <c r="DE25" s="49">
        <v>98.440612999999999</v>
      </c>
      <c r="DF25" s="49">
        <v>98.453711999999996</v>
      </c>
      <c r="DG25" s="49">
        <v>95.845200000000006</v>
      </c>
      <c r="DH25" s="49">
        <v>92.683318999999997</v>
      </c>
      <c r="DI25" s="49">
        <v>92.628051999999997</v>
      </c>
      <c r="DJ25" s="49">
        <v>92.810715000000002</v>
      </c>
      <c r="DK25" s="49">
        <v>91.210846000000004</v>
      </c>
    </row>
    <row r="26" spans="1:115">
      <c r="A26" s="299" t="s">
        <v>497</v>
      </c>
      <c r="B26" s="297">
        <v>99.602371000000005</v>
      </c>
      <c r="C26" s="49">
        <v>99.616257000000004</v>
      </c>
      <c r="D26" s="49">
        <v>99.579314999999994</v>
      </c>
      <c r="E26" s="49">
        <v>99.609572999999997</v>
      </c>
      <c r="F26" s="49">
        <v>99.589989000000003</v>
      </c>
      <c r="G26" s="49">
        <v>99.649520999999993</v>
      </c>
      <c r="H26" s="49">
        <v>99.631966000000006</v>
      </c>
      <c r="I26" s="49">
        <v>99.609970000000004</v>
      </c>
      <c r="J26" s="49">
        <v>99.589675999999997</v>
      </c>
      <c r="K26" s="49">
        <v>99.584807999999995</v>
      </c>
      <c r="L26" s="49">
        <v>99.589478</v>
      </c>
      <c r="M26" s="49">
        <v>99.576836</v>
      </c>
      <c r="N26" s="49">
        <v>99.606842</v>
      </c>
      <c r="O26" s="49">
        <v>99.508010999999996</v>
      </c>
      <c r="P26" s="49">
        <v>99.563384999999997</v>
      </c>
      <c r="Q26" s="49">
        <v>99.535415999999998</v>
      </c>
      <c r="R26" s="49">
        <v>98.468665999999999</v>
      </c>
      <c r="S26" s="49">
        <v>98.416656000000003</v>
      </c>
      <c r="T26" s="49">
        <v>99.310883000000004</v>
      </c>
      <c r="U26" s="49">
        <v>99.300835000000006</v>
      </c>
      <c r="V26" s="49">
        <v>99.998244999999997</v>
      </c>
      <c r="W26" s="49">
        <v>99.996002000000004</v>
      </c>
      <c r="X26" s="49">
        <v>99.992171999999997</v>
      </c>
      <c r="Y26" s="49"/>
      <c r="Z26" s="49">
        <v>99.995987</v>
      </c>
      <c r="AA26" s="49">
        <v>99.996566999999999</v>
      </c>
      <c r="AB26" s="49">
        <v>99.996673999999999</v>
      </c>
      <c r="AC26" s="49">
        <v>99.996887000000001</v>
      </c>
      <c r="AD26" s="49">
        <v>99.993926999999999</v>
      </c>
      <c r="AE26" s="49">
        <v>99.993483999999995</v>
      </c>
      <c r="AF26" s="49">
        <v>99.996414000000001</v>
      </c>
      <c r="AG26" s="49">
        <v>99.395415999999997</v>
      </c>
      <c r="AH26" s="49">
        <v>99.394272000000001</v>
      </c>
      <c r="AI26" s="49">
        <v>99.401275999999996</v>
      </c>
      <c r="AJ26" s="49">
        <v>99.402634000000006</v>
      </c>
      <c r="AK26" s="49">
        <v>99.417274000000006</v>
      </c>
      <c r="AL26" s="49">
        <v>99.416306000000006</v>
      </c>
      <c r="AM26" s="49">
        <v>96.714652999999998</v>
      </c>
      <c r="AN26" s="49">
        <v>98.332092000000003</v>
      </c>
      <c r="AO26" s="49">
        <v>98.559921000000003</v>
      </c>
      <c r="AP26" s="49">
        <v>96.646773999999994</v>
      </c>
      <c r="AQ26" s="49">
        <v>98.434036000000006</v>
      </c>
      <c r="AR26" s="49">
        <v>98.456528000000006</v>
      </c>
      <c r="AS26" s="49">
        <v>96.566010000000006</v>
      </c>
      <c r="AT26" s="49">
        <v>98.451401000000004</v>
      </c>
      <c r="AU26" s="49">
        <v>99.263679999999994</v>
      </c>
      <c r="AV26" s="49">
        <v>98.397246999999993</v>
      </c>
      <c r="AW26" s="49">
        <v>98.389099000000002</v>
      </c>
      <c r="AX26" s="49">
        <v>98.332702999999995</v>
      </c>
      <c r="AY26" s="49">
        <v>98.696822999999995</v>
      </c>
      <c r="AZ26" s="49">
        <v>98.306197999999995</v>
      </c>
      <c r="BA26" s="49">
        <v>97.592872999999997</v>
      </c>
      <c r="BB26" s="49">
        <v>97.577408000000005</v>
      </c>
      <c r="BC26" s="49">
        <v>97.553557999999995</v>
      </c>
      <c r="BD26" s="49">
        <v>97.642166000000003</v>
      </c>
      <c r="BE26" s="49">
        <v>98.191895000000002</v>
      </c>
      <c r="BF26" s="49">
        <v>98.063430999999994</v>
      </c>
      <c r="BG26" s="49">
        <v>98.230857999999998</v>
      </c>
      <c r="BH26" s="49">
        <v>98.191604999999996</v>
      </c>
      <c r="BI26" s="49">
        <v>98.366546999999997</v>
      </c>
      <c r="BJ26" s="49">
        <v>96.452499000000003</v>
      </c>
      <c r="BK26" s="49">
        <v>98.128692999999998</v>
      </c>
      <c r="BL26" s="49">
        <v>98.115264999999994</v>
      </c>
      <c r="BM26" s="49">
        <v>98.447754000000003</v>
      </c>
      <c r="BN26" s="49">
        <v>98.166267000000005</v>
      </c>
      <c r="BO26" s="49">
        <v>98.151961999999997</v>
      </c>
      <c r="BP26" s="49">
        <v>98.440262000000004</v>
      </c>
      <c r="BQ26" s="49">
        <v>98.312531000000007</v>
      </c>
      <c r="BR26" s="49">
        <v>97.143783999999997</v>
      </c>
      <c r="BS26" s="49">
        <v>98.333327999999995</v>
      </c>
      <c r="BT26" s="49">
        <v>98.488876000000005</v>
      </c>
      <c r="BU26" s="49">
        <v>97.808884000000006</v>
      </c>
      <c r="BV26" s="49">
        <v>96.563789</v>
      </c>
      <c r="BW26" s="49">
        <v>97.085175000000007</v>
      </c>
      <c r="BX26" s="49">
        <v>98.167618000000004</v>
      </c>
      <c r="BY26" s="49">
        <v>96.654678000000004</v>
      </c>
      <c r="BZ26" s="49">
        <v>96.997985999999997</v>
      </c>
      <c r="CA26" s="49">
        <v>96.606330999999997</v>
      </c>
      <c r="CB26" s="49">
        <v>96.667586999999997</v>
      </c>
      <c r="CC26" s="49">
        <v>96.677299000000005</v>
      </c>
      <c r="CD26" s="49">
        <v>96.680015999999995</v>
      </c>
      <c r="CE26" s="49">
        <v>96.509108999999995</v>
      </c>
      <c r="CF26" s="49">
        <v>96.514893000000001</v>
      </c>
      <c r="CG26" s="49">
        <v>96.573989999999995</v>
      </c>
      <c r="CH26" s="49">
        <v>96.701049999999995</v>
      </c>
      <c r="CI26" s="49">
        <v>98.252364999999998</v>
      </c>
      <c r="CJ26" s="49">
        <v>96.677031999999997</v>
      </c>
      <c r="CK26" s="49">
        <v>96.590759000000006</v>
      </c>
      <c r="CL26" s="49">
        <v>98.404860999999997</v>
      </c>
      <c r="CM26" s="49">
        <v>96.653182999999999</v>
      </c>
      <c r="CN26" s="49">
        <v>96.598549000000006</v>
      </c>
      <c r="CO26" s="49">
        <v>97.087035999999998</v>
      </c>
      <c r="CP26" s="49">
        <v>96.663894999999997</v>
      </c>
      <c r="CQ26" s="49">
        <v>96.627105999999998</v>
      </c>
      <c r="CR26" s="49">
        <v>96.566756999999996</v>
      </c>
      <c r="CS26" s="49">
        <v>96.974602000000004</v>
      </c>
      <c r="CT26" s="49">
        <v>96.536574999999999</v>
      </c>
      <c r="CU26" s="49">
        <v>96.602645999999993</v>
      </c>
      <c r="CV26" s="49">
        <v>98.609832999999995</v>
      </c>
      <c r="CW26" s="49">
        <v>98.567779999999999</v>
      </c>
      <c r="CX26" s="49">
        <v>98.591446000000005</v>
      </c>
      <c r="CY26" s="49">
        <v>96.616409000000004</v>
      </c>
      <c r="CZ26" s="49">
        <v>98.511177000000004</v>
      </c>
      <c r="DA26" s="49">
        <v>98.222801000000004</v>
      </c>
      <c r="DB26" s="49">
        <v>98.368668</v>
      </c>
      <c r="DC26" s="49">
        <v>97.02713</v>
      </c>
      <c r="DD26" s="49">
        <v>98.391861000000006</v>
      </c>
      <c r="DE26" s="49">
        <v>98.438689999999994</v>
      </c>
      <c r="DF26" s="49">
        <v>98.451767000000004</v>
      </c>
      <c r="DG26" s="49">
        <v>95.851851999999994</v>
      </c>
      <c r="DH26" s="49">
        <v>92.684783999999993</v>
      </c>
      <c r="DI26" s="49">
        <v>92.637191999999999</v>
      </c>
      <c r="DJ26" s="49">
        <v>92.811217999999997</v>
      </c>
      <c r="DK26" s="49">
        <v>91.216904</v>
      </c>
    </row>
    <row r="27" spans="1:115">
      <c r="A27" s="299" t="s">
        <v>498</v>
      </c>
      <c r="B27" s="297">
        <v>99.604529999999997</v>
      </c>
      <c r="C27" s="49">
        <v>99.614784</v>
      </c>
      <c r="D27" s="49">
        <v>99.575576999999996</v>
      </c>
      <c r="E27" s="49">
        <v>99.615921</v>
      </c>
      <c r="F27" s="49">
        <v>99.608551000000006</v>
      </c>
      <c r="G27" s="49">
        <v>99.647461000000007</v>
      </c>
      <c r="H27" s="49">
        <v>99.656173999999993</v>
      </c>
      <c r="I27" s="49">
        <v>99.620682000000002</v>
      </c>
      <c r="J27" s="49">
        <v>99.595894000000001</v>
      </c>
      <c r="K27" s="49">
        <v>99.605698000000004</v>
      </c>
      <c r="L27" s="49">
        <v>99.575469999999996</v>
      </c>
      <c r="M27" s="49">
        <v>99.594238000000004</v>
      </c>
      <c r="N27" s="49">
        <v>99.617187999999999</v>
      </c>
      <c r="O27" s="49">
        <v>99.504227</v>
      </c>
      <c r="P27" s="49">
        <v>99.558243000000004</v>
      </c>
      <c r="Q27" s="49">
        <v>99.535797000000002</v>
      </c>
      <c r="R27" s="49">
        <v>98.482558999999995</v>
      </c>
      <c r="S27" s="49">
        <v>98.414321999999999</v>
      </c>
      <c r="T27" s="49">
        <v>99.314116999999996</v>
      </c>
      <c r="U27" s="49">
        <v>99.303329000000005</v>
      </c>
      <c r="V27" s="49">
        <v>99.995232000000001</v>
      </c>
      <c r="W27" s="49">
        <v>99.998405000000005</v>
      </c>
      <c r="X27" s="49">
        <v>99.995506000000006</v>
      </c>
      <c r="Y27" s="49">
        <v>99.995987</v>
      </c>
      <c r="Z27" s="49"/>
      <c r="AA27" s="49">
        <v>99.996680999999995</v>
      </c>
      <c r="AB27" s="49">
        <v>99.998458999999997</v>
      </c>
      <c r="AC27" s="49">
        <v>99.997451999999996</v>
      </c>
      <c r="AD27" s="49">
        <v>99.994834999999995</v>
      </c>
      <c r="AE27" s="49">
        <v>99.991257000000004</v>
      </c>
      <c r="AF27" s="49">
        <v>99.996245999999999</v>
      </c>
      <c r="AG27" s="49">
        <v>99.415756000000002</v>
      </c>
      <c r="AH27" s="49">
        <v>99.396880999999993</v>
      </c>
      <c r="AI27" s="49">
        <v>99.415192000000005</v>
      </c>
      <c r="AJ27" s="49">
        <v>99.410767000000007</v>
      </c>
      <c r="AK27" s="49">
        <v>99.417586999999997</v>
      </c>
      <c r="AL27" s="49">
        <v>99.426879999999997</v>
      </c>
      <c r="AM27" s="49">
        <v>96.723183000000006</v>
      </c>
      <c r="AN27" s="49">
        <v>98.329375999999996</v>
      </c>
      <c r="AO27" s="49">
        <v>98.560333</v>
      </c>
      <c r="AP27" s="49">
        <v>96.649947999999995</v>
      </c>
      <c r="AQ27" s="49">
        <v>98.412841999999998</v>
      </c>
      <c r="AR27" s="49">
        <v>98.450553999999997</v>
      </c>
      <c r="AS27" s="49">
        <v>96.552291999999994</v>
      </c>
      <c r="AT27" s="49">
        <v>98.459075999999996</v>
      </c>
      <c r="AU27" s="49">
        <v>99.250809000000004</v>
      </c>
      <c r="AV27" s="49">
        <v>98.416602999999995</v>
      </c>
      <c r="AW27" s="49">
        <v>98.381682999999995</v>
      </c>
      <c r="AX27" s="49">
        <v>98.361641000000006</v>
      </c>
      <c r="AY27" s="49">
        <v>98.700653000000003</v>
      </c>
      <c r="AZ27" s="49">
        <v>98.312484999999995</v>
      </c>
      <c r="BA27" s="49">
        <v>97.593231000000003</v>
      </c>
      <c r="BB27" s="49">
        <v>97.558616999999998</v>
      </c>
      <c r="BC27" s="49">
        <v>97.530685000000005</v>
      </c>
      <c r="BD27" s="49">
        <v>97.647910999999993</v>
      </c>
      <c r="BE27" s="49">
        <v>98.206603999999999</v>
      </c>
      <c r="BF27" s="49">
        <v>98.084877000000006</v>
      </c>
      <c r="BG27" s="49">
        <v>98.232787999999999</v>
      </c>
      <c r="BH27" s="49">
        <v>98.210769999999997</v>
      </c>
      <c r="BI27" s="49">
        <v>98.348190000000002</v>
      </c>
      <c r="BJ27" s="49">
        <v>96.473190000000002</v>
      </c>
      <c r="BK27" s="49">
        <v>98.129738000000003</v>
      </c>
      <c r="BL27" s="49">
        <v>98.097877999999994</v>
      </c>
      <c r="BM27" s="49">
        <v>98.435028000000003</v>
      </c>
      <c r="BN27" s="49">
        <v>98.179077000000007</v>
      </c>
      <c r="BO27" s="49">
        <v>98.159164000000004</v>
      </c>
      <c r="BP27" s="49">
        <v>98.440490999999994</v>
      </c>
      <c r="BQ27" s="49">
        <v>98.327499000000003</v>
      </c>
      <c r="BR27" s="49">
        <v>97.132812000000001</v>
      </c>
      <c r="BS27" s="49">
        <v>98.347969000000006</v>
      </c>
      <c r="BT27" s="49">
        <v>98.455001999999993</v>
      </c>
      <c r="BU27" s="49">
        <v>97.781723</v>
      </c>
      <c r="BV27" s="49">
        <v>96.581862999999998</v>
      </c>
      <c r="BW27" s="49">
        <v>97.101294999999993</v>
      </c>
      <c r="BX27" s="49">
        <v>98.203850000000003</v>
      </c>
      <c r="BY27" s="49">
        <v>96.644576999999998</v>
      </c>
      <c r="BZ27" s="49">
        <v>97.007384999999999</v>
      </c>
      <c r="CA27" s="49">
        <v>96.613556000000003</v>
      </c>
      <c r="CB27" s="49">
        <v>96.660354999999996</v>
      </c>
      <c r="CC27" s="49">
        <v>96.666779000000005</v>
      </c>
      <c r="CD27" s="49">
        <v>96.687102999999993</v>
      </c>
      <c r="CE27" s="49">
        <v>96.495941000000002</v>
      </c>
      <c r="CF27" s="49">
        <v>96.539535999999998</v>
      </c>
      <c r="CG27" s="49">
        <v>96.552170000000004</v>
      </c>
      <c r="CH27" s="49">
        <v>96.691756999999996</v>
      </c>
      <c r="CI27" s="49">
        <v>98.249595999999997</v>
      </c>
      <c r="CJ27" s="49">
        <v>96.677825999999996</v>
      </c>
      <c r="CK27" s="49">
        <v>96.594436999999999</v>
      </c>
      <c r="CL27" s="49">
        <v>98.397391999999996</v>
      </c>
      <c r="CM27" s="49">
        <v>96.635970999999998</v>
      </c>
      <c r="CN27" s="49">
        <v>96.622046999999995</v>
      </c>
      <c r="CO27" s="49">
        <v>97.113372999999996</v>
      </c>
      <c r="CP27" s="49">
        <v>96.669815</v>
      </c>
      <c r="CQ27" s="49">
        <v>96.630600000000001</v>
      </c>
      <c r="CR27" s="49">
        <v>96.583861999999996</v>
      </c>
      <c r="CS27" s="49">
        <v>96.968024999999997</v>
      </c>
      <c r="CT27" s="49">
        <v>96.535477</v>
      </c>
      <c r="CU27" s="49">
        <v>96.606009999999998</v>
      </c>
      <c r="CV27" s="49">
        <v>98.596176</v>
      </c>
      <c r="CW27" s="49">
        <v>98.552611999999996</v>
      </c>
      <c r="CX27" s="49">
        <v>98.575989000000007</v>
      </c>
      <c r="CY27" s="49">
        <v>96.611953999999997</v>
      </c>
      <c r="CZ27" s="49">
        <v>98.513626000000002</v>
      </c>
      <c r="DA27" s="49">
        <v>98.214752000000004</v>
      </c>
      <c r="DB27" s="49">
        <v>98.360732999999996</v>
      </c>
      <c r="DC27" s="49">
        <v>97.038116000000002</v>
      </c>
      <c r="DD27" s="49">
        <v>98.391082999999995</v>
      </c>
      <c r="DE27" s="49">
        <v>98.439774</v>
      </c>
      <c r="DF27" s="49">
        <v>98.451874000000004</v>
      </c>
      <c r="DG27" s="49">
        <v>95.852478000000005</v>
      </c>
      <c r="DH27" s="49">
        <v>92.687126000000006</v>
      </c>
      <c r="DI27" s="49">
        <v>92.650893999999994</v>
      </c>
      <c r="DJ27" s="49">
        <v>92.812279000000004</v>
      </c>
      <c r="DK27" s="49">
        <v>91.226837000000003</v>
      </c>
    </row>
    <row r="28" spans="1:115">
      <c r="A28" s="299" t="s">
        <v>499</v>
      </c>
      <c r="B28" s="297">
        <v>99.553757000000004</v>
      </c>
      <c r="C28" s="49">
        <v>99.577361999999994</v>
      </c>
      <c r="D28" s="49">
        <v>99.525925000000001</v>
      </c>
      <c r="E28" s="49">
        <v>99.590003999999993</v>
      </c>
      <c r="F28" s="49">
        <v>99.552429000000004</v>
      </c>
      <c r="G28" s="49">
        <v>99.601768000000007</v>
      </c>
      <c r="H28" s="49">
        <v>99.620170999999999</v>
      </c>
      <c r="I28" s="49">
        <v>99.563880999999995</v>
      </c>
      <c r="J28" s="49">
        <v>99.556693999999993</v>
      </c>
      <c r="K28" s="49">
        <v>99.556442000000004</v>
      </c>
      <c r="L28" s="49">
        <v>99.531066999999993</v>
      </c>
      <c r="M28" s="49">
        <v>99.552811000000005</v>
      </c>
      <c r="N28" s="49">
        <v>99.571395999999993</v>
      </c>
      <c r="O28" s="49">
        <v>99.493331999999995</v>
      </c>
      <c r="P28" s="49">
        <v>99.551254</v>
      </c>
      <c r="Q28" s="49">
        <v>99.517653999999993</v>
      </c>
      <c r="R28" s="49">
        <v>98.484343999999993</v>
      </c>
      <c r="S28" s="49">
        <v>98.430037999999996</v>
      </c>
      <c r="T28" s="49">
        <v>99.296501000000006</v>
      </c>
      <c r="U28" s="49">
        <v>99.317206999999996</v>
      </c>
      <c r="V28" s="49">
        <v>99.995009999999994</v>
      </c>
      <c r="W28" s="49">
        <v>99.998092999999997</v>
      </c>
      <c r="X28" s="49">
        <v>99.993835000000004</v>
      </c>
      <c r="Y28" s="49">
        <v>99.996566999999999</v>
      </c>
      <c r="Z28" s="49">
        <v>99.996680999999995</v>
      </c>
      <c r="AA28" s="49"/>
      <c r="AB28" s="49">
        <v>99.995148</v>
      </c>
      <c r="AC28" s="49">
        <v>99.998230000000007</v>
      </c>
      <c r="AD28" s="49">
        <v>99.996139999999997</v>
      </c>
      <c r="AE28" s="49">
        <v>99.994934000000001</v>
      </c>
      <c r="AF28" s="49">
        <v>99.989013999999997</v>
      </c>
      <c r="AG28" s="49">
        <v>99.403419</v>
      </c>
      <c r="AH28" s="49">
        <v>99.403640999999993</v>
      </c>
      <c r="AI28" s="49">
        <v>99.399445</v>
      </c>
      <c r="AJ28" s="49">
        <v>99.406920999999997</v>
      </c>
      <c r="AK28" s="49">
        <v>99.399154999999993</v>
      </c>
      <c r="AL28" s="49">
        <v>99.403060999999994</v>
      </c>
      <c r="AM28" s="49">
        <v>96.744597999999996</v>
      </c>
      <c r="AN28" s="49">
        <v>98.354111000000003</v>
      </c>
      <c r="AO28" s="49">
        <v>98.574073999999996</v>
      </c>
      <c r="AP28" s="49">
        <v>96.698891000000003</v>
      </c>
      <c r="AQ28" s="49">
        <v>98.446258999999998</v>
      </c>
      <c r="AR28" s="49">
        <v>98.453322999999997</v>
      </c>
      <c r="AS28" s="49">
        <v>96.558632000000003</v>
      </c>
      <c r="AT28" s="49">
        <v>98.466492000000002</v>
      </c>
      <c r="AU28" s="49">
        <v>99.311477999999994</v>
      </c>
      <c r="AV28" s="49">
        <v>98.397644</v>
      </c>
      <c r="AW28" s="49">
        <v>98.467117000000002</v>
      </c>
      <c r="AX28" s="49">
        <v>98.36721</v>
      </c>
      <c r="AY28" s="49">
        <v>98.710159000000004</v>
      </c>
      <c r="AZ28" s="49">
        <v>98.348129</v>
      </c>
      <c r="BA28" s="49">
        <v>97.644088999999994</v>
      </c>
      <c r="BB28" s="49">
        <v>97.621048000000002</v>
      </c>
      <c r="BC28" s="49">
        <v>97.610229000000004</v>
      </c>
      <c r="BD28" s="49">
        <v>97.696433999999996</v>
      </c>
      <c r="BE28" s="49">
        <v>98.242705999999998</v>
      </c>
      <c r="BF28" s="49">
        <v>98.106246999999996</v>
      </c>
      <c r="BG28" s="49">
        <v>98.263687000000004</v>
      </c>
      <c r="BH28" s="49">
        <v>98.235213999999999</v>
      </c>
      <c r="BI28" s="49">
        <v>98.364036999999996</v>
      </c>
      <c r="BJ28" s="49">
        <v>96.508285999999998</v>
      </c>
      <c r="BK28" s="49">
        <v>98.192535000000007</v>
      </c>
      <c r="BL28" s="49">
        <v>98.168518000000006</v>
      </c>
      <c r="BM28" s="49">
        <v>98.474250999999995</v>
      </c>
      <c r="BN28" s="49">
        <v>98.220519999999993</v>
      </c>
      <c r="BO28" s="49">
        <v>98.19323</v>
      </c>
      <c r="BP28" s="49">
        <v>98.481780999999998</v>
      </c>
      <c r="BQ28" s="49">
        <v>98.364044000000007</v>
      </c>
      <c r="BR28" s="49">
        <v>97.169669999999996</v>
      </c>
      <c r="BS28" s="49">
        <v>98.335982999999999</v>
      </c>
      <c r="BT28" s="49">
        <v>98.503615999999994</v>
      </c>
      <c r="BU28" s="49">
        <v>97.828841999999995</v>
      </c>
      <c r="BV28" s="49">
        <v>96.618606999999997</v>
      </c>
      <c r="BW28" s="49">
        <v>97.113677999999993</v>
      </c>
      <c r="BX28" s="49">
        <v>98.225600999999997</v>
      </c>
      <c r="BY28" s="49">
        <v>96.663527999999999</v>
      </c>
      <c r="BZ28" s="49">
        <v>97.032714999999996</v>
      </c>
      <c r="CA28" s="49">
        <v>96.657120000000006</v>
      </c>
      <c r="CB28" s="49">
        <v>96.682097999999996</v>
      </c>
      <c r="CC28" s="49">
        <v>96.712799000000004</v>
      </c>
      <c r="CD28" s="49">
        <v>96.750214</v>
      </c>
      <c r="CE28" s="49">
        <v>96.592545000000001</v>
      </c>
      <c r="CF28" s="49">
        <v>96.56662</v>
      </c>
      <c r="CG28" s="49">
        <v>96.628685000000004</v>
      </c>
      <c r="CH28" s="49">
        <v>96.716553000000005</v>
      </c>
      <c r="CI28" s="49">
        <v>98.329193000000004</v>
      </c>
      <c r="CJ28" s="49">
        <v>96.743758999999997</v>
      </c>
      <c r="CK28" s="49">
        <v>96.655974999999998</v>
      </c>
      <c r="CL28" s="49">
        <v>98.423843000000005</v>
      </c>
      <c r="CM28" s="49">
        <v>96.690535999999994</v>
      </c>
      <c r="CN28" s="49">
        <v>96.639847000000003</v>
      </c>
      <c r="CO28" s="49">
        <v>97.144485000000003</v>
      </c>
      <c r="CP28" s="49">
        <v>96.686492999999999</v>
      </c>
      <c r="CQ28" s="49">
        <v>96.645920000000004</v>
      </c>
      <c r="CR28" s="49">
        <v>96.617760000000004</v>
      </c>
      <c r="CS28" s="49">
        <v>96.979416000000001</v>
      </c>
      <c r="CT28" s="49">
        <v>96.574112</v>
      </c>
      <c r="CU28" s="49">
        <v>96.645827999999995</v>
      </c>
      <c r="CV28" s="49">
        <v>98.604491999999993</v>
      </c>
      <c r="CW28" s="49">
        <v>98.590530000000001</v>
      </c>
      <c r="CX28" s="49">
        <v>98.585280999999995</v>
      </c>
      <c r="CY28" s="49">
        <v>96.659301999999997</v>
      </c>
      <c r="CZ28" s="49">
        <v>98.507355000000004</v>
      </c>
      <c r="DA28" s="49">
        <v>98.274413999999993</v>
      </c>
      <c r="DB28" s="49">
        <v>98.370590000000007</v>
      </c>
      <c r="DC28" s="49">
        <v>97.048079999999999</v>
      </c>
      <c r="DD28" s="49">
        <v>98.376250999999996</v>
      </c>
      <c r="DE28" s="49">
        <v>98.463333000000006</v>
      </c>
      <c r="DF28" s="49">
        <v>98.44529</v>
      </c>
      <c r="DG28" s="49">
        <v>95.873596000000006</v>
      </c>
      <c r="DH28" s="49">
        <v>92.720566000000005</v>
      </c>
      <c r="DI28" s="49">
        <v>92.666022999999996</v>
      </c>
      <c r="DJ28" s="49">
        <v>92.791245000000004</v>
      </c>
      <c r="DK28" s="49">
        <v>91.237373000000005</v>
      </c>
    </row>
    <row r="29" spans="1:115">
      <c r="A29" s="299" t="s">
        <v>500</v>
      </c>
      <c r="B29" s="297">
        <v>99.595900999999998</v>
      </c>
      <c r="C29" s="49">
        <v>99.614868000000001</v>
      </c>
      <c r="D29" s="49">
        <v>99.573013000000003</v>
      </c>
      <c r="E29" s="49">
        <v>99.614272999999997</v>
      </c>
      <c r="F29" s="49">
        <v>99.603485000000006</v>
      </c>
      <c r="G29" s="49">
        <v>99.653533999999993</v>
      </c>
      <c r="H29" s="49">
        <v>99.639694000000006</v>
      </c>
      <c r="I29" s="49">
        <v>99.620116999999993</v>
      </c>
      <c r="J29" s="49">
        <v>99.590316999999999</v>
      </c>
      <c r="K29" s="49">
        <v>99.596710000000002</v>
      </c>
      <c r="L29" s="49">
        <v>99.580916999999999</v>
      </c>
      <c r="M29" s="49">
        <v>99.586060000000003</v>
      </c>
      <c r="N29" s="49">
        <v>99.611785999999995</v>
      </c>
      <c r="O29" s="49">
        <v>99.498610999999997</v>
      </c>
      <c r="P29" s="49">
        <v>99.541634000000002</v>
      </c>
      <c r="Q29" s="49">
        <v>99.524749999999997</v>
      </c>
      <c r="R29" s="49">
        <v>98.468673999999993</v>
      </c>
      <c r="S29" s="49">
        <v>98.416077000000001</v>
      </c>
      <c r="T29" s="49">
        <v>99.297211000000004</v>
      </c>
      <c r="U29" s="49">
        <v>99.298218000000006</v>
      </c>
      <c r="V29" s="49">
        <v>99.999268000000001</v>
      </c>
      <c r="W29" s="49">
        <v>99.997558999999995</v>
      </c>
      <c r="X29" s="49">
        <v>99.994217000000006</v>
      </c>
      <c r="Y29" s="49">
        <v>99.996673999999999</v>
      </c>
      <c r="Z29" s="49">
        <v>99.998458999999997</v>
      </c>
      <c r="AA29" s="49">
        <v>99.995148</v>
      </c>
      <c r="AB29" s="49"/>
      <c r="AC29" s="49">
        <v>99.995864999999995</v>
      </c>
      <c r="AD29" s="49">
        <v>99.993340000000003</v>
      </c>
      <c r="AE29" s="49">
        <v>99.991485999999995</v>
      </c>
      <c r="AF29" s="49">
        <v>99.997344999999996</v>
      </c>
      <c r="AG29" s="49">
        <v>99.406158000000005</v>
      </c>
      <c r="AH29" s="49">
        <v>99.400222999999997</v>
      </c>
      <c r="AI29" s="49">
        <v>99.416267000000005</v>
      </c>
      <c r="AJ29" s="49">
        <v>99.410255000000006</v>
      </c>
      <c r="AK29" s="49">
        <v>99.410583000000003</v>
      </c>
      <c r="AL29" s="49">
        <v>99.424216999999999</v>
      </c>
      <c r="AM29" s="49">
        <v>96.726500999999999</v>
      </c>
      <c r="AN29" s="49">
        <v>98.311638000000002</v>
      </c>
      <c r="AO29" s="49">
        <v>98.544708</v>
      </c>
      <c r="AP29" s="49">
        <v>96.640686000000002</v>
      </c>
      <c r="AQ29" s="49">
        <v>98.430305000000004</v>
      </c>
      <c r="AR29" s="49">
        <v>98.455596999999997</v>
      </c>
      <c r="AS29" s="49">
        <v>96.551856999999998</v>
      </c>
      <c r="AT29" s="49">
        <v>98.474686000000005</v>
      </c>
      <c r="AU29" s="49">
        <v>99.254088999999993</v>
      </c>
      <c r="AV29" s="49">
        <v>98.405997999999997</v>
      </c>
      <c r="AW29" s="49">
        <v>98.387421000000003</v>
      </c>
      <c r="AX29" s="49">
        <v>98.359252999999995</v>
      </c>
      <c r="AY29" s="49">
        <v>98.696219999999997</v>
      </c>
      <c r="AZ29" s="49">
        <v>98.308487</v>
      </c>
      <c r="BA29" s="49">
        <v>97.573746</v>
      </c>
      <c r="BB29" s="49">
        <v>97.554267999999993</v>
      </c>
      <c r="BC29" s="49">
        <v>97.532409999999999</v>
      </c>
      <c r="BD29" s="49">
        <v>97.623260000000002</v>
      </c>
      <c r="BE29" s="49">
        <v>98.199387000000002</v>
      </c>
      <c r="BF29" s="49">
        <v>98.059044</v>
      </c>
      <c r="BG29" s="49">
        <v>98.241234000000006</v>
      </c>
      <c r="BH29" s="49">
        <v>98.188034000000002</v>
      </c>
      <c r="BI29" s="49">
        <v>98.357994000000005</v>
      </c>
      <c r="BJ29" s="49">
        <v>96.450226000000001</v>
      </c>
      <c r="BK29" s="49">
        <v>98.116744999999995</v>
      </c>
      <c r="BL29" s="49">
        <v>98.126068000000004</v>
      </c>
      <c r="BM29" s="49">
        <v>98.432297000000005</v>
      </c>
      <c r="BN29" s="49">
        <v>98.159683000000001</v>
      </c>
      <c r="BO29" s="49">
        <v>98.154624999999996</v>
      </c>
      <c r="BP29" s="49">
        <v>98.435837000000006</v>
      </c>
      <c r="BQ29" s="49">
        <v>98.305305000000004</v>
      </c>
      <c r="BR29" s="49">
        <v>97.137619000000001</v>
      </c>
      <c r="BS29" s="49">
        <v>98.333541999999994</v>
      </c>
      <c r="BT29" s="49">
        <v>98.464859000000004</v>
      </c>
      <c r="BU29" s="49">
        <v>97.789856</v>
      </c>
      <c r="BV29" s="49">
        <v>96.561462000000006</v>
      </c>
      <c r="BW29" s="49">
        <v>97.086143000000007</v>
      </c>
      <c r="BX29" s="49">
        <v>98.187209999999993</v>
      </c>
      <c r="BY29" s="49">
        <v>96.640991</v>
      </c>
      <c r="BZ29" s="49">
        <v>97.018401999999995</v>
      </c>
      <c r="CA29" s="49">
        <v>96.611098999999996</v>
      </c>
      <c r="CB29" s="49">
        <v>96.659362999999999</v>
      </c>
      <c r="CC29" s="49">
        <v>96.652968999999999</v>
      </c>
      <c r="CD29" s="49">
        <v>96.686431999999996</v>
      </c>
      <c r="CE29" s="49">
        <v>96.502128999999996</v>
      </c>
      <c r="CF29" s="49">
        <v>96.500174999999999</v>
      </c>
      <c r="CG29" s="49">
        <v>96.568893000000003</v>
      </c>
      <c r="CH29" s="49">
        <v>96.685119999999998</v>
      </c>
      <c r="CI29" s="49">
        <v>98.254440000000002</v>
      </c>
      <c r="CJ29" s="49">
        <v>96.690735000000004</v>
      </c>
      <c r="CK29" s="49">
        <v>96.589080999999993</v>
      </c>
      <c r="CL29" s="49">
        <v>98.395981000000006</v>
      </c>
      <c r="CM29" s="49">
        <v>96.639922999999996</v>
      </c>
      <c r="CN29" s="49">
        <v>96.606339000000006</v>
      </c>
      <c r="CO29" s="49">
        <v>97.10463</v>
      </c>
      <c r="CP29" s="49">
        <v>96.663116000000002</v>
      </c>
      <c r="CQ29" s="49">
        <v>96.628165999999993</v>
      </c>
      <c r="CR29" s="49">
        <v>96.568191999999996</v>
      </c>
      <c r="CS29" s="49">
        <v>96.969002000000003</v>
      </c>
      <c r="CT29" s="49">
        <v>96.535599000000005</v>
      </c>
      <c r="CU29" s="49">
        <v>96.590614000000002</v>
      </c>
      <c r="CV29" s="49">
        <v>98.605873000000003</v>
      </c>
      <c r="CW29" s="49">
        <v>98.551010000000005</v>
      </c>
      <c r="CX29" s="49">
        <v>98.581558000000001</v>
      </c>
      <c r="CY29" s="49">
        <v>96.622314000000003</v>
      </c>
      <c r="CZ29" s="49">
        <v>98.510979000000006</v>
      </c>
      <c r="DA29" s="49">
        <v>98.217055999999999</v>
      </c>
      <c r="DB29" s="49">
        <v>98.357780000000005</v>
      </c>
      <c r="DC29" s="49">
        <v>97.029838999999996</v>
      </c>
      <c r="DD29" s="49">
        <v>98.392960000000002</v>
      </c>
      <c r="DE29" s="49">
        <v>98.440101999999996</v>
      </c>
      <c r="DF29" s="49">
        <v>98.451369999999997</v>
      </c>
      <c r="DG29" s="49">
        <v>95.847137000000004</v>
      </c>
      <c r="DH29" s="49">
        <v>92.675049000000001</v>
      </c>
      <c r="DI29" s="49">
        <v>92.644576999999998</v>
      </c>
      <c r="DJ29" s="49">
        <v>92.799025999999998</v>
      </c>
      <c r="DK29" s="49">
        <v>91.219818000000004</v>
      </c>
    </row>
    <row r="30" spans="1:115">
      <c r="A30" s="299" t="s">
        <v>501</v>
      </c>
      <c r="B30" s="297">
        <v>99.617064999999997</v>
      </c>
      <c r="C30" s="49">
        <v>99.619026000000005</v>
      </c>
      <c r="D30" s="49">
        <v>99.575980999999999</v>
      </c>
      <c r="E30" s="49">
        <v>99.610977000000005</v>
      </c>
      <c r="F30" s="49">
        <v>99.608727000000002</v>
      </c>
      <c r="G30" s="49">
        <v>99.650940000000006</v>
      </c>
      <c r="H30" s="49">
        <v>99.653008</v>
      </c>
      <c r="I30" s="49">
        <v>99.616989000000004</v>
      </c>
      <c r="J30" s="49">
        <v>99.604247999999998</v>
      </c>
      <c r="K30" s="49">
        <v>99.596939000000006</v>
      </c>
      <c r="L30" s="49">
        <v>99.581535000000002</v>
      </c>
      <c r="M30" s="49">
        <v>99.593231000000003</v>
      </c>
      <c r="N30" s="49">
        <v>99.613815000000002</v>
      </c>
      <c r="O30" s="49">
        <v>99.505463000000006</v>
      </c>
      <c r="P30" s="49">
        <v>99.557723999999993</v>
      </c>
      <c r="Q30" s="49">
        <v>99.547623000000002</v>
      </c>
      <c r="R30" s="49">
        <v>98.475250000000003</v>
      </c>
      <c r="S30" s="49">
        <v>98.436171999999999</v>
      </c>
      <c r="T30" s="49">
        <v>99.315703999999997</v>
      </c>
      <c r="U30" s="49">
        <v>99.300506999999996</v>
      </c>
      <c r="V30" s="49">
        <v>99.994292999999999</v>
      </c>
      <c r="W30" s="49">
        <v>99.998474000000002</v>
      </c>
      <c r="X30" s="49">
        <v>99.995399000000006</v>
      </c>
      <c r="Y30" s="49">
        <v>99.996887000000001</v>
      </c>
      <c r="Z30" s="49">
        <v>99.997451999999996</v>
      </c>
      <c r="AA30" s="49">
        <v>99.998230000000007</v>
      </c>
      <c r="AB30" s="49">
        <v>99.995864999999995</v>
      </c>
      <c r="AC30" s="49"/>
      <c r="AD30" s="49">
        <v>99.997214999999997</v>
      </c>
      <c r="AE30" s="49">
        <v>99.990509000000003</v>
      </c>
      <c r="AF30" s="49">
        <v>99.994811999999996</v>
      </c>
      <c r="AG30" s="49">
        <v>99.399535999999998</v>
      </c>
      <c r="AH30" s="49">
        <v>99.399688999999995</v>
      </c>
      <c r="AI30" s="49">
        <v>99.412871999999993</v>
      </c>
      <c r="AJ30" s="49">
        <v>99.409942999999998</v>
      </c>
      <c r="AK30" s="49">
        <v>99.425644000000005</v>
      </c>
      <c r="AL30" s="49">
        <v>99.424873000000005</v>
      </c>
      <c r="AM30" s="49">
        <v>96.726500999999999</v>
      </c>
      <c r="AN30" s="49">
        <v>98.311638000000002</v>
      </c>
      <c r="AO30" s="49">
        <v>98.544708</v>
      </c>
      <c r="AP30" s="49">
        <v>96.640686000000002</v>
      </c>
      <c r="AQ30" s="49">
        <v>98.427605</v>
      </c>
      <c r="AR30" s="49">
        <v>98.455596999999997</v>
      </c>
      <c r="AS30" s="49">
        <v>96.551856999999998</v>
      </c>
      <c r="AT30" s="49">
        <v>98.474686000000005</v>
      </c>
      <c r="AU30" s="49">
        <v>99.254088999999993</v>
      </c>
      <c r="AV30" s="49">
        <v>98.407944000000001</v>
      </c>
      <c r="AW30" s="49">
        <v>98.387421000000003</v>
      </c>
      <c r="AX30" s="49">
        <v>98.359252999999995</v>
      </c>
      <c r="AY30" s="49">
        <v>98.693375000000003</v>
      </c>
      <c r="AZ30" s="49">
        <v>98.308487</v>
      </c>
      <c r="BA30" s="49">
        <v>97.573746</v>
      </c>
      <c r="BB30" s="49">
        <v>97.554267999999993</v>
      </c>
      <c r="BC30" s="49">
        <v>97.532409999999999</v>
      </c>
      <c r="BD30" s="49">
        <v>97.623260000000002</v>
      </c>
      <c r="BE30" s="49">
        <v>98.205521000000005</v>
      </c>
      <c r="BF30" s="49">
        <v>98.080048000000005</v>
      </c>
      <c r="BG30" s="49">
        <v>98.241234000000006</v>
      </c>
      <c r="BH30" s="49">
        <v>98.188034000000002</v>
      </c>
      <c r="BI30" s="49">
        <v>98.357994000000005</v>
      </c>
      <c r="BJ30" s="49">
        <v>96.450226000000001</v>
      </c>
      <c r="BK30" s="49">
        <v>98.122130999999996</v>
      </c>
      <c r="BL30" s="49">
        <v>98.126068000000004</v>
      </c>
      <c r="BM30" s="49">
        <v>98.432297000000005</v>
      </c>
      <c r="BN30" s="49">
        <v>98.159683000000001</v>
      </c>
      <c r="BO30" s="49">
        <v>98.160201999999998</v>
      </c>
      <c r="BP30" s="49">
        <v>98.435837000000006</v>
      </c>
      <c r="BQ30" s="49">
        <v>98.316681000000003</v>
      </c>
      <c r="BR30" s="49">
        <v>97.136688000000007</v>
      </c>
      <c r="BS30" s="49">
        <v>98.344193000000004</v>
      </c>
      <c r="BT30" s="49">
        <v>98.477126999999996</v>
      </c>
      <c r="BU30" s="49">
        <v>97.805321000000006</v>
      </c>
      <c r="BV30" s="49">
        <v>96.561462000000006</v>
      </c>
      <c r="BW30" s="49">
        <v>97.086143000000007</v>
      </c>
      <c r="BX30" s="49">
        <v>98.197693000000001</v>
      </c>
      <c r="BY30" s="49">
        <v>96.640991</v>
      </c>
      <c r="BZ30" s="49">
        <v>97.010566999999995</v>
      </c>
      <c r="CA30" s="49">
        <v>96.611098999999996</v>
      </c>
      <c r="CB30" s="49">
        <v>96.659362999999999</v>
      </c>
      <c r="CC30" s="49">
        <v>96.652968999999999</v>
      </c>
      <c r="CD30" s="49">
        <v>96.686431999999996</v>
      </c>
      <c r="CE30" s="49">
        <v>96.502128999999996</v>
      </c>
      <c r="CF30" s="49">
        <v>96.500174999999999</v>
      </c>
      <c r="CG30" s="49">
        <v>96.568893000000003</v>
      </c>
      <c r="CH30" s="49">
        <v>96.685119999999998</v>
      </c>
      <c r="CI30" s="49">
        <v>98.263358999999994</v>
      </c>
      <c r="CJ30" s="49">
        <v>96.684578000000002</v>
      </c>
      <c r="CK30" s="49">
        <v>96.589080999999993</v>
      </c>
      <c r="CL30" s="49">
        <v>98.395981000000006</v>
      </c>
      <c r="CM30" s="49">
        <v>96.639922999999996</v>
      </c>
      <c r="CN30" s="49">
        <v>96.606339000000006</v>
      </c>
      <c r="CO30" s="49">
        <v>97.10463</v>
      </c>
      <c r="CP30" s="49">
        <v>96.663116000000002</v>
      </c>
      <c r="CQ30" s="49">
        <v>96.624579999999995</v>
      </c>
      <c r="CR30" s="49">
        <v>96.582886000000002</v>
      </c>
      <c r="CS30" s="49">
        <v>96.969002000000003</v>
      </c>
      <c r="CT30" s="49">
        <v>96.535599000000005</v>
      </c>
      <c r="CU30" s="49">
        <v>96.626694000000001</v>
      </c>
      <c r="CV30" s="49">
        <v>98.605873000000003</v>
      </c>
      <c r="CW30" s="49">
        <v>98.551010000000005</v>
      </c>
      <c r="CX30" s="49">
        <v>98.581558000000001</v>
      </c>
      <c r="CY30" s="49">
        <v>96.613190000000003</v>
      </c>
      <c r="CZ30" s="49">
        <v>98.510979000000006</v>
      </c>
      <c r="DA30" s="49">
        <v>98.217055999999999</v>
      </c>
      <c r="DB30" s="49">
        <v>98.357780000000005</v>
      </c>
      <c r="DC30" s="49">
        <v>97.029838999999996</v>
      </c>
      <c r="DD30" s="49">
        <v>98.392960000000002</v>
      </c>
      <c r="DE30" s="49">
        <v>98.440101999999996</v>
      </c>
      <c r="DF30" s="49">
        <v>98.451369999999997</v>
      </c>
      <c r="DG30" s="49">
        <v>95.847137000000004</v>
      </c>
      <c r="DH30" s="49">
        <v>92.675049000000001</v>
      </c>
      <c r="DI30" s="49">
        <v>92.644576999999998</v>
      </c>
      <c r="DJ30" s="49">
        <v>92.799025999999998</v>
      </c>
      <c r="DK30" s="49">
        <v>91.219818000000004</v>
      </c>
    </row>
    <row r="31" spans="1:115">
      <c r="A31" s="299" t="s">
        <v>502</v>
      </c>
      <c r="B31" s="297">
        <v>99.606705000000005</v>
      </c>
      <c r="C31" s="49">
        <v>99.619431000000006</v>
      </c>
      <c r="D31" s="49">
        <v>99.586487000000005</v>
      </c>
      <c r="E31" s="49">
        <v>99.611335999999994</v>
      </c>
      <c r="F31" s="49">
        <v>99.605721000000003</v>
      </c>
      <c r="G31" s="49">
        <v>99.663048000000003</v>
      </c>
      <c r="H31" s="49">
        <v>99.666954000000004</v>
      </c>
      <c r="I31" s="49">
        <v>99.620834000000002</v>
      </c>
      <c r="J31" s="49">
        <v>99.601471000000004</v>
      </c>
      <c r="K31" s="49">
        <v>99.603888999999995</v>
      </c>
      <c r="L31" s="49">
        <v>99.587470999999994</v>
      </c>
      <c r="M31" s="49">
        <v>99.587874999999997</v>
      </c>
      <c r="N31" s="49">
        <v>99.625229000000004</v>
      </c>
      <c r="O31" s="49">
        <v>99.486548999999997</v>
      </c>
      <c r="P31" s="49">
        <v>99.551276999999999</v>
      </c>
      <c r="Q31" s="49">
        <v>99.541152999999994</v>
      </c>
      <c r="R31" s="49">
        <v>98.446540999999996</v>
      </c>
      <c r="S31" s="49">
        <v>98.408371000000002</v>
      </c>
      <c r="T31" s="49">
        <v>99.293914999999998</v>
      </c>
      <c r="U31" s="49">
        <v>99.289199999999994</v>
      </c>
      <c r="V31" s="49">
        <v>99.992560999999995</v>
      </c>
      <c r="W31" s="49">
        <v>99.995757999999995</v>
      </c>
      <c r="X31" s="49">
        <v>99.990966999999998</v>
      </c>
      <c r="Y31" s="49">
        <v>99.993926999999999</v>
      </c>
      <c r="Z31" s="49">
        <v>99.994834999999995</v>
      </c>
      <c r="AA31" s="49">
        <v>99.996139999999997</v>
      </c>
      <c r="AB31" s="49">
        <v>99.993340000000003</v>
      </c>
      <c r="AC31" s="49">
        <v>99.997214999999997</v>
      </c>
      <c r="AD31" s="49"/>
      <c r="AE31" s="49">
        <v>99.991935999999995</v>
      </c>
      <c r="AF31" s="49">
        <v>99.991455000000002</v>
      </c>
      <c r="AG31" s="49">
        <v>99.397873000000004</v>
      </c>
      <c r="AH31" s="49">
        <v>99.391953000000001</v>
      </c>
      <c r="AI31" s="49">
        <v>99.418846000000002</v>
      </c>
      <c r="AJ31" s="49">
        <v>99.421097000000003</v>
      </c>
      <c r="AK31" s="49">
        <v>99.411438000000004</v>
      </c>
      <c r="AL31" s="49">
        <v>99.399733999999995</v>
      </c>
      <c r="AM31" s="49">
        <v>96.710907000000006</v>
      </c>
      <c r="AN31" s="49">
        <v>98.320740000000001</v>
      </c>
      <c r="AO31" s="49">
        <v>98.561004999999994</v>
      </c>
      <c r="AP31" s="49">
        <v>96.653244000000001</v>
      </c>
      <c r="AQ31" s="49">
        <v>98.393889999999999</v>
      </c>
      <c r="AR31" s="49">
        <v>98.452117999999999</v>
      </c>
      <c r="AS31" s="49">
        <v>96.570662999999996</v>
      </c>
      <c r="AT31" s="49">
        <v>98.452788999999996</v>
      </c>
      <c r="AU31" s="49">
        <v>99.268105000000006</v>
      </c>
      <c r="AV31" s="49">
        <v>98.407921000000002</v>
      </c>
      <c r="AW31" s="49">
        <v>98.397614000000004</v>
      </c>
      <c r="AX31" s="49">
        <v>98.339698999999996</v>
      </c>
      <c r="AY31" s="49">
        <v>98.663200000000003</v>
      </c>
      <c r="AZ31" s="49">
        <v>98.305367000000004</v>
      </c>
      <c r="BA31" s="49">
        <v>97.576340000000002</v>
      </c>
      <c r="BB31" s="49">
        <v>97.574309999999997</v>
      </c>
      <c r="BC31" s="49">
        <v>97.544403000000003</v>
      </c>
      <c r="BD31" s="49">
        <v>97.630661000000003</v>
      </c>
      <c r="BE31" s="49">
        <v>98.207015999999996</v>
      </c>
      <c r="BF31" s="49">
        <v>98.063170999999997</v>
      </c>
      <c r="BG31" s="49">
        <v>98.249236999999994</v>
      </c>
      <c r="BH31" s="49">
        <v>98.208449999999999</v>
      </c>
      <c r="BI31" s="49">
        <v>98.359252999999995</v>
      </c>
      <c r="BJ31" s="49">
        <v>96.469161999999997</v>
      </c>
      <c r="BK31" s="49">
        <v>98.105063999999999</v>
      </c>
      <c r="BL31" s="49">
        <v>98.114227</v>
      </c>
      <c r="BM31" s="49">
        <v>98.447433000000004</v>
      </c>
      <c r="BN31" s="49">
        <v>98.174437999999995</v>
      </c>
      <c r="BO31" s="49">
        <v>98.138435000000001</v>
      </c>
      <c r="BP31" s="49">
        <v>98.430251999999996</v>
      </c>
      <c r="BQ31" s="49">
        <v>98.298134000000005</v>
      </c>
      <c r="BR31" s="49">
        <v>97.140136999999996</v>
      </c>
      <c r="BS31" s="49">
        <v>98.338973999999993</v>
      </c>
      <c r="BT31" s="49">
        <v>98.468941000000001</v>
      </c>
      <c r="BU31" s="49">
        <v>97.766304000000005</v>
      </c>
      <c r="BV31" s="49">
        <v>96.575919999999996</v>
      </c>
      <c r="BW31" s="49">
        <v>97.099136000000001</v>
      </c>
      <c r="BX31" s="49">
        <v>98.194168000000005</v>
      </c>
      <c r="BY31" s="49">
        <v>96.645432</v>
      </c>
      <c r="BZ31" s="49">
        <v>96.990928999999994</v>
      </c>
      <c r="CA31" s="49">
        <v>96.614966999999993</v>
      </c>
      <c r="CB31" s="49">
        <v>96.661879999999996</v>
      </c>
      <c r="CC31" s="49">
        <v>96.678573999999998</v>
      </c>
      <c r="CD31" s="49">
        <v>96.695342999999994</v>
      </c>
      <c r="CE31" s="49">
        <v>96.505843999999996</v>
      </c>
      <c r="CF31" s="49">
        <v>96.544364999999999</v>
      </c>
      <c r="CG31" s="49">
        <v>96.556618</v>
      </c>
      <c r="CH31" s="49">
        <v>96.702697999999998</v>
      </c>
      <c r="CI31" s="49">
        <v>98.257225000000005</v>
      </c>
      <c r="CJ31" s="49">
        <v>96.714118999999997</v>
      </c>
      <c r="CK31" s="49">
        <v>96.607971000000006</v>
      </c>
      <c r="CL31" s="49">
        <v>98.403458000000001</v>
      </c>
      <c r="CM31" s="49">
        <v>96.636955</v>
      </c>
      <c r="CN31" s="49">
        <v>96.623679999999993</v>
      </c>
      <c r="CO31" s="49">
        <v>97.086654999999993</v>
      </c>
      <c r="CP31" s="49">
        <v>96.672897000000006</v>
      </c>
      <c r="CQ31" s="49">
        <v>96.619736000000003</v>
      </c>
      <c r="CR31" s="49">
        <v>96.552154999999999</v>
      </c>
      <c r="CS31" s="49">
        <v>96.979927000000004</v>
      </c>
      <c r="CT31" s="49">
        <v>96.543678</v>
      </c>
      <c r="CU31" s="49">
        <v>96.592667000000006</v>
      </c>
      <c r="CV31" s="49">
        <v>98.59169</v>
      </c>
      <c r="CW31" s="49">
        <v>98.559151</v>
      </c>
      <c r="CX31" s="49">
        <v>98.587142999999998</v>
      </c>
      <c r="CY31" s="49">
        <v>96.620200999999994</v>
      </c>
      <c r="CZ31" s="49">
        <v>98.513785999999996</v>
      </c>
      <c r="DA31" s="49">
        <v>98.229613999999998</v>
      </c>
      <c r="DB31" s="49">
        <v>98.366302000000005</v>
      </c>
      <c r="DC31" s="49">
        <v>97.052352999999997</v>
      </c>
      <c r="DD31" s="49">
        <v>98.394180000000006</v>
      </c>
      <c r="DE31" s="49">
        <v>98.426192999999998</v>
      </c>
      <c r="DF31" s="49">
        <v>98.453445000000002</v>
      </c>
      <c r="DG31" s="49">
        <v>95.867446999999999</v>
      </c>
      <c r="DH31" s="49">
        <v>92.690597999999994</v>
      </c>
      <c r="DI31" s="49">
        <v>92.647293000000005</v>
      </c>
      <c r="DJ31" s="49">
        <v>92.802406000000005</v>
      </c>
      <c r="DK31" s="49">
        <v>91.22081</v>
      </c>
    </row>
    <row r="32" spans="1:115">
      <c r="A32" s="299" t="s">
        <v>503</v>
      </c>
      <c r="B32" s="297">
        <v>99.545913999999996</v>
      </c>
      <c r="C32" s="49">
        <v>99.616485999999995</v>
      </c>
      <c r="D32" s="49">
        <v>99.544846000000007</v>
      </c>
      <c r="E32" s="49">
        <v>99.554169000000002</v>
      </c>
      <c r="F32" s="49">
        <v>99.580307000000005</v>
      </c>
      <c r="G32" s="49">
        <v>99.614761000000001</v>
      </c>
      <c r="H32" s="49">
        <v>99.604889</v>
      </c>
      <c r="I32" s="49">
        <v>99.569382000000004</v>
      </c>
      <c r="J32" s="49">
        <v>99.554916000000006</v>
      </c>
      <c r="K32" s="49">
        <v>99.541397000000003</v>
      </c>
      <c r="L32" s="49">
        <v>99.544692999999995</v>
      </c>
      <c r="M32" s="49">
        <v>99.550933999999998</v>
      </c>
      <c r="N32" s="49">
        <v>99.578125</v>
      </c>
      <c r="O32" s="49">
        <v>99.443084999999996</v>
      </c>
      <c r="P32" s="49">
        <v>99.521439000000001</v>
      </c>
      <c r="Q32" s="49">
        <v>99.527450999999999</v>
      </c>
      <c r="R32" s="49">
        <v>98.394745</v>
      </c>
      <c r="S32" s="49">
        <v>98.364425999999995</v>
      </c>
      <c r="T32" s="49">
        <v>99.274651000000006</v>
      </c>
      <c r="U32" s="49">
        <v>99.194289999999995</v>
      </c>
      <c r="V32" s="49">
        <v>99.994765999999998</v>
      </c>
      <c r="W32" s="49">
        <v>99.996619999999993</v>
      </c>
      <c r="X32" s="49">
        <v>99.992592000000002</v>
      </c>
      <c r="Y32" s="49">
        <v>99.993483999999995</v>
      </c>
      <c r="Z32" s="49">
        <v>99.991257000000004</v>
      </c>
      <c r="AA32" s="49">
        <v>99.994934000000001</v>
      </c>
      <c r="AB32" s="49">
        <v>99.991485999999995</v>
      </c>
      <c r="AC32" s="49">
        <v>99.990509000000003</v>
      </c>
      <c r="AD32" s="49">
        <v>99.991935999999995</v>
      </c>
      <c r="AE32" s="49"/>
      <c r="AF32" s="49">
        <v>99.994888000000003</v>
      </c>
      <c r="AG32" s="49">
        <v>99.357879999999994</v>
      </c>
      <c r="AH32" s="49">
        <v>99.357772999999995</v>
      </c>
      <c r="AI32" s="49">
        <v>99.367378000000002</v>
      </c>
      <c r="AJ32" s="49">
        <v>99.365616000000003</v>
      </c>
      <c r="AK32" s="49">
        <v>99.370200999999994</v>
      </c>
      <c r="AL32" s="49">
        <v>99.395424000000006</v>
      </c>
      <c r="AM32" s="49">
        <v>96.718849000000006</v>
      </c>
      <c r="AN32" s="49">
        <v>98.331039000000004</v>
      </c>
      <c r="AO32" s="49">
        <v>98.527100000000004</v>
      </c>
      <c r="AP32" s="49">
        <v>96.636673000000002</v>
      </c>
      <c r="AQ32" s="49">
        <v>98.414139000000006</v>
      </c>
      <c r="AR32" s="49">
        <v>98.442062000000007</v>
      </c>
      <c r="AS32" s="49">
        <v>96.541106999999997</v>
      </c>
      <c r="AT32" s="49">
        <v>98.458984000000001</v>
      </c>
      <c r="AU32" s="49">
        <v>99.253936999999993</v>
      </c>
      <c r="AV32" s="49">
        <v>98.332626000000005</v>
      </c>
      <c r="AW32" s="49">
        <v>98.397209000000004</v>
      </c>
      <c r="AX32" s="49">
        <v>98.334350999999998</v>
      </c>
      <c r="AY32" s="49">
        <v>98.660415999999998</v>
      </c>
      <c r="AZ32" s="49">
        <v>98.296920999999998</v>
      </c>
      <c r="BA32" s="49">
        <v>97.597106999999994</v>
      </c>
      <c r="BB32" s="49">
        <v>97.574989000000002</v>
      </c>
      <c r="BC32" s="49">
        <v>97.554687999999999</v>
      </c>
      <c r="BD32" s="49">
        <v>97.648833999999994</v>
      </c>
      <c r="BE32" s="49">
        <v>98.190392000000003</v>
      </c>
      <c r="BF32" s="49">
        <v>98.071014000000005</v>
      </c>
      <c r="BG32" s="49">
        <v>98.202545000000001</v>
      </c>
      <c r="BH32" s="49">
        <v>98.171890000000005</v>
      </c>
      <c r="BI32" s="49">
        <v>98.324295000000006</v>
      </c>
      <c r="BJ32" s="49">
        <v>96.485106999999999</v>
      </c>
      <c r="BK32" s="49">
        <v>98.136107999999993</v>
      </c>
      <c r="BL32" s="49">
        <v>98.125625999999997</v>
      </c>
      <c r="BM32" s="49">
        <v>98.434218999999999</v>
      </c>
      <c r="BN32" s="49">
        <v>98.186927999999995</v>
      </c>
      <c r="BO32" s="49">
        <v>98.125191000000001</v>
      </c>
      <c r="BP32" s="49">
        <v>98.419585999999995</v>
      </c>
      <c r="BQ32" s="49">
        <v>98.347351000000003</v>
      </c>
      <c r="BR32" s="49">
        <v>97.118942000000004</v>
      </c>
      <c r="BS32" s="49">
        <v>98.298500000000004</v>
      </c>
      <c r="BT32" s="49">
        <v>98.439376999999993</v>
      </c>
      <c r="BU32" s="49">
        <v>97.759262000000007</v>
      </c>
      <c r="BV32" s="49">
        <v>96.574257000000003</v>
      </c>
      <c r="BW32" s="49">
        <v>97.077652</v>
      </c>
      <c r="BX32" s="49">
        <v>98.182952999999998</v>
      </c>
      <c r="BY32" s="49">
        <v>96.624404999999996</v>
      </c>
      <c r="BZ32" s="49">
        <v>96.983825999999993</v>
      </c>
      <c r="CA32" s="49">
        <v>96.594100999999995</v>
      </c>
      <c r="CB32" s="49">
        <v>96.661727999999997</v>
      </c>
      <c r="CC32" s="49">
        <v>96.676597999999998</v>
      </c>
      <c r="CD32" s="49">
        <v>96.714478</v>
      </c>
      <c r="CE32" s="49">
        <v>96.513382000000007</v>
      </c>
      <c r="CF32" s="49">
        <v>96.533325000000005</v>
      </c>
      <c r="CG32" s="49">
        <v>96.585205000000002</v>
      </c>
      <c r="CH32" s="49">
        <v>96.676224000000005</v>
      </c>
      <c r="CI32" s="49">
        <v>98.236159999999998</v>
      </c>
      <c r="CJ32" s="49">
        <v>96.649918</v>
      </c>
      <c r="CK32" s="49">
        <v>96.597931000000003</v>
      </c>
      <c r="CL32" s="49">
        <v>98.399154999999993</v>
      </c>
      <c r="CM32" s="49">
        <v>96.646850999999998</v>
      </c>
      <c r="CN32" s="49">
        <v>96.594741999999997</v>
      </c>
      <c r="CO32" s="49">
        <v>97.106826999999996</v>
      </c>
      <c r="CP32" s="49">
        <v>96.639633000000003</v>
      </c>
      <c r="CQ32" s="49">
        <v>96.609177000000003</v>
      </c>
      <c r="CR32" s="49">
        <v>96.565940999999995</v>
      </c>
      <c r="CS32" s="49">
        <v>96.970855999999998</v>
      </c>
      <c r="CT32" s="49">
        <v>96.535324000000003</v>
      </c>
      <c r="CU32" s="49">
        <v>96.523453000000003</v>
      </c>
      <c r="CV32" s="49">
        <v>98.587531999999996</v>
      </c>
      <c r="CW32" s="49">
        <v>98.538666000000006</v>
      </c>
      <c r="CX32" s="49">
        <v>98.588379000000003</v>
      </c>
      <c r="CY32" s="49">
        <v>96.601410000000001</v>
      </c>
      <c r="CZ32" s="49">
        <v>98.509201000000004</v>
      </c>
      <c r="DA32" s="49">
        <v>98.214354999999998</v>
      </c>
      <c r="DB32" s="49">
        <v>98.357253999999998</v>
      </c>
      <c r="DC32" s="49">
        <v>97.019065999999995</v>
      </c>
      <c r="DD32" s="49">
        <v>98.365371999999994</v>
      </c>
      <c r="DE32" s="49">
        <v>98.410797000000002</v>
      </c>
      <c r="DF32" s="49">
        <v>98.428664999999995</v>
      </c>
      <c r="DG32" s="49">
        <v>95.847877999999994</v>
      </c>
      <c r="DH32" s="49">
        <v>92.695892000000001</v>
      </c>
      <c r="DI32" s="49">
        <v>92.606399999999994</v>
      </c>
      <c r="DJ32" s="49">
        <v>92.792136999999997</v>
      </c>
      <c r="DK32" s="49">
        <v>91.201179999999994</v>
      </c>
    </row>
    <row r="33" spans="1:115">
      <c r="A33" s="299" t="s">
        <v>504</v>
      </c>
      <c r="B33" s="297">
        <v>99.548996000000002</v>
      </c>
      <c r="C33" s="49">
        <v>99.617630000000005</v>
      </c>
      <c r="D33" s="49">
        <v>99.545485999999997</v>
      </c>
      <c r="E33" s="49">
        <v>99.547943000000004</v>
      </c>
      <c r="F33" s="49">
        <v>99.581894000000005</v>
      </c>
      <c r="G33" s="49">
        <v>99.615166000000002</v>
      </c>
      <c r="H33" s="49">
        <v>99.614104999999995</v>
      </c>
      <c r="I33" s="49">
        <v>99.578201000000007</v>
      </c>
      <c r="J33" s="49">
        <v>99.552948000000001</v>
      </c>
      <c r="K33" s="49">
        <v>99.555588</v>
      </c>
      <c r="L33" s="49">
        <v>99.545546999999999</v>
      </c>
      <c r="M33" s="49">
        <v>99.558982999999998</v>
      </c>
      <c r="N33" s="49">
        <v>99.581992999999997</v>
      </c>
      <c r="O33" s="49">
        <v>99.444243999999998</v>
      </c>
      <c r="P33" s="49">
        <v>99.533043000000006</v>
      </c>
      <c r="Q33" s="49">
        <v>99.524863999999994</v>
      </c>
      <c r="R33" s="49">
        <v>98.405013999999994</v>
      </c>
      <c r="S33" s="49">
        <v>98.363724000000005</v>
      </c>
      <c r="T33" s="49">
        <v>99.282760999999994</v>
      </c>
      <c r="U33" s="49">
        <v>99.212929000000003</v>
      </c>
      <c r="V33" s="49">
        <v>99.997390999999993</v>
      </c>
      <c r="W33" s="49">
        <v>99.995414999999994</v>
      </c>
      <c r="X33" s="49">
        <v>99.992630000000005</v>
      </c>
      <c r="Y33" s="49">
        <v>99.996414000000001</v>
      </c>
      <c r="Z33" s="49">
        <v>99.996245999999999</v>
      </c>
      <c r="AA33" s="49">
        <v>99.989013999999997</v>
      </c>
      <c r="AB33" s="49">
        <v>99.997344999999996</v>
      </c>
      <c r="AC33" s="49">
        <v>99.994811999999996</v>
      </c>
      <c r="AD33" s="49">
        <v>99.991455000000002</v>
      </c>
      <c r="AE33" s="49">
        <v>99.994888000000003</v>
      </c>
      <c r="AF33" s="49"/>
      <c r="AG33" s="49">
        <v>99.378082000000006</v>
      </c>
      <c r="AH33" s="49">
        <v>99.364029000000002</v>
      </c>
      <c r="AI33" s="49">
        <v>99.377105999999998</v>
      </c>
      <c r="AJ33" s="49">
        <v>99.375763000000006</v>
      </c>
      <c r="AK33" s="49">
        <v>99.374816999999993</v>
      </c>
      <c r="AL33" s="49">
        <v>99.408524</v>
      </c>
      <c r="AM33" s="49">
        <v>96.709671</v>
      </c>
      <c r="AN33" s="49">
        <v>98.305205999999998</v>
      </c>
      <c r="AO33" s="49">
        <v>98.545974999999999</v>
      </c>
      <c r="AP33" s="49">
        <v>96.644927999999993</v>
      </c>
      <c r="AQ33" s="49">
        <v>98.401413000000005</v>
      </c>
      <c r="AR33" s="49">
        <v>98.448120000000003</v>
      </c>
      <c r="AS33" s="49">
        <v>96.488647</v>
      </c>
      <c r="AT33" s="49">
        <v>98.438300999999996</v>
      </c>
      <c r="AU33" s="49">
        <v>99.188072000000005</v>
      </c>
      <c r="AV33" s="49">
        <v>98.341292999999993</v>
      </c>
      <c r="AW33" s="49">
        <v>98.377089999999995</v>
      </c>
      <c r="AX33" s="49">
        <v>98.339600000000004</v>
      </c>
      <c r="AY33" s="49">
        <v>98.667000000000002</v>
      </c>
      <c r="AZ33" s="49">
        <v>98.300033999999997</v>
      </c>
      <c r="BA33" s="49">
        <v>97.581871000000007</v>
      </c>
      <c r="BB33" s="49">
        <v>97.555915999999996</v>
      </c>
      <c r="BC33" s="49">
        <v>97.483840999999998</v>
      </c>
      <c r="BD33" s="49">
        <v>97.569396999999995</v>
      </c>
      <c r="BE33" s="49">
        <v>98.188491999999997</v>
      </c>
      <c r="BF33" s="49">
        <v>98.092620999999994</v>
      </c>
      <c r="BG33" s="49">
        <v>98.211905999999999</v>
      </c>
      <c r="BH33" s="49">
        <v>98.166656000000003</v>
      </c>
      <c r="BI33" s="49">
        <v>98.355362</v>
      </c>
      <c r="BJ33" s="49">
        <v>96.445457000000005</v>
      </c>
      <c r="BK33" s="49">
        <v>98.163818000000006</v>
      </c>
      <c r="BL33" s="49">
        <v>98.099273999999994</v>
      </c>
      <c r="BM33" s="49">
        <v>98.419753999999998</v>
      </c>
      <c r="BN33" s="49">
        <v>98.162505999999993</v>
      </c>
      <c r="BO33" s="49">
        <v>98.120391999999995</v>
      </c>
      <c r="BP33" s="49">
        <v>98.431656000000004</v>
      </c>
      <c r="BQ33" s="49">
        <v>98.358513000000002</v>
      </c>
      <c r="BR33" s="49">
        <v>97.120789000000002</v>
      </c>
      <c r="BS33" s="49">
        <v>98.302902000000003</v>
      </c>
      <c r="BT33" s="49">
        <v>98.444076999999993</v>
      </c>
      <c r="BU33" s="49">
        <v>97.757491999999999</v>
      </c>
      <c r="BV33" s="49">
        <v>96.567406000000005</v>
      </c>
      <c r="BW33" s="49">
        <v>97.054428000000001</v>
      </c>
      <c r="BX33" s="49">
        <v>98.191024999999996</v>
      </c>
      <c r="BY33" s="49">
        <v>96.601378999999994</v>
      </c>
      <c r="BZ33" s="49">
        <v>96.993163999999993</v>
      </c>
      <c r="CA33" s="49">
        <v>96.603210000000004</v>
      </c>
      <c r="CB33" s="49">
        <v>96.603592000000006</v>
      </c>
      <c r="CC33" s="49">
        <v>96.588500999999994</v>
      </c>
      <c r="CD33" s="49">
        <v>96.680358999999996</v>
      </c>
      <c r="CE33" s="49">
        <v>96.492821000000006</v>
      </c>
      <c r="CF33" s="49">
        <v>96.517821999999995</v>
      </c>
      <c r="CG33" s="49">
        <v>96.541427999999996</v>
      </c>
      <c r="CH33" s="49">
        <v>96.602249</v>
      </c>
      <c r="CI33" s="49">
        <v>98.233108999999999</v>
      </c>
      <c r="CJ33" s="49">
        <v>96.664931999999993</v>
      </c>
      <c r="CK33" s="49">
        <v>96.596596000000005</v>
      </c>
      <c r="CL33" s="49">
        <v>98.326476999999997</v>
      </c>
      <c r="CM33" s="49">
        <v>96.611358999999993</v>
      </c>
      <c r="CN33" s="49">
        <v>96.609772000000007</v>
      </c>
      <c r="CO33" s="49">
        <v>97.087883000000005</v>
      </c>
      <c r="CP33" s="49">
        <v>96.655563000000001</v>
      </c>
      <c r="CQ33" s="49">
        <v>96.611725000000007</v>
      </c>
      <c r="CR33" s="49">
        <v>96.574798999999999</v>
      </c>
      <c r="CS33" s="49">
        <v>96.979370000000003</v>
      </c>
      <c r="CT33" s="49">
        <v>96.547470000000004</v>
      </c>
      <c r="CU33" s="49">
        <v>96.52861</v>
      </c>
      <c r="CV33" s="49">
        <v>98.600966999999997</v>
      </c>
      <c r="CW33" s="49">
        <v>98.553093000000004</v>
      </c>
      <c r="CX33" s="49">
        <v>98.572708000000006</v>
      </c>
      <c r="CY33" s="49">
        <v>96.602706999999995</v>
      </c>
      <c r="CZ33" s="49">
        <v>98.490234000000001</v>
      </c>
      <c r="DA33" s="49">
        <v>98.163764999999998</v>
      </c>
      <c r="DB33" s="49">
        <v>98.341553000000005</v>
      </c>
      <c r="DC33" s="49">
        <v>96.987410999999994</v>
      </c>
      <c r="DD33" s="49">
        <v>98.378151000000003</v>
      </c>
      <c r="DE33" s="49">
        <v>98.394478000000007</v>
      </c>
      <c r="DF33" s="49">
        <v>98.427475000000001</v>
      </c>
      <c r="DG33" s="49">
        <v>95.855086999999997</v>
      </c>
      <c r="DH33" s="49">
        <v>92.685196000000005</v>
      </c>
      <c r="DI33" s="49">
        <v>92.591437999999997</v>
      </c>
      <c r="DJ33" s="49">
        <v>92.784180000000006</v>
      </c>
      <c r="DK33" s="49">
        <v>91.138367000000002</v>
      </c>
    </row>
    <row r="34" spans="1:115">
      <c r="A34" s="299" t="s">
        <v>505</v>
      </c>
      <c r="B34" s="297">
        <v>99.311240999999995</v>
      </c>
      <c r="C34" s="49">
        <v>99.391739000000001</v>
      </c>
      <c r="D34" s="49">
        <v>99.292373999999995</v>
      </c>
      <c r="E34" s="49">
        <v>99.293350000000004</v>
      </c>
      <c r="F34" s="49">
        <v>99.336440999999994</v>
      </c>
      <c r="G34" s="49">
        <v>99.381180000000001</v>
      </c>
      <c r="H34" s="49">
        <v>99.374404999999996</v>
      </c>
      <c r="I34" s="49">
        <v>99.389358999999999</v>
      </c>
      <c r="J34" s="49">
        <v>99.249886000000004</v>
      </c>
      <c r="K34" s="49">
        <v>99.279999000000004</v>
      </c>
      <c r="L34" s="49">
        <v>99.338318000000001</v>
      </c>
      <c r="M34" s="49">
        <v>99.284508000000002</v>
      </c>
      <c r="N34" s="49">
        <v>99.385040000000004</v>
      </c>
      <c r="O34" s="49">
        <v>99.338263999999995</v>
      </c>
      <c r="P34" s="49">
        <v>99.309814000000003</v>
      </c>
      <c r="Q34" s="49">
        <v>99.197968000000003</v>
      </c>
      <c r="R34" s="49">
        <v>98.482894999999999</v>
      </c>
      <c r="S34" s="49">
        <v>98.315597999999994</v>
      </c>
      <c r="T34" s="49">
        <v>99.494781000000003</v>
      </c>
      <c r="U34" s="49">
        <v>99.053451999999993</v>
      </c>
      <c r="V34" s="49">
        <v>99.394942999999998</v>
      </c>
      <c r="W34" s="49">
        <v>99.398833999999994</v>
      </c>
      <c r="X34" s="49">
        <v>99.412368999999998</v>
      </c>
      <c r="Y34" s="49">
        <v>99.395415999999997</v>
      </c>
      <c r="Z34" s="49">
        <v>99.415756000000002</v>
      </c>
      <c r="AA34" s="49">
        <v>99.403419</v>
      </c>
      <c r="AB34" s="49">
        <v>99.406158000000005</v>
      </c>
      <c r="AC34" s="49">
        <v>99.399535999999998</v>
      </c>
      <c r="AD34" s="49">
        <v>99.397873000000004</v>
      </c>
      <c r="AE34" s="49">
        <v>99.357879999999994</v>
      </c>
      <c r="AF34" s="49">
        <v>99.378082000000006</v>
      </c>
      <c r="AG34" s="49"/>
      <c r="AH34" s="49">
        <v>99.996605000000002</v>
      </c>
      <c r="AI34" s="49">
        <v>99.998305999999999</v>
      </c>
      <c r="AJ34" s="49">
        <v>99.998351999999997</v>
      </c>
      <c r="AK34" s="49">
        <v>99.998565999999997</v>
      </c>
      <c r="AL34" s="49">
        <v>99.997398000000004</v>
      </c>
      <c r="AM34" s="49">
        <v>96.648337999999995</v>
      </c>
      <c r="AN34" s="49">
        <v>98.336487000000005</v>
      </c>
      <c r="AO34" s="49">
        <v>98.485443000000004</v>
      </c>
      <c r="AP34" s="49">
        <v>96.574843999999999</v>
      </c>
      <c r="AQ34" s="49">
        <v>98.350196999999994</v>
      </c>
      <c r="AR34" s="49">
        <v>98.461853000000005</v>
      </c>
      <c r="AS34" s="49">
        <v>96.384613000000002</v>
      </c>
      <c r="AT34" s="49">
        <v>98.408019999999993</v>
      </c>
      <c r="AU34" s="49">
        <v>99.377837999999997</v>
      </c>
      <c r="AV34" s="49">
        <v>98.373230000000007</v>
      </c>
      <c r="AW34" s="49">
        <v>98.216705000000005</v>
      </c>
      <c r="AX34" s="49">
        <v>98.392548000000005</v>
      </c>
      <c r="AY34" s="49">
        <v>98.560226</v>
      </c>
      <c r="AZ34" s="49">
        <v>98.287871999999993</v>
      </c>
      <c r="BA34" s="49">
        <v>97.482192999999995</v>
      </c>
      <c r="BB34" s="49">
        <v>97.495682000000002</v>
      </c>
      <c r="BC34" s="49">
        <v>97.441422000000003</v>
      </c>
      <c r="BD34" s="49">
        <v>97.560837000000006</v>
      </c>
      <c r="BE34" s="49">
        <v>98.079147000000006</v>
      </c>
      <c r="BF34" s="49">
        <v>98.003281000000001</v>
      </c>
      <c r="BG34" s="49">
        <v>98.132462000000004</v>
      </c>
      <c r="BH34" s="49">
        <v>98.070342999999994</v>
      </c>
      <c r="BI34" s="49">
        <v>98.297852000000006</v>
      </c>
      <c r="BJ34" s="49">
        <v>96.509735000000006</v>
      </c>
      <c r="BK34" s="49">
        <v>98.038521000000003</v>
      </c>
      <c r="BL34" s="49">
        <v>98.007591000000005</v>
      </c>
      <c r="BM34" s="49">
        <v>98.318718000000004</v>
      </c>
      <c r="BN34" s="49">
        <v>98.138962000000006</v>
      </c>
      <c r="BO34" s="49">
        <v>98.090232999999998</v>
      </c>
      <c r="BP34" s="49">
        <v>98.263878000000005</v>
      </c>
      <c r="BQ34" s="49">
        <v>98.288559000000006</v>
      </c>
      <c r="BR34" s="49">
        <v>97.018981999999994</v>
      </c>
      <c r="BS34" s="49">
        <v>98.212494000000007</v>
      </c>
      <c r="BT34" s="49">
        <v>98.411865000000006</v>
      </c>
      <c r="BU34" s="49">
        <v>97.812400999999994</v>
      </c>
      <c r="BV34" s="49">
        <v>96.428573999999998</v>
      </c>
      <c r="BW34" s="49">
        <v>96.959823999999998</v>
      </c>
      <c r="BX34" s="49">
        <v>98.117531</v>
      </c>
      <c r="BY34" s="49">
        <v>96.572120999999996</v>
      </c>
      <c r="BZ34" s="49">
        <v>96.953766000000002</v>
      </c>
      <c r="CA34" s="49">
        <v>96.543976000000001</v>
      </c>
      <c r="CB34" s="49">
        <v>96.594634999999997</v>
      </c>
      <c r="CC34" s="49">
        <v>96.545592999999997</v>
      </c>
      <c r="CD34" s="49">
        <v>96.605063999999999</v>
      </c>
      <c r="CE34" s="49">
        <v>96.41713</v>
      </c>
      <c r="CF34" s="49">
        <v>96.440551999999997</v>
      </c>
      <c r="CG34" s="49">
        <v>96.519310000000004</v>
      </c>
      <c r="CH34" s="49">
        <v>96.496002000000004</v>
      </c>
      <c r="CI34" s="49">
        <v>98.315323000000006</v>
      </c>
      <c r="CJ34" s="49">
        <v>96.527648999999997</v>
      </c>
      <c r="CK34" s="49">
        <v>96.523392000000001</v>
      </c>
      <c r="CL34" s="49">
        <v>98.259231999999997</v>
      </c>
      <c r="CM34" s="49">
        <v>96.607444999999998</v>
      </c>
      <c r="CN34" s="49">
        <v>96.568909000000005</v>
      </c>
      <c r="CO34" s="49">
        <v>97.026923999999994</v>
      </c>
      <c r="CP34" s="49">
        <v>96.582840000000004</v>
      </c>
      <c r="CQ34" s="49">
        <v>96.636543000000003</v>
      </c>
      <c r="CR34" s="49">
        <v>96.532661000000004</v>
      </c>
      <c r="CS34" s="49">
        <v>96.986832000000007</v>
      </c>
      <c r="CT34" s="49">
        <v>96.505263999999997</v>
      </c>
      <c r="CU34" s="49">
        <v>96.371444999999994</v>
      </c>
      <c r="CV34" s="49">
        <v>98.540702999999993</v>
      </c>
      <c r="CW34" s="49">
        <v>98.548355000000001</v>
      </c>
      <c r="CX34" s="49">
        <v>98.485146</v>
      </c>
      <c r="CY34" s="49">
        <v>96.625900000000001</v>
      </c>
      <c r="CZ34" s="49">
        <v>98.486885000000001</v>
      </c>
      <c r="DA34" s="49">
        <v>98.138214000000005</v>
      </c>
      <c r="DB34" s="49">
        <v>98.335875999999999</v>
      </c>
      <c r="DC34" s="49">
        <v>96.939116999999996</v>
      </c>
      <c r="DD34" s="49">
        <v>98.279708999999997</v>
      </c>
      <c r="DE34" s="49">
        <v>98.423668000000006</v>
      </c>
      <c r="DF34" s="49">
        <v>98.402771000000001</v>
      </c>
      <c r="DG34" s="49">
        <v>95.759170999999995</v>
      </c>
      <c r="DH34" s="49">
        <v>92.626037999999994</v>
      </c>
      <c r="DI34" s="49">
        <v>92.617523000000006</v>
      </c>
      <c r="DJ34" s="49">
        <v>92.792350999999996</v>
      </c>
      <c r="DK34" s="49">
        <v>91.120673999999994</v>
      </c>
    </row>
    <row r="35" spans="1:115">
      <c r="A35" s="299" t="s">
        <v>506</v>
      </c>
      <c r="B35" s="297">
        <v>99.295760999999999</v>
      </c>
      <c r="C35" s="49">
        <v>99.398658999999995</v>
      </c>
      <c r="D35" s="49">
        <v>99.293602000000007</v>
      </c>
      <c r="E35" s="49">
        <v>99.297332999999995</v>
      </c>
      <c r="F35" s="49">
        <v>99.321983000000003</v>
      </c>
      <c r="G35" s="49">
        <v>99.382499999999993</v>
      </c>
      <c r="H35" s="49">
        <v>99.374565000000004</v>
      </c>
      <c r="I35" s="49">
        <v>99.384276999999997</v>
      </c>
      <c r="J35" s="49">
        <v>99.250595000000004</v>
      </c>
      <c r="K35" s="49">
        <v>99.276566000000003</v>
      </c>
      <c r="L35" s="49">
        <v>99.339095999999998</v>
      </c>
      <c r="M35" s="49">
        <v>99.283385999999993</v>
      </c>
      <c r="N35" s="49">
        <v>99.387450999999999</v>
      </c>
      <c r="O35" s="49">
        <v>99.348236</v>
      </c>
      <c r="P35" s="49">
        <v>99.320953000000003</v>
      </c>
      <c r="Q35" s="49">
        <v>99.194159999999997</v>
      </c>
      <c r="R35" s="49">
        <v>98.482437000000004</v>
      </c>
      <c r="S35" s="49">
        <v>98.333359000000002</v>
      </c>
      <c r="T35" s="49">
        <v>99.503105000000005</v>
      </c>
      <c r="U35" s="49">
        <v>99.078750999999997</v>
      </c>
      <c r="V35" s="49">
        <v>99.396927000000005</v>
      </c>
      <c r="W35" s="49">
        <v>99.399497999999994</v>
      </c>
      <c r="X35" s="49">
        <v>99.408112000000003</v>
      </c>
      <c r="Y35" s="49">
        <v>99.394272000000001</v>
      </c>
      <c r="Z35" s="49">
        <v>99.396880999999993</v>
      </c>
      <c r="AA35" s="49">
        <v>99.403640999999993</v>
      </c>
      <c r="AB35" s="49">
        <v>99.400222999999997</v>
      </c>
      <c r="AC35" s="49">
        <v>99.399688999999995</v>
      </c>
      <c r="AD35" s="49">
        <v>99.391953000000001</v>
      </c>
      <c r="AE35" s="49">
        <v>99.357772999999995</v>
      </c>
      <c r="AF35" s="49">
        <v>99.364029000000002</v>
      </c>
      <c r="AG35" s="49">
        <v>99.996605000000002</v>
      </c>
      <c r="AH35" s="49"/>
      <c r="AI35" s="49">
        <v>99.997864000000007</v>
      </c>
      <c r="AJ35" s="49">
        <v>99.998383000000004</v>
      </c>
      <c r="AK35" s="49">
        <v>99.998810000000006</v>
      </c>
      <c r="AL35" s="49">
        <v>99.993469000000005</v>
      </c>
      <c r="AM35" s="49">
        <v>96.633758999999998</v>
      </c>
      <c r="AN35" s="49">
        <v>98.308655000000002</v>
      </c>
      <c r="AO35" s="49">
        <v>98.490996999999993</v>
      </c>
      <c r="AP35" s="49">
        <v>96.580810999999997</v>
      </c>
      <c r="AQ35" s="49">
        <v>98.378417999999996</v>
      </c>
      <c r="AR35" s="49">
        <v>98.462035999999998</v>
      </c>
      <c r="AS35" s="49">
        <v>96.371964000000006</v>
      </c>
      <c r="AT35" s="49">
        <v>98.402527000000006</v>
      </c>
      <c r="AU35" s="49">
        <v>99.388641000000007</v>
      </c>
      <c r="AV35" s="49">
        <v>98.372467</v>
      </c>
      <c r="AW35" s="49">
        <v>98.219314999999995</v>
      </c>
      <c r="AX35" s="49">
        <v>98.388312999999997</v>
      </c>
      <c r="AY35" s="49">
        <v>98.544830000000005</v>
      </c>
      <c r="AZ35" s="49">
        <v>98.288405999999995</v>
      </c>
      <c r="BA35" s="49">
        <v>97.477615</v>
      </c>
      <c r="BB35" s="49">
        <v>97.493972999999997</v>
      </c>
      <c r="BC35" s="49">
        <v>97.428191999999996</v>
      </c>
      <c r="BD35" s="49">
        <v>97.563857999999996</v>
      </c>
      <c r="BE35" s="49">
        <v>98.104506999999998</v>
      </c>
      <c r="BF35" s="49">
        <v>97.984589</v>
      </c>
      <c r="BG35" s="49">
        <v>98.120116999999993</v>
      </c>
      <c r="BH35" s="49">
        <v>98.052536000000003</v>
      </c>
      <c r="BI35" s="49">
        <v>98.299666999999999</v>
      </c>
      <c r="BJ35" s="49">
        <v>96.503653999999997</v>
      </c>
      <c r="BK35" s="49">
        <v>98.051154999999994</v>
      </c>
      <c r="BL35" s="49">
        <v>98.022475999999997</v>
      </c>
      <c r="BM35" s="49">
        <v>98.305442999999997</v>
      </c>
      <c r="BN35" s="49">
        <v>98.125427000000002</v>
      </c>
      <c r="BO35" s="49">
        <v>98.093711999999996</v>
      </c>
      <c r="BP35" s="49">
        <v>98.250457999999995</v>
      </c>
      <c r="BQ35" s="49">
        <v>98.269668999999993</v>
      </c>
      <c r="BR35" s="49">
        <v>97.029838999999996</v>
      </c>
      <c r="BS35" s="49">
        <v>98.202376999999998</v>
      </c>
      <c r="BT35" s="49">
        <v>98.415451000000004</v>
      </c>
      <c r="BU35" s="49">
        <v>97.812415999999999</v>
      </c>
      <c r="BV35" s="49">
        <v>96.429976999999994</v>
      </c>
      <c r="BW35" s="49">
        <v>96.939025999999998</v>
      </c>
      <c r="BX35" s="49">
        <v>98.109756000000004</v>
      </c>
      <c r="BY35" s="49">
        <v>96.584807999999995</v>
      </c>
      <c r="BZ35" s="49">
        <v>96.965453999999994</v>
      </c>
      <c r="CA35" s="49">
        <v>96.549210000000002</v>
      </c>
      <c r="CB35" s="49">
        <v>96.588195999999996</v>
      </c>
      <c r="CC35" s="49">
        <v>96.540222</v>
      </c>
      <c r="CD35" s="49">
        <v>96.570144999999997</v>
      </c>
      <c r="CE35" s="49">
        <v>96.407784000000007</v>
      </c>
      <c r="CF35" s="49">
        <v>96.453506000000004</v>
      </c>
      <c r="CG35" s="49">
        <v>96.532775999999998</v>
      </c>
      <c r="CH35" s="49">
        <v>96.473213000000001</v>
      </c>
      <c r="CI35" s="49">
        <v>98.313704999999999</v>
      </c>
      <c r="CJ35" s="49">
        <v>96.530028999999999</v>
      </c>
      <c r="CK35" s="49">
        <v>96.545035999999996</v>
      </c>
      <c r="CL35" s="49">
        <v>98.254813999999996</v>
      </c>
      <c r="CM35" s="49">
        <v>96.623215000000002</v>
      </c>
      <c r="CN35" s="49">
        <v>96.574036000000007</v>
      </c>
      <c r="CO35" s="49">
        <v>97.050323000000006</v>
      </c>
      <c r="CP35" s="49">
        <v>96.590064999999996</v>
      </c>
      <c r="CQ35" s="49">
        <v>96.626723999999996</v>
      </c>
      <c r="CR35" s="49">
        <v>96.541122000000001</v>
      </c>
      <c r="CS35" s="49">
        <v>96.980743000000004</v>
      </c>
      <c r="CT35" s="49">
        <v>96.500281999999999</v>
      </c>
      <c r="CU35" s="49">
        <v>96.358931999999996</v>
      </c>
      <c r="CV35" s="49">
        <v>98.535293999999993</v>
      </c>
      <c r="CW35" s="49">
        <v>98.552527999999995</v>
      </c>
      <c r="CX35" s="49">
        <v>98.474686000000005</v>
      </c>
      <c r="CY35" s="49">
        <v>96.622817999999995</v>
      </c>
      <c r="CZ35" s="49">
        <v>98.486542</v>
      </c>
      <c r="DA35" s="49">
        <v>98.136184999999998</v>
      </c>
      <c r="DB35" s="49">
        <v>98.337242000000003</v>
      </c>
      <c r="DC35" s="49">
        <v>96.954254000000006</v>
      </c>
      <c r="DD35" s="49">
        <v>98.282127000000003</v>
      </c>
      <c r="DE35" s="49">
        <v>98.417282</v>
      </c>
      <c r="DF35" s="49">
        <v>98.403046000000003</v>
      </c>
      <c r="DG35" s="49">
        <v>95.763053999999997</v>
      </c>
      <c r="DH35" s="49">
        <v>92.607833999999997</v>
      </c>
      <c r="DI35" s="49">
        <v>92.605148</v>
      </c>
      <c r="DJ35" s="49">
        <v>92.795501999999999</v>
      </c>
      <c r="DK35" s="49">
        <v>91.110504000000006</v>
      </c>
    </row>
    <row r="36" spans="1:115" ht="16" customHeight="1">
      <c r="A36" s="299" t="s">
        <v>507</v>
      </c>
      <c r="B36" s="297">
        <v>99.324036000000007</v>
      </c>
      <c r="C36" s="49">
        <v>99.402343999999999</v>
      </c>
      <c r="D36" s="49">
        <v>99.305374</v>
      </c>
      <c r="E36" s="49">
        <v>99.310851999999997</v>
      </c>
      <c r="F36" s="49">
        <v>99.330078</v>
      </c>
      <c r="G36" s="49">
        <v>99.386107999999993</v>
      </c>
      <c r="H36" s="49">
        <v>99.372658000000001</v>
      </c>
      <c r="I36" s="49">
        <v>99.396209999999996</v>
      </c>
      <c r="J36" s="49">
        <v>99.252921999999998</v>
      </c>
      <c r="K36" s="49">
        <v>99.299880999999999</v>
      </c>
      <c r="L36" s="49">
        <v>99.347717000000003</v>
      </c>
      <c r="M36" s="49">
        <v>99.304030999999995</v>
      </c>
      <c r="N36" s="49">
        <v>99.390602000000001</v>
      </c>
      <c r="O36" s="49">
        <v>99.362289000000004</v>
      </c>
      <c r="P36" s="49">
        <v>99.323684999999998</v>
      </c>
      <c r="Q36" s="49">
        <v>99.183684999999997</v>
      </c>
      <c r="R36" s="49">
        <v>98.487273999999999</v>
      </c>
      <c r="S36" s="49">
        <v>98.332335999999998</v>
      </c>
      <c r="T36" s="49">
        <v>99.489197000000004</v>
      </c>
      <c r="U36" s="49">
        <v>99.071251000000004</v>
      </c>
      <c r="V36" s="49">
        <v>99.401329000000004</v>
      </c>
      <c r="W36" s="49">
        <v>99.412307999999996</v>
      </c>
      <c r="X36" s="49">
        <v>99.418807999999999</v>
      </c>
      <c r="Y36" s="49">
        <v>99.401275999999996</v>
      </c>
      <c r="Z36" s="49">
        <v>99.415192000000005</v>
      </c>
      <c r="AA36" s="49">
        <v>99.399445</v>
      </c>
      <c r="AB36" s="49">
        <v>99.416267000000005</v>
      </c>
      <c r="AC36" s="49">
        <v>99.412871999999993</v>
      </c>
      <c r="AD36" s="49">
        <v>99.418846000000002</v>
      </c>
      <c r="AE36" s="49">
        <v>99.367378000000002</v>
      </c>
      <c r="AF36" s="49">
        <v>99.377105999999998</v>
      </c>
      <c r="AG36" s="49">
        <v>99.998305999999999</v>
      </c>
      <c r="AH36" s="49">
        <v>99.997864000000007</v>
      </c>
      <c r="AI36" s="49"/>
      <c r="AJ36" s="49">
        <v>99.998183999999995</v>
      </c>
      <c r="AK36" s="49">
        <v>99.997612000000004</v>
      </c>
      <c r="AL36" s="49">
        <v>99.997787000000002</v>
      </c>
      <c r="AM36" s="49">
        <v>96.657150000000001</v>
      </c>
      <c r="AN36" s="49">
        <v>98.329704000000007</v>
      </c>
      <c r="AO36" s="49">
        <v>98.484009</v>
      </c>
      <c r="AP36" s="49">
        <v>96.570473000000007</v>
      </c>
      <c r="AQ36" s="49">
        <v>98.371360999999993</v>
      </c>
      <c r="AR36" s="49">
        <v>98.461883999999998</v>
      </c>
      <c r="AS36" s="49">
        <v>96.398787999999996</v>
      </c>
      <c r="AT36" s="49">
        <v>98.417603</v>
      </c>
      <c r="AU36" s="49">
        <v>99.394165000000001</v>
      </c>
      <c r="AV36" s="49">
        <v>98.372146999999998</v>
      </c>
      <c r="AW36" s="49">
        <v>98.236298000000005</v>
      </c>
      <c r="AX36" s="49">
        <v>98.383422999999993</v>
      </c>
      <c r="AY36" s="49">
        <v>98.548141000000001</v>
      </c>
      <c r="AZ36" s="49">
        <v>98.283278999999993</v>
      </c>
      <c r="BA36" s="49">
        <v>97.488090999999997</v>
      </c>
      <c r="BB36" s="49">
        <v>97.514221000000006</v>
      </c>
      <c r="BC36" s="49">
        <v>97.435715000000002</v>
      </c>
      <c r="BD36" s="49">
        <v>97.576179999999994</v>
      </c>
      <c r="BE36" s="49">
        <v>98.091262999999998</v>
      </c>
      <c r="BF36" s="49">
        <v>98.040024000000003</v>
      </c>
      <c r="BG36" s="49">
        <v>98.138137999999998</v>
      </c>
      <c r="BH36" s="49">
        <v>98.085402999999999</v>
      </c>
      <c r="BI36" s="49">
        <v>98.300583000000003</v>
      </c>
      <c r="BJ36" s="49">
        <v>96.499572999999998</v>
      </c>
      <c r="BK36" s="49">
        <v>98.040656999999996</v>
      </c>
      <c r="BL36" s="49">
        <v>98.027832000000004</v>
      </c>
      <c r="BM36" s="49">
        <v>98.309585999999996</v>
      </c>
      <c r="BN36" s="49">
        <v>98.144713999999993</v>
      </c>
      <c r="BO36" s="49">
        <v>98.097397000000001</v>
      </c>
      <c r="BP36" s="49">
        <v>98.266800000000003</v>
      </c>
      <c r="BQ36" s="49">
        <v>98.284514999999999</v>
      </c>
      <c r="BR36" s="49">
        <v>97.012137999999993</v>
      </c>
      <c r="BS36" s="49">
        <v>98.197540000000004</v>
      </c>
      <c r="BT36" s="49">
        <v>98.406409999999994</v>
      </c>
      <c r="BU36" s="49">
        <v>97.804962000000003</v>
      </c>
      <c r="BV36" s="49">
        <v>96.443755999999993</v>
      </c>
      <c r="BW36" s="49">
        <v>96.964577000000006</v>
      </c>
      <c r="BX36" s="49">
        <v>98.122032000000004</v>
      </c>
      <c r="BY36" s="49">
        <v>96.568068999999994</v>
      </c>
      <c r="BZ36" s="49">
        <v>96.982749999999996</v>
      </c>
      <c r="CA36" s="49">
        <v>96.534332000000006</v>
      </c>
      <c r="CB36" s="49">
        <v>96.594604000000004</v>
      </c>
      <c r="CC36" s="49">
        <v>96.545670000000001</v>
      </c>
      <c r="CD36" s="49">
        <v>96.597945999999993</v>
      </c>
      <c r="CE36" s="49">
        <v>96.417664000000002</v>
      </c>
      <c r="CF36" s="49">
        <v>96.451599000000002</v>
      </c>
      <c r="CG36" s="49">
        <v>96.518119999999996</v>
      </c>
      <c r="CH36" s="49">
        <v>96.479309000000001</v>
      </c>
      <c r="CI36" s="49">
        <v>98.322165999999996</v>
      </c>
      <c r="CJ36" s="49">
        <v>96.508117999999996</v>
      </c>
      <c r="CK36" s="49">
        <v>96.550803999999999</v>
      </c>
      <c r="CL36" s="49">
        <v>98.264679000000001</v>
      </c>
      <c r="CM36" s="49">
        <v>96.598785000000007</v>
      </c>
      <c r="CN36" s="49">
        <v>96.565346000000005</v>
      </c>
      <c r="CO36" s="49">
        <v>97.030806999999996</v>
      </c>
      <c r="CP36" s="49">
        <v>96.581451000000001</v>
      </c>
      <c r="CQ36" s="49">
        <v>96.633774000000003</v>
      </c>
      <c r="CR36" s="49">
        <v>96.544983000000002</v>
      </c>
      <c r="CS36" s="49">
        <v>96.992241000000007</v>
      </c>
      <c r="CT36" s="49">
        <v>96.505027999999996</v>
      </c>
      <c r="CU36" s="49">
        <v>96.393203999999997</v>
      </c>
      <c r="CV36" s="49">
        <v>98.538405999999995</v>
      </c>
      <c r="CW36" s="49">
        <v>98.549599000000001</v>
      </c>
      <c r="CX36" s="49">
        <v>98.482330000000005</v>
      </c>
      <c r="CY36" s="49">
        <v>96.632606999999993</v>
      </c>
      <c r="CZ36" s="49">
        <v>98.486694</v>
      </c>
      <c r="DA36" s="49">
        <v>98.129761000000002</v>
      </c>
      <c r="DB36" s="49">
        <v>98.327659999999995</v>
      </c>
      <c r="DC36" s="49">
        <v>96.947738999999999</v>
      </c>
      <c r="DD36" s="49">
        <v>98.280640000000005</v>
      </c>
      <c r="DE36" s="49">
        <v>98.433104999999998</v>
      </c>
      <c r="DF36" s="49">
        <v>98.410651999999999</v>
      </c>
      <c r="DG36" s="49">
        <v>95.752785000000003</v>
      </c>
      <c r="DH36" s="49">
        <v>92.626311999999999</v>
      </c>
      <c r="DI36" s="49">
        <v>92.613388</v>
      </c>
      <c r="DJ36" s="49">
        <v>92.792427000000004</v>
      </c>
      <c r="DK36" s="49">
        <v>91.109939999999995</v>
      </c>
    </row>
    <row r="37" spans="1:115">
      <c r="A37" s="299" t="s">
        <v>508</v>
      </c>
      <c r="B37" s="297">
        <v>99.294394999999994</v>
      </c>
      <c r="C37" s="49">
        <v>99.392989999999998</v>
      </c>
      <c r="D37" s="49">
        <v>99.284865999999994</v>
      </c>
      <c r="E37" s="49">
        <v>99.296356000000003</v>
      </c>
      <c r="F37" s="49">
        <v>99.326622</v>
      </c>
      <c r="G37" s="49">
        <v>99.392325999999997</v>
      </c>
      <c r="H37" s="49">
        <v>99.374145999999996</v>
      </c>
      <c r="I37" s="49">
        <v>99.384758000000005</v>
      </c>
      <c r="J37" s="49">
        <v>99.247275999999999</v>
      </c>
      <c r="K37" s="49">
        <v>99.270736999999997</v>
      </c>
      <c r="L37" s="49">
        <v>99.342842000000005</v>
      </c>
      <c r="M37" s="49">
        <v>99.280495000000002</v>
      </c>
      <c r="N37" s="49">
        <v>99.392737999999994</v>
      </c>
      <c r="O37" s="49">
        <v>99.348495</v>
      </c>
      <c r="P37" s="49">
        <v>99.307807999999994</v>
      </c>
      <c r="Q37" s="49">
        <v>99.199348000000001</v>
      </c>
      <c r="R37" s="49">
        <v>98.493042000000003</v>
      </c>
      <c r="S37" s="49">
        <v>98.362137000000004</v>
      </c>
      <c r="T37" s="49">
        <v>99.492515999999995</v>
      </c>
      <c r="U37" s="49">
        <v>99.082687000000007</v>
      </c>
      <c r="V37" s="49">
        <v>99.396286000000003</v>
      </c>
      <c r="W37" s="49">
        <v>99.395820999999998</v>
      </c>
      <c r="X37" s="49">
        <v>99.408912999999998</v>
      </c>
      <c r="Y37" s="49">
        <v>99.402634000000006</v>
      </c>
      <c r="Z37" s="49">
        <v>99.410767000000007</v>
      </c>
      <c r="AA37" s="49">
        <v>99.406920999999997</v>
      </c>
      <c r="AB37" s="49">
        <v>99.410255000000006</v>
      </c>
      <c r="AC37" s="49">
        <v>99.409942999999998</v>
      </c>
      <c r="AD37" s="49">
        <v>99.421097000000003</v>
      </c>
      <c r="AE37" s="49">
        <v>99.365616000000003</v>
      </c>
      <c r="AF37" s="49">
        <v>99.375763000000006</v>
      </c>
      <c r="AG37" s="49">
        <v>99.998351999999997</v>
      </c>
      <c r="AH37" s="49">
        <v>99.998383000000004</v>
      </c>
      <c r="AI37" s="49">
        <v>99.998183999999995</v>
      </c>
      <c r="AJ37" s="49"/>
      <c r="AK37" s="49">
        <v>99.997780000000006</v>
      </c>
      <c r="AL37" s="49">
        <v>99.995200999999994</v>
      </c>
      <c r="AM37" s="49">
        <v>96.655777</v>
      </c>
      <c r="AN37" s="49">
        <v>98.310181</v>
      </c>
      <c r="AO37" s="49">
        <v>98.495452999999998</v>
      </c>
      <c r="AP37" s="49">
        <v>96.565025000000006</v>
      </c>
      <c r="AQ37" s="49">
        <v>98.366791000000006</v>
      </c>
      <c r="AR37" s="49">
        <v>98.461922000000001</v>
      </c>
      <c r="AS37" s="49">
        <v>96.394362999999998</v>
      </c>
      <c r="AT37" s="49">
        <v>98.406897999999998</v>
      </c>
      <c r="AU37" s="49">
        <v>99.397659000000004</v>
      </c>
      <c r="AV37" s="49">
        <v>98.377716000000007</v>
      </c>
      <c r="AW37" s="49">
        <v>98.188811999999999</v>
      </c>
      <c r="AX37" s="49">
        <v>98.379233999999997</v>
      </c>
      <c r="AY37" s="49">
        <v>98.557602000000003</v>
      </c>
      <c r="AZ37" s="49">
        <v>98.277801999999994</v>
      </c>
      <c r="BA37" s="49">
        <v>97.493706000000003</v>
      </c>
      <c r="BB37" s="49">
        <v>97.503219999999999</v>
      </c>
      <c r="BC37" s="49">
        <v>97.433127999999996</v>
      </c>
      <c r="BD37" s="49">
        <v>97.573943999999997</v>
      </c>
      <c r="BE37" s="49">
        <v>98.088134999999994</v>
      </c>
      <c r="BF37" s="49">
        <v>98.014281999999994</v>
      </c>
      <c r="BG37" s="49">
        <v>98.133881000000002</v>
      </c>
      <c r="BH37" s="49">
        <v>98.066588999999993</v>
      </c>
      <c r="BI37" s="49">
        <v>98.294571000000005</v>
      </c>
      <c r="BJ37" s="49">
        <v>96.525345000000002</v>
      </c>
      <c r="BK37" s="49">
        <v>98.036270000000002</v>
      </c>
      <c r="BL37" s="49">
        <v>97.989379999999997</v>
      </c>
      <c r="BM37" s="49">
        <v>98.303191999999996</v>
      </c>
      <c r="BN37" s="49">
        <v>98.136131000000006</v>
      </c>
      <c r="BO37" s="49">
        <v>98.096785999999994</v>
      </c>
      <c r="BP37" s="49">
        <v>98.244308000000004</v>
      </c>
      <c r="BQ37" s="49">
        <v>98.264229</v>
      </c>
      <c r="BR37" s="49">
        <v>97.002930000000006</v>
      </c>
      <c r="BS37" s="49">
        <v>98.197249999999997</v>
      </c>
      <c r="BT37" s="49">
        <v>98.401932000000002</v>
      </c>
      <c r="BU37" s="49">
        <v>97.794158999999993</v>
      </c>
      <c r="BV37" s="49">
        <v>96.433914000000001</v>
      </c>
      <c r="BW37" s="49">
        <v>96.950942999999995</v>
      </c>
      <c r="BX37" s="49">
        <v>98.098945999999998</v>
      </c>
      <c r="BY37" s="49">
        <v>96.587997000000001</v>
      </c>
      <c r="BZ37" s="49">
        <v>96.959121999999994</v>
      </c>
      <c r="CA37" s="49">
        <v>96.541686999999996</v>
      </c>
      <c r="CB37" s="49">
        <v>96.573402000000002</v>
      </c>
      <c r="CC37" s="49">
        <v>96.558998000000003</v>
      </c>
      <c r="CD37" s="49">
        <v>96.581160999999994</v>
      </c>
      <c r="CE37" s="49">
        <v>96.391768999999996</v>
      </c>
      <c r="CF37" s="49">
        <v>96.443496999999994</v>
      </c>
      <c r="CG37" s="49">
        <v>96.537398999999994</v>
      </c>
      <c r="CH37" s="49">
        <v>96.460953000000003</v>
      </c>
      <c r="CI37" s="49">
        <v>98.301872000000003</v>
      </c>
      <c r="CJ37" s="49">
        <v>96.512726000000001</v>
      </c>
      <c r="CK37" s="49">
        <v>96.542716999999996</v>
      </c>
      <c r="CL37" s="49">
        <v>98.253844999999998</v>
      </c>
      <c r="CM37" s="49">
        <v>96.608452</v>
      </c>
      <c r="CN37" s="49">
        <v>96.579147000000006</v>
      </c>
      <c r="CO37" s="49">
        <v>97.026627000000005</v>
      </c>
      <c r="CP37" s="49">
        <v>96.582168999999993</v>
      </c>
      <c r="CQ37" s="49">
        <v>96.630500999999995</v>
      </c>
      <c r="CR37" s="49">
        <v>96.545272999999995</v>
      </c>
      <c r="CS37" s="49">
        <v>96.983886999999996</v>
      </c>
      <c r="CT37" s="49">
        <v>96.510161999999994</v>
      </c>
      <c r="CU37" s="49">
        <v>96.371002000000004</v>
      </c>
      <c r="CV37" s="49">
        <v>98.535431000000003</v>
      </c>
      <c r="CW37" s="49">
        <v>98.550308000000001</v>
      </c>
      <c r="CX37" s="49">
        <v>98.472594999999998</v>
      </c>
      <c r="CY37" s="49">
        <v>96.629043999999993</v>
      </c>
      <c r="CZ37" s="49">
        <v>98.486609999999999</v>
      </c>
      <c r="DA37" s="49">
        <v>98.141707999999994</v>
      </c>
      <c r="DB37" s="49">
        <v>98.330864000000005</v>
      </c>
      <c r="DC37" s="49">
        <v>96.953629000000006</v>
      </c>
      <c r="DD37" s="49">
        <v>98.283355999999998</v>
      </c>
      <c r="DE37" s="49">
        <v>98.433777000000006</v>
      </c>
      <c r="DF37" s="49">
        <v>98.410431000000003</v>
      </c>
      <c r="DG37" s="49">
        <v>95.753448000000006</v>
      </c>
      <c r="DH37" s="49">
        <v>92.630356000000006</v>
      </c>
      <c r="DI37" s="49">
        <v>92.596985000000004</v>
      </c>
      <c r="DJ37" s="49">
        <v>92.792450000000002</v>
      </c>
      <c r="DK37" s="49">
        <v>91.113570999999993</v>
      </c>
    </row>
    <row r="38" spans="1:115">
      <c r="A38" s="299" t="s">
        <v>509</v>
      </c>
      <c r="B38" s="297">
        <v>99.304259999999999</v>
      </c>
      <c r="C38" s="49">
        <v>99.386215000000007</v>
      </c>
      <c r="D38" s="49">
        <v>99.300407000000007</v>
      </c>
      <c r="E38" s="49">
        <v>99.308243000000004</v>
      </c>
      <c r="F38" s="49">
        <v>99.341125000000005</v>
      </c>
      <c r="G38" s="49">
        <v>99.375359000000003</v>
      </c>
      <c r="H38" s="49">
        <v>99.373863</v>
      </c>
      <c r="I38" s="49">
        <v>99.381302000000005</v>
      </c>
      <c r="J38" s="49">
        <v>99.252044999999995</v>
      </c>
      <c r="K38" s="49">
        <v>99.285460999999998</v>
      </c>
      <c r="L38" s="49">
        <v>99.344588999999999</v>
      </c>
      <c r="M38" s="49">
        <v>99.307220000000001</v>
      </c>
      <c r="N38" s="49">
        <v>99.382476999999994</v>
      </c>
      <c r="O38" s="49">
        <v>99.354720999999998</v>
      </c>
      <c r="P38" s="49">
        <v>99.329314999999994</v>
      </c>
      <c r="Q38" s="49">
        <v>99.212783999999999</v>
      </c>
      <c r="R38" s="49">
        <v>98.490432999999996</v>
      </c>
      <c r="S38" s="49">
        <v>98.33802</v>
      </c>
      <c r="T38" s="49">
        <v>99.492339999999999</v>
      </c>
      <c r="U38" s="49">
        <v>99.064177999999998</v>
      </c>
      <c r="V38" s="49">
        <v>99.396193999999994</v>
      </c>
      <c r="W38" s="49">
        <v>99.415497000000002</v>
      </c>
      <c r="X38" s="49">
        <v>99.420822000000001</v>
      </c>
      <c r="Y38" s="49">
        <v>99.417274000000006</v>
      </c>
      <c r="Z38" s="49">
        <v>99.417586999999997</v>
      </c>
      <c r="AA38" s="49">
        <v>99.399154999999993</v>
      </c>
      <c r="AB38" s="49">
        <v>99.410583000000003</v>
      </c>
      <c r="AC38" s="49">
        <v>99.425644000000005</v>
      </c>
      <c r="AD38" s="49">
        <v>99.411438000000004</v>
      </c>
      <c r="AE38" s="49">
        <v>99.370200999999994</v>
      </c>
      <c r="AF38" s="49">
        <v>99.374816999999993</v>
      </c>
      <c r="AG38" s="49">
        <v>99.998565999999997</v>
      </c>
      <c r="AH38" s="49">
        <v>99.998810000000006</v>
      </c>
      <c r="AI38" s="49">
        <v>99.997612000000004</v>
      </c>
      <c r="AJ38" s="49">
        <v>99.997780000000006</v>
      </c>
      <c r="AK38" s="49"/>
      <c r="AL38" s="49">
        <v>99.996521000000001</v>
      </c>
      <c r="AM38" s="49">
        <v>96.651107999999994</v>
      </c>
      <c r="AN38" s="49">
        <v>98.325728999999995</v>
      </c>
      <c r="AO38" s="49">
        <v>98.491539000000003</v>
      </c>
      <c r="AP38" s="49">
        <v>96.580703999999997</v>
      </c>
      <c r="AQ38" s="49">
        <v>98.355994999999993</v>
      </c>
      <c r="AR38" s="49">
        <v>98.461669999999998</v>
      </c>
      <c r="AS38" s="49">
        <v>96.361243999999999</v>
      </c>
      <c r="AT38" s="49">
        <v>98.413207999999997</v>
      </c>
      <c r="AU38" s="49">
        <v>99.391143999999997</v>
      </c>
      <c r="AV38" s="49">
        <v>98.372191999999998</v>
      </c>
      <c r="AW38" s="49">
        <v>98.236136999999999</v>
      </c>
      <c r="AX38" s="49">
        <v>98.388915999999995</v>
      </c>
      <c r="AY38" s="49">
        <v>98.550583000000003</v>
      </c>
      <c r="AZ38" s="49">
        <v>98.280311999999995</v>
      </c>
      <c r="BA38" s="49">
        <v>97.451851000000005</v>
      </c>
      <c r="BB38" s="49">
        <v>97.494399999999999</v>
      </c>
      <c r="BC38" s="49">
        <v>97.409774999999996</v>
      </c>
      <c r="BD38" s="49">
        <v>97.550064000000006</v>
      </c>
      <c r="BE38" s="49">
        <v>98.081726000000003</v>
      </c>
      <c r="BF38" s="49">
        <v>98.024124</v>
      </c>
      <c r="BG38" s="49">
        <v>98.127173999999997</v>
      </c>
      <c r="BH38" s="49">
        <v>98.128570999999994</v>
      </c>
      <c r="BI38" s="49">
        <v>98.293334999999999</v>
      </c>
      <c r="BJ38" s="49">
        <v>96.497223000000005</v>
      </c>
      <c r="BK38" s="49">
        <v>98.027191000000002</v>
      </c>
      <c r="BL38" s="49">
        <v>98.023482999999999</v>
      </c>
      <c r="BM38" s="49">
        <v>98.294876000000002</v>
      </c>
      <c r="BN38" s="49">
        <v>98.142600999999999</v>
      </c>
      <c r="BO38" s="49">
        <v>98.097824000000003</v>
      </c>
      <c r="BP38" s="49">
        <v>98.263274999999993</v>
      </c>
      <c r="BQ38" s="49">
        <v>98.276352000000003</v>
      </c>
      <c r="BR38" s="49">
        <v>97.009163000000001</v>
      </c>
      <c r="BS38" s="49">
        <v>98.220253</v>
      </c>
      <c r="BT38" s="49">
        <v>98.397994999999995</v>
      </c>
      <c r="BU38" s="49">
        <v>97.798325000000006</v>
      </c>
      <c r="BV38" s="49">
        <v>96.436142000000004</v>
      </c>
      <c r="BW38" s="49">
        <v>96.956764000000007</v>
      </c>
      <c r="BX38" s="49">
        <v>98.135390999999998</v>
      </c>
      <c r="BY38" s="49">
        <v>96.584145000000007</v>
      </c>
      <c r="BZ38" s="49">
        <v>96.964661000000007</v>
      </c>
      <c r="CA38" s="49">
        <v>96.538925000000006</v>
      </c>
      <c r="CB38" s="49">
        <v>96.574569999999994</v>
      </c>
      <c r="CC38" s="49">
        <v>96.535042000000004</v>
      </c>
      <c r="CD38" s="49">
        <v>96.605773999999997</v>
      </c>
      <c r="CE38" s="49">
        <v>96.414085</v>
      </c>
      <c r="CF38" s="49">
        <v>96.461738999999994</v>
      </c>
      <c r="CG38" s="49">
        <v>96.512207000000004</v>
      </c>
      <c r="CH38" s="49">
        <v>96.482910000000004</v>
      </c>
      <c r="CI38" s="49">
        <v>98.338561999999996</v>
      </c>
      <c r="CJ38" s="49">
        <v>96.528259000000006</v>
      </c>
      <c r="CK38" s="49">
        <v>96.560989000000006</v>
      </c>
      <c r="CL38" s="49">
        <v>98.275131000000002</v>
      </c>
      <c r="CM38" s="49">
        <v>96.588920999999999</v>
      </c>
      <c r="CN38" s="49">
        <v>96.569519</v>
      </c>
      <c r="CO38" s="49">
        <v>97.046554999999998</v>
      </c>
      <c r="CP38" s="49">
        <v>96.584907999999999</v>
      </c>
      <c r="CQ38" s="49">
        <v>96.629943999999995</v>
      </c>
      <c r="CR38" s="49">
        <v>96.538726999999994</v>
      </c>
      <c r="CS38" s="49">
        <v>96.982619999999997</v>
      </c>
      <c r="CT38" s="49">
        <v>96.493758999999997</v>
      </c>
      <c r="CU38" s="49">
        <v>96.374893</v>
      </c>
      <c r="CV38" s="49">
        <v>98.543137000000002</v>
      </c>
      <c r="CW38" s="49">
        <v>98.543762000000001</v>
      </c>
      <c r="CX38" s="49">
        <v>98.467346000000006</v>
      </c>
      <c r="CY38" s="49">
        <v>96.615570000000005</v>
      </c>
      <c r="CZ38" s="49">
        <v>98.486710000000002</v>
      </c>
      <c r="DA38" s="49">
        <v>98.141541000000004</v>
      </c>
      <c r="DB38" s="49">
        <v>98.330878999999996</v>
      </c>
      <c r="DC38" s="49">
        <v>96.940948000000006</v>
      </c>
      <c r="DD38" s="49">
        <v>98.277359000000004</v>
      </c>
      <c r="DE38" s="49">
        <v>98.425094999999999</v>
      </c>
      <c r="DF38" s="49">
        <v>98.411263000000005</v>
      </c>
      <c r="DG38" s="49">
        <v>95.748435999999998</v>
      </c>
      <c r="DH38" s="49">
        <v>92.607215999999994</v>
      </c>
      <c r="DI38" s="49">
        <v>92.592147999999995</v>
      </c>
      <c r="DJ38" s="49">
        <v>92.799034000000006</v>
      </c>
      <c r="DK38" s="49">
        <v>91.110434999999995</v>
      </c>
    </row>
    <row r="39" spans="1:115" ht="17" thickBot="1">
      <c r="A39" s="300" t="s">
        <v>510</v>
      </c>
      <c r="B39" s="297">
        <v>99.291556999999997</v>
      </c>
      <c r="C39" s="49">
        <v>99.403305000000003</v>
      </c>
      <c r="D39" s="49">
        <v>99.291686999999996</v>
      </c>
      <c r="E39" s="49">
        <v>99.337608000000003</v>
      </c>
      <c r="F39" s="49">
        <v>99.316047999999995</v>
      </c>
      <c r="G39" s="49">
        <v>99.409683000000001</v>
      </c>
      <c r="H39" s="49">
        <v>99.400008999999997</v>
      </c>
      <c r="I39" s="49">
        <v>99.395660000000007</v>
      </c>
      <c r="J39" s="49">
        <v>99.265472000000003</v>
      </c>
      <c r="K39" s="49">
        <v>99.294083000000001</v>
      </c>
      <c r="L39" s="49">
        <v>99.329834000000005</v>
      </c>
      <c r="M39" s="49">
        <v>99.309036000000006</v>
      </c>
      <c r="N39" s="49">
        <v>99.394622999999996</v>
      </c>
      <c r="O39" s="49">
        <v>99.352401999999998</v>
      </c>
      <c r="P39" s="49">
        <v>99.357422</v>
      </c>
      <c r="Q39" s="49">
        <v>99.191695999999993</v>
      </c>
      <c r="R39" s="49">
        <v>98.508972</v>
      </c>
      <c r="S39" s="49">
        <v>98.358383000000003</v>
      </c>
      <c r="T39" s="49">
        <v>99.537009999999995</v>
      </c>
      <c r="U39" s="49">
        <v>99.060149999999993</v>
      </c>
      <c r="V39" s="49">
        <v>99.406433000000007</v>
      </c>
      <c r="W39" s="49">
        <v>99.415413000000001</v>
      </c>
      <c r="X39" s="49">
        <v>99.418212999999994</v>
      </c>
      <c r="Y39" s="49">
        <v>99.416306000000006</v>
      </c>
      <c r="Z39" s="49">
        <v>99.426879999999997</v>
      </c>
      <c r="AA39" s="49">
        <v>99.403060999999994</v>
      </c>
      <c r="AB39" s="49">
        <v>99.424216999999999</v>
      </c>
      <c r="AC39" s="49">
        <v>99.424873000000005</v>
      </c>
      <c r="AD39" s="49">
        <v>99.399733999999995</v>
      </c>
      <c r="AE39" s="49">
        <v>99.395424000000006</v>
      </c>
      <c r="AF39" s="49">
        <v>99.408524</v>
      </c>
      <c r="AG39" s="49">
        <v>99.997398000000004</v>
      </c>
      <c r="AH39" s="49">
        <v>99.993469000000005</v>
      </c>
      <c r="AI39" s="49">
        <v>99.997787000000002</v>
      </c>
      <c r="AJ39" s="49">
        <v>99.995200999999994</v>
      </c>
      <c r="AK39" s="49">
        <v>99.996521000000001</v>
      </c>
      <c r="AL39" s="49"/>
      <c r="AM39" s="49">
        <v>96.660827999999995</v>
      </c>
      <c r="AN39" s="49">
        <v>98.290665000000004</v>
      </c>
      <c r="AO39" s="49">
        <v>98.502975000000006</v>
      </c>
      <c r="AP39" s="49">
        <v>96.593306999999996</v>
      </c>
      <c r="AQ39" s="49">
        <v>98.37809</v>
      </c>
      <c r="AR39" s="49">
        <v>98.465812999999997</v>
      </c>
      <c r="AS39" s="49">
        <v>96.446624999999997</v>
      </c>
      <c r="AT39" s="49">
        <v>98.418159000000003</v>
      </c>
      <c r="AU39" s="49">
        <v>99.413345000000007</v>
      </c>
      <c r="AV39" s="49">
        <v>98.349357999999995</v>
      </c>
      <c r="AW39" s="49">
        <v>98.290306000000001</v>
      </c>
      <c r="AX39" s="49">
        <v>98.406281000000007</v>
      </c>
      <c r="AY39" s="49">
        <v>98.571128999999999</v>
      </c>
      <c r="AZ39" s="49">
        <v>98.300697</v>
      </c>
      <c r="BA39" s="49">
        <v>97.499954000000002</v>
      </c>
      <c r="BB39" s="49">
        <v>97.496857000000006</v>
      </c>
      <c r="BC39" s="49">
        <v>97.446387999999999</v>
      </c>
      <c r="BD39" s="49">
        <v>97.562302000000003</v>
      </c>
      <c r="BE39" s="49">
        <v>98.068871000000001</v>
      </c>
      <c r="BF39" s="49">
        <v>98.027786000000006</v>
      </c>
      <c r="BG39" s="49">
        <v>98.124083999999996</v>
      </c>
      <c r="BH39" s="49">
        <v>98.089034999999996</v>
      </c>
      <c r="BI39" s="49">
        <v>98.283080999999996</v>
      </c>
      <c r="BJ39" s="49">
        <v>96.441849000000005</v>
      </c>
      <c r="BK39" s="49">
        <v>98.010361000000003</v>
      </c>
      <c r="BL39" s="49">
        <v>98.020447000000004</v>
      </c>
      <c r="BM39" s="49">
        <v>98.302314999999993</v>
      </c>
      <c r="BN39" s="49">
        <v>98.139938000000001</v>
      </c>
      <c r="BO39" s="49">
        <v>98.087249999999997</v>
      </c>
      <c r="BP39" s="49">
        <v>98.282989999999998</v>
      </c>
      <c r="BQ39" s="49">
        <v>98.269561999999993</v>
      </c>
      <c r="BR39" s="49">
        <v>97.002396000000005</v>
      </c>
      <c r="BS39" s="49">
        <v>98.210052000000005</v>
      </c>
      <c r="BT39" s="49">
        <v>98.425667000000004</v>
      </c>
      <c r="BU39" s="49">
        <v>97.784019000000001</v>
      </c>
      <c r="BV39" s="49">
        <v>96.429824999999994</v>
      </c>
      <c r="BW39" s="49">
        <v>96.983795000000001</v>
      </c>
      <c r="BX39" s="49">
        <v>98.137542999999994</v>
      </c>
      <c r="BY39" s="49">
        <v>96.597008000000002</v>
      </c>
      <c r="BZ39" s="49">
        <v>96.977829</v>
      </c>
      <c r="CA39" s="49">
        <v>96.56456</v>
      </c>
      <c r="CB39" s="49">
        <v>96.610061999999999</v>
      </c>
      <c r="CC39" s="49">
        <v>96.553818000000007</v>
      </c>
      <c r="CD39" s="49">
        <v>96.641013999999998</v>
      </c>
      <c r="CE39" s="49">
        <v>96.421584999999993</v>
      </c>
      <c r="CF39" s="49">
        <v>96.500076000000007</v>
      </c>
      <c r="CG39" s="49">
        <v>96.526641999999995</v>
      </c>
      <c r="CH39" s="49">
        <v>96.525253000000006</v>
      </c>
      <c r="CI39" s="49">
        <v>98.331023999999999</v>
      </c>
      <c r="CJ39" s="49">
        <v>96.590179000000006</v>
      </c>
      <c r="CK39" s="49">
        <v>96.602385999999996</v>
      </c>
      <c r="CL39" s="49">
        <v>98.322952000000001</v>
      </c>
      <c r="CM39" s="49">
        <v>96.611725000000007</v>
      </c>
      <c r="CN39" s="49">
        <v>96.556206000000003</v>
      </c>
      <c r="CO39" s="49">
        <v>97.009583000000006</v>
      </c>
      <c r="CP39" s="49">
        <v>96.579459999999997</v>
      </c>
      <c r="CQ39" s="49">
        <v>96.670287999999999</v>
      </c>
      <c r="CR39" s="49">
        <v>96.552764999999994</v>
      </c>
      <c r="CS39" s="49">
        <v>96.961685000000003</v>
      </c>
      <c r="CT39" s="49">
        <v>96.514137000000005</v>
      </c>
      <c r="CU39" s="49">
        <v>96.391425999999996</v>
      </c>
      <c r="CV39" s="49">
        <v>98.550713000000002</v>
      </c>
      <c r="CW39" s="49">
        <v>98.573715000000007</v>
      </c>
      <c r="CX39" s="49">
        <v>98.519608000000005</v>
      </c>
      <c r="CY39" s="49">
        <v>96.660979999999995</v>
      </c>
      <c r="CZ39" s="49">
        <v>98.492385999999996</v>
      </c>
      <c r="DA39" s="49">
        <v>98.118408000000002</v>
      </c>
      <c r="DB39" s="49">
        <v>98.344177000000002</v>
      </c>
      <c r="DC39" s="49">
        <v>96.969948000000002</v>
      </c>
      <c r="DD39" s="49">
        <v>98.252746999999999</v>
      </c>
      <c r="DE39" s="49">
        <v>98.436522999999994</v>
      </c>
      <c r="DF39" s="49">
        <v>98.402084000000002</v>
      </c>
      <c r="DG39" s="49">
        <v>95.820396000000002</v>
      </c>
      <c r="DH39" s="49">
        <v>92.687613999999996</v>
      </c>
      <c r="DI39" s="49">
        <v>92.627776999999995</v>
      </c>
      <c r="DJ39" s="49">
        <v>92.822738999999999</v>
      </c>
      <c r="DK39" s="49">
        <v>91.157332999999994</v>
      </c>
    </row>
    <row r="40" spans="1:115">
      <c r="A40" s="279" t="s">
        <v>511</v>
      </c>
      <c r="B40" s="297">
        <v>96.761107999999993</v>
      </c>
      <c r="C40" s="49">
        <v>96.801856999999998</v>
      </c>
      <c r="D40" s="49">
        <v>96.771743999999998</v>
      </c>
      <c r="E40" s="49">
        <v>96.800467999999995</v>
      </c>
      <c r="F40" s="49">
        <v>96.77861</v>
      </c>
      <c r="G40" s="49">
        <v>96.797805999999994</v>
      </c>
      <c r="H40" s="49">
        <v>96.775611999999995</v>
      </c>
      <c r="I40" s="49">
        <v>96.775795000000002</v>
      </c>
      <c r="J40" s="49">
        <v>96.764213999999996</v>
      </c>
      <c r="K40" s="49">
        <v>96.767493999999999</v>
      </c>
      <c r="L40" s="49">
        <v>96.797477999999998</v>
      </c>
      <c r="M40" s="49">
        <v>96.761985999999993</v>
      </c>
      <c r="N40" s="49">
        <v>96.794280999999998</v>
      </c>
      <c r="O40" s="49">
        <v>96.648078999999996</v>
      </c>
      <c r="P40" s="49">
        <v>96.691360000000003</v>
      </c>
      <c r="Q40" s="49">
        <v>96.753310999999997</v>
      </c>
      <c r="R40" s="49">
        <v>96.852813999999995</v>
      </c>
      <c r="S40" s="49">
        <v>96.697570999999996</v>
      </c>
      <c r="T40" s="49">
        <v>96.699341000000004</v>
      </c>
      <c r="U40" s="49">
        <v>96.707344000000006</v>
      </c>
      <c r="V40" s="49">
        <v>96.714141999999995</v>
      </c>
      <c r="W40" s="49">
        <v>96.718208000000004</v>
      </c>
      <c r="X40" s="49">
        <v>96.716774000000001</v>
      </c>
      <c r="Y40" s="49">
        <v>96.714652999999998</v>
      </c>
      <c r="Z40" s="49">
        <v>96.723183000000006</v>
      </c>
      <c r="AA40" s="49">
        <v>96.744597999999996</v>
      </c>
      <c r="AB40" s="49">
        <v>96.726500999999999</v>
      </c>
      <c r="AC40" s="49">
        <v>96.726500999999999</v>
      </c>
      <c r="AD40" s="49">
        <v>96.710907000000006</v>
      </c>
      <c r="AE40" s="49">
        <v>96.718849000000006</v>
      </c>
      <c r="AF40" s="49">
        <v>96.709671</v>
      </c>
      <c r="AG40" s="49">
        <v>96.648337999999995</v>
      </c>
      <c r="AH40" s="49">
        <v>96.633758999999998</v>
      </c>
      <c r="AI40" s="49">
        <v>96.657150000000001</v>
      </c>
      <c r="AJ40" s="49">
        <v>96.655777</v>
      </c>
      <c r="AK40" s="49">
        <v>96.651107999999994</v>
      </c>
      <c r="AL40" s="49">
        <v>96.660827999999995</v>
      </c>
      <c r="AM40" s="49"/>
      <c r="AN40" s="49">
        <v>96.716887999999997</v>
      </c>
      <c r="AO40" s="49">
        <v>96.728202999999993</v>
      </c>
      <c r="AP40" s="49">
        <v>98.430205999999998</v>
      </c>
      <c r="AQ40" s="49">
        <v>96.775238000000002</v>
      </c>
      <c r="AR40" s="49">
        <v>96.825149999999994</v>
      </c>
      <c r="AS40" s="49">
        <v>98.330353000000002</v>
      </c>
      <c r="AT40" s="49">
        <v>96.773482999999999</v>
      </c>
      <c r="AU40" s="49">
        <v>96.691147000000001</v>
      </c>
      <c r="AV40" s="49">
        <v>96.753524999999996</v>
      </c>
      <c r="AW40" s="49">
        <v>96.779769999999999</v>
      </c>
      <c r="AX40" s="49">
        <v>96.766639999999995</v>
      </c>
      <c r="AY40" s="49">
        <v>97.045890999999997</v>
      </c>
      <c r="AZ40" s="49">
        <v>96.798812999999996</v>
      </c>
      <c r="BA40" s="49">
        <v>96.624099999999999</v>
      </c>
      <c r="BB40" s="49">
        <v>96.640593999999993</v>
      </c>
      <c r="BC40" s="49">
        <v>96.649437000000006</v>
      </c>
      <c r="BD40" s="49">
        <v>96.728622000000001</v>
      </c>
      <c r="BE40" s="49">
        <v>96.648162999999997</v>
      </c>
      <c r="BF40" s="49">
        <v>96.595237999999995</v>
      </c>
      <c r="BG40" s="49">
        <v>96.670485999999997</v>
      </c>
      <c r="BH40" s="49">
        <v>96.787445000000005</v>
      </c>
      <c r="BI40" s="49">
        <v>96.747298999999998</v>
      </c>
      <c r="BJ40" s="49">
        <v>98.181618</v>
      </c>
      <c r="BK40" s="49">
        <v>96.507744000000002</v>
      </c>
      <c r="BL40" s="49">
        <v>96.629966999999994</v>
      </c>
      <c r="BM40" s="49">
        <v>96.732422</v>
      </c>
      <c r="BN40" s="49">
        <v>96.641068000000004</v>
      </c>
      <c r="BO40" s="49">
        <v>96.555083999999994</v>
      </c>
      <c r="BP40" s="49">
        <v>96.736571999999995</v>
      </c>
      <c r="BQ40" s="49">
        <v>96.657837000000001</v>
      </c>
      <c r="BR40" s="49">
        <v>96.789398000000006</v>
      </c>
      <c r="BS40" s="49">
        <v>96.802543999999997</v>
      </c>
      <c r="BT40" s="49">
        <v>96.657593000000006</v>
      </c>
      <c r="BU40" s="49">
        <v>96.601378999999994</v>
      </c>
      <c r="BV40" s="49">
        <v>98.406158000000005</v>
      </c>
      <c r="BW40" s="49">
        <v>96.746819000000002</v>
      </c>
      <c r="BX40" s="49">
        <v>96.823943999999997</v>
      </c>
      <c r="BY40" s="49">
        <v>98.534881999999996</v>
      </c>
      <c r="BZ40" s="49">
        <v>97.203879999999998</v>
      </c>
      <c r="CA40" s="49">
        <v>98.540358999999995</v>
      </c>
      <c r="CB40" s="49">
        <v>98.505341000000001</v>
      </c>
      <c r="CC40" s="49">
        <v>98.384231999999997</v>
      </c>
      <c r="CD40" s="49">
        <v>98.359900999999994</v>
      </c>
      <c r="CE40" s="49">
        <v>98.304610999999994</v>
      </c>
      <c r="CF40" s="49">
        <v>98.404419000000004</v>
      </c>
      <c r="CG40" s="49">
        <v>98.394951000000006</v>
      </c>
      <c r="CH40" s="49">
        <v>99.538223000000002</v>
      </c>
      <c r="CI40" s="49">
        <v>96.699912999999995</v>
      </c>
      <c r="CJ40" s="49">
        <v>99.477836999999994</v>
      </c>
      <c r="CK40" s="49">
        <v>98.536995000000005</v>
      </c>
      <c r="CL40" s="49">
        <v>96.773848999999998</v>
      </c>
      <c r="CM40" s="49">
        <v>98.525886999999997</v>
      </c>
      <c r="CN40" s="49">
        <v>98.547684000000004</v>
      </c>
      <c r="CO40" s="49">
        <v>96.961135999999996</v>
      </c>
      <c r="CP40" s="49">
        <v>98.487990999999994</v>
      </c>
      <c r="CQ40" s="49">
        <v>98.385811000000004</v>
      </c>
      <c r="CR40" s="49">
        <v>98.439116999999996</v>
      </c>
      <c r="CS40" s="49">
        <v>97.115371999999994</v>
      </c>
      <c r="CT40" s="49">
        <v>99.177109000000002</v>
      </c>
      <c r="CU40" s="49">
        <v>98.320335</v>
      </c>
      <c r="CV40" s="49">
        <v>96.831740999999994</v>
      </c>
      <c r="CW40" s="49">
        <v>96.801177999999993</v>
      </c>
      <c r="CX40" s="49">
        <v>96.816742000000005</v>
      </c>
      <c r="CY40" s="49">
        <v>98.542479999999998</v>
      </c>
      <c r="CZ40" s="49">
        <v>96.861587999999998</v>
      </c>
      <c r="DA40" s="49">
        <v>96.672011999999995</v>
      </c>
      <c r="DB40" s="49">
        <v>96.789000999999999</v>
      </c>
      <c r="DC40" s="49">
        <v>97.142578</v>
      </c>
      <c r="DD40" s="49">
        <v>96.675139999999999</v>
      </c>
      <c r="DE40" s="49">
        <v>96.693054000000004</v>
      </c>
      <c r="DF40" s="49">
        <v>96.773978999999997</v>
      </c>
      <c r="DG40" s="49">
        <v>95.661522000000005</v>
      </c>
      <c r="DH40" s="49">
        <v>92.748183999999995</v>
      </c>
      <c r="DI40" s="49">
        <v>92.497535999999997</v>
      </c>
      <c r="DJ40" s="49">
        <v>92.697143999999994</v>
      </c>
      <c r="DK40" s="49">
        <v>91.227936</v>
      </c>
    </row>
    <row r="41" spans="1:115">
      <c r="A41" s="301" t="s">
        <v>512</v>
      </c>
      <c r="B41" s="297">
        <v>98.402725000000004</v>
      </c>
      <c r="C41" s="49">
        <v>98.425171000000006</v>
      </c>
      <c r="D41" s="49">
        <v>98.394608000000005</v>
      </c>
      <c r="E41" s="49">
        <v>98.412186000000005</v>
      </c>
      <c r="F41" s="49">
        <v>98.429046999999997</v>
      </c>
      <c r="G41" s="49">
        <v>98.448570000000004</v>
      </c>
      <c r="H41" s="49">
        <v>98.458855</v>
      </c>
      <c r="I41" s="49">
        <v>98.432509999999994</v>
      </c>
      <c r="J41" s="49">
        <v>98.449669</v>
      </c>
      <c r="K41" s="49">
        <v>98.421265000000005</v>
      </c>
      <c r="L41" s="49">
        <v>98.435813999999993</v>
      </c>
      <c r="M41" s="49">
        <v>98.428375000000003</v>
      </c>
      <c r="N41" s="49">
        <v>98.441597000000002</v>
      </c>
      <c r="O41" s="49">
        <v>98.226157999999998</v>
      </c>
      <c r="P41" s="49">
        <v>98.316956000000005</v>
      </c>
      <c r="Q41" s="49">
        <v>98.283400999999998</v>
      </c>
      <c r="R41" s="49">
        <v>98.342444999999998</v>
      </c>
      <c r="S41" s="49">
        <v>98.371139999999997</v>
      </c>
      <c r="T41" s="49">
        <v>98.256041999999994</v>
      </c>
      <c r="U41" s="49">
        <v>98.277359000000004</v>
      </c>
      <c r="V41" s="49">
        <v>98.319632999999996</v>
      </c>
      <c r="W41" s="49">
        <v>98.327774000000005</v>
      </c>
      <c r="X41" s="49">
        <v>98.331969999999998</v>
      </c>
      <c r="Y41" s="49">
        <v>98.332092000000003</v>
      </c>
      <c r="Z41" s="49">
        <v>98.329375999999996</v>
      </c>
      <c r="AA41" s="49">
        <v>98.354111000000003</v>
      </c>
      <c r="AB41" s="49">
        <v>98.311638000000002</v>
      </c>
      <c r="AC41" s="49">
        <v>98.311638000000002</v>
      </c>
      <c r="AD41" s="49">
        <v>98.320740000000001</v>
      </c>
      <c r="AE41" s="49">
        <v>98.331039000000004</v>
      </c>
      <c r="AF41" s="49">
        <v>98.305205999999998</v>
      </c>
      <c r="AG41" s="49">
        <v>98.336487000000005</v>
      </c>
      <c r="AH41" s="49">
        <v>98.308655000000002</v>
      </c>
      <c r="AI41" s="49">
        <v>98.329704000000007</v>
      </c>
      <c r="AJ41" s="49">
        <v>98.310181</v>
      </c>
      <c r="AK41" s="49">
        <v>98.325728999999995</v>
      </c>
      <c r="AL41" s="49">
        <v>98.290665000000004</v>
      </c>
      <c r="AM41" s="49">
        <v>96.716887999999997</v>
      </c>
      <c r="AN41" s="49"/>
      <c r="AO41" s="49">
        <v>98.582825</v>
      </c>
      <c r="AP41" s="49">
        <v>96.662368999999998</v>
      </c>
      <c r="AQ41" s="49">
        <v>98.228470000000002</v>
      </c>
      <c r="AR41" s="49">
        <v>99.194923000000003</v>
      </c>
      <c r="AS41" s="49">
        <v>96.427093999999997</v>
      </c>
      <c r="AT41" s="49">
        <v>98.368476999999999</v>
      </c>
      <c r="AU41" s="49">
        <v>98.258330999999998</v>
      </c>
      <c r="AV41" s="49">
        <v>99.134536999999995</v>
      </c>
      <c r="AW41" s="49">
        <v>98.113968</v>
      </c>
      <c r="AX41" s="49">
        <v>98.355987999999996</v>
      </c>
      <c r="AY41" s="49">
        <v>98.816101000000003</v>
      </c>
      <c r="AZ41" s="49">
        <v>98.635818</v>
      </c>
      <c r="BA41" s="49">
        <v>97.596648999999999</v>
      </c>
      <c r="BB41" s="49">
        <v>97.574012999999994</v>
      </c>
      <c r="BC41" s="49">
        <v>97.550049000000001</v>
      </c>
      <c r="BD41" s="49">
        <v>97.525054999999995</v>
      </c>
      <c r="BE41" s="49">
        <v>98.752837999999997</v>
      </c>
      <c r="BF41" s="49">
        <v>98.616562000000002</v>
      </c>
      <c r="BG41" s="49">
        <v>98.762253000000001</v>
      </c>
      <c r="BH41" s="49">
        <v>98.799392999999995</v>
      </c>
      <c r="BI41" s="49">
        <v>99.000122000000005</v>
      </c>
      <c r="BJ41" s="49">
        <v>96.564194000000001</v>
      </c>
      <c r="BK41" s="49">
        <v>98.665030999999999</v>
      </c>
      <c r="BL41" s="49">
        <v>98.649551000000002</v>
      </c>
      <c r="BM41" s="49">
        <v>98.205055000000002</v>
      </c>
      <c r="BN41" s="49">
        <v>98.925644000000005</v>
      </c>
      <c r="BO41" s="49">
        <v>98.791763000000003</v>
      </c>
      <c r="BP41" s="49">
        <v>98.181870000000004</v>
      </c>
      <c r="BQ41" s="49">
        <v>98.057343000000003</v>
      </c>
      <c r="BR41" s="49">
        <v>97.077575999999993</v>
      </c>
      <c r="BS41" s="49">
        <v>98.879486</v>
      </c>
      <c r="BT41" s="49">
        <v>98.092804000000001</v>
      </c>
      <c r="BU41" s="49">
        <v>97.804992999999996</v>
      </c>
      <c r="BV41" s="49">
        <v>96.556731999999997</v>
      </c>
      <c r="BW41" s="49">
        <v>96.999420000000001</v>
      </c>
      <c r="BX41" s="49">
        <v>98.837554999999995</v>
      </c>
      <c r="BY41" s="49">
        <v>96.587806999999998</v>
      </c>
      <c r="BZ41" s="49">
        <v>96.893692000000001</v>
      </c>
      <c r="CA41" s="49">
        <v>96.537223999999995</v>
      </c>
      <c r="CB41" s="49">
        <v>96.604163999999997</v>
      </c>
      <c r="CC41" s="49">
        <v>96.611755000000002</v>
      </c>
      <c r="CD41" s="49">
        <v>96.690642999999994</v>
      </c>
      <c r="CE41" s="49">
        <v>96.454719999999995</v>
      </c>
      <c r="CF41" s="49">
        <v>96.518683999999993</v>
      </c>
      <c r="CG41" s="49">
        <v>96.561622999999997</v>
      </c>
      <c r="CH41" s="49">
        <v>96.580428999999995</v>
      </c>
      <c r="CI41" s="49">
        <v>98.250122000000005</v>
      </c>
      <c r="CJ41" s="49">
        <v>96.593947999999997</v>
      </c>
      <c r="CK41" s="49">
        <v>96.629729999999995</v>
      </c>
      <c r="CL41" s="49">
        <v>98.31617</v>
      </c>
      <c r="CM41" s="49">
        <v>96.609359999999995</v>
      </c>
      <c r="CN41" s="49">
        <v>96.517608999999993</v>
      </c>
      <c r="CO41" s="49">
        <v>97.076911999999993</v>
      </c>
      <c r="CP41" s="49">
        <v>96.566849000000005</v>
      </c>
      <c r="CQ41" s="49">
        <v>96.680312999999998</v>
      </c>
      <c r="CR41" s="49">
        <v>96.673430999999994</v>
      </c>
      <c r="CS41" s="49">
        <v>96.916809000000001</v>
      </c>
      <c r="CT41" s="49">
        <v>96.495284999999996</v>
      </c>
      <c r="CU41" s="49">
        <v>96.505431999999999</v>
      </c>
      <c r="CV41" s="49">
        <v>98.434264999999996</v>
      </c>
      <c r="CW41" s="49">
        <v>98.426163000000003</v>
      </c>
      <c r="CX41" s="49">
        <v>98.415878000000006</v>
      </c>
      <c r="CY41" s="49">
        <v>96.627044999999995</v>
      </c>
      <c r="CZ41" s="49">
        <v>99.278960999999995</v>
      </c>
      <c r="DA41" s="49">
        <v>98.955200000000005</v>
      </c>
      <c r="DB41" s="49">
        <v>99.083893000000003</v>
      </c>
      <c r="DC41" s="49">
        <v>96.982085999999995</v>
      </c>
      <c r="DD41" s="49">
        <v>99.052077999999995</v>
      </c>
      <c r="DE41" s="49">
        <v>99.181884999999994</v>
      </c>
      <c r="DF41" s="49">
        <v>99.176368999999994</v>
      </c>
      <c r="DG41" s="49">
        <v>95.834334999999996</v>
      </c>
      <c r="DH41" s="49">
        <v>92.775092999999998</v>
      </c>
      <c r="DI41" s="49">
        <v>92.596526999999995</v>
      </c>
      <c r="DJ41" s="49">
        <v>92.805533999999994</v>
      </c>
      <c r="DK41" s="49">
        <v>91.177566999999996</v>
      </c>
    </row>
    <row r="42" spans="1:115">
      <c r="A42" s="301" t="s">
        <v>513</v>
      </c>
      <c r="B42" s="297">
        <v>98.547332999999995</v>
      </c>
      <c r="C42" s="49">
        <v>98.615639000000002</v>
      </c>
      <c r="D42" s="49">
        <v>98.567618999999993</v>
      </c>
      <c r="E42" s="49">
        <v>98.560805999999999</v>
      </c>
      <c r="F42" s="49">
        <v>98.568084999999996</v>
      </c>
      <c r="G42" s="49">
        <v>98.568718000000004</v>
      </c>
      <c r="H42" s="49">
        <v>98.584282000000002</v>
      </c>
      <c r="I42" s="49">
        <v>98.567679999999996</v>
      </c>
      <c r="J42" s="49">
        <v>98.599013999999997</v>
      </c>
      <c r="K42" s="49">
        <v>98.594864000000001</v>
      </c>
      <c r="L42" s="49">
        <v>98.536170999999996</v>
      </c>
      <c r="M42" s="49">
        <v>98.592986999999994</v>
      </c>
      <c r="N42" s="49">
        <v>98.574935999999994</v>
      </c>
      <c r="O42" s="49">
        <v>98.443306000000007</v>
      </c>
      <c r="P42" s="49">
        <v>98.512649999999994</v>
      </c>
      <c r="Q42" s="49">
        <v>98.432097999999996</v>
      </c>
      <c r="R42" s="49">
        <v>98.837479000000002</v>
      </c>
      <c r="S42" s="49">
        <v>98.917511000000005</v>
      </c>
      <c r="T42" s="49">
        <v>98.423523000000003</v>
      </c>
      <c r="U42" s="49">
        <v>98.419357000000005</v>
      </c>
      <c r="V42" s="49">
        <v>98.554152999999999</v>
      </c>
      <c r="W42" s="49">
        <v>98.555678999999998</v>
      </c>
      <c r="X42" s="49">
        <v>98.566010000000006</v>
      </c>
      <c r="Y42" s="49">
        <v>98.559921000000003</v>
      </c>
      <c r="Z42" s="49">
        <v>98.560333</v>
      </c>
      <c r="AA42" s="49">
        <v>98.574073999999996</v>
      </c>
      <c r="AB42" s="49">
        <v>98.544708</v>
      </c>
      <c r="AC42" s="49">
        <v>98.544708</v>
      </c>
      <c r="AD42" s="49">
        <v>98.561004999999994</v>
      </c>
      <c r="AE42" s="49">
        <v>98.527100000000004</v>
      </c>
      <c r="AF42" s="49">
        <v>98.545974999999999</v>
      </c>
      <c r="AG42" s="49">
        <v>98.485443000000004</v>
      </c>
      <c r="AH42" s="49">
        <v>98.490996999999993</v>
      </c>
      <c r="AI42" s="49">
        <v>98.484009</v>
      </c>
      <c r="AJ42" s="49">
        <v>98.495452999999998</v>
      </c>
      <c r="AK42" s="49">
        <v>98.491539000000003</v>
      </c>
      <c r="AL42" s="49">
        <v>98.502975000000006</v>
      </c>
      <c r="AM42" s="49">
        <v>96.728202999999993</v>
      </c>
      <c r="AN42" s="49">
        <v>98.582825</v>
      </c>
      <c r="AO42" s="49"/>
      <c r="AP42" s="49">
        <v>96.741012999999995</v>
      </c>
      <c r="AQ42" s="49">
        <v>98.653441999999998</v>
      </c>
      <c r="AR42" s="49">
        <v>98.555412000000004</v>
      </c>
      <c r="AS42" s="49">
        <v>96.590096000000003</v>
      </c>
      <c r="AT42" s="49">
        <v>98.716301000000001</v>
      </c>
      <c r="AU42" s="49">
        <v>98.487091000000007</v>
      </c>
      <c r="AV42" s="49">
        <v>98.540665000000004</v>
      </c>
      <c r="AW42" s="49">
        <v>98.725577999999999</v>
      </c>
      <c r="AX42" s="49">
        <v>98.794944999999998</v>
      </c>
      <c r="AY42" s="49">
        <v>98.946006999999994</v>
      </c>
      <c r="AZ42" s="49">
        <v>98.509406999999996</v>
      </c>
      <c r="BA42" s="49">
        <v>97.643578000000005</v>
      </c>
      <c r="BB42" s="49">
        <v>97.660049000000001</v>
      </c>
      <c r="BC42" s="49">
        <v>97.625632999999993</v>
      </c>
      <c r="BD42" s="49">
        <v>97.794478999999995</v>
      </c>
      <c r="BE42" s="49">
        <v>98.406081999999998</v>
      </c>
      <c r="BF42" s="49">
        <v>98.378074999999995</v>
      </c>
      <c r="BG42" s="49">
        <v>98.429046999999997</v>
      </c>
      <c r="BH42" s="49">
        <v>98.491759999999999</v>
      </c>
      <c r="BI42" s="49">
        <v>98.570587000000003</v>
      </c>
      <c r="BJ42" s="49">
        <v>96.646041999999994</v>
      </c>
      <c r="BK42" s="49">
        <v>98.310562000000004</v>
      </c>
      <c r="BL42" s="49">
        <v>98.388992000000002</v>
      </c>
      <c r="BM42" s="49">
        <v>98.684959000000006</v>
      </c>
      <c r="BN42" s="49">
        <v>98.499527</v>
      </c>
      <c r="BO42" s="49">
        <v>98.276381999999998</v>
      </c>
      <c r="BP42" s="49">
        <v>98.644806000000003</v>
      </c>
      <c r="BQ42" s="49">
        <v>98.635520999999997</v>
      </c>
      <c r="BR42" s="49">
        <v>97.139221000000006</v>
      </c>
      <c r="BS42" s="49">
        <v>98.477905000000007</v>
      </c>
      <c r="BT42" s="49">
        <v>98.903380999999996</v>
      </c>
      <c r="BU42" s="49">
        <v>97.910149000000004</v>
      </c>
      <c r="BV42" s="49">
        <v>96.656326000000007</v>
      </c>
      <c r="BW42" s="49">
        <v>97.149878999999999</v>
      </c>
      <c r="BX42" s="49">
        <v>98.511452000000006</v>
      </c>
      <c r="BY42" s="49">
        <v>96.662216000000001</v>
      </c>
      <c r="BZ42" s="49">
        <v>97.048057999999997</v>
      </c>
      <c r="CA42" s="49">
        <v>96.674025999999998</v>
      </c>
      <c r="CB42" s="49">
        <v>96.654099000000002</v>
      </c>
      <c r="CC42" s="49">
        <v>96.750549000000007</v>
      </c>
      <c r="CD42" s="49">
        <v>96.799187000000003</v>
      </c>
      <c r="CE42" s="49">
        <v>96.626923000000005</v>
      </c>
      <c r="CF42" s="49">
        <v>96.681160000000006</v>
      </c>
      <c r="CG42" s="49">
        <v>96.686531000000002</v>
      </c>
      <c r="CH42" s="49">
        <v>96.650963000000004</v>
      </c>
      <c r="CI42" s="49">
        <v>98.564362000000003</v>
      </c>
      <c r="CJ42" s="49">
        <v>96.734131000000005</v>
      </c>
      <c r="CK42" s="49">
        <v>96.732162000000002</v>
      </c>
      <c r="CL42" s="49">
        <v>98.664542999999995</v>
      </c>
      <c r="CM42" s="49">
        <v>96.646957</v>
      </c>
      <c r="CN42" s="49">
        <v>96.648605000000003</v>
      </c>
      <c r="CO42" s="49">
        <v>97.146766999999997</v>
      </c>
      <c r="CP42" s="49">
        <v>96.651511999999997</v>
      </c>
      <c r="CQ42" s="49">
        <v>96.663261000000006</v>
      </c>
      <c r="CR42" s="49">
        <v>96.660445999999993</v>
      </c>
      <c r="CS42" s="49">
        <v>96.959366000000003</v>
      </c>
      <c r="CT42" s="49">
        <v>96.615768000000003</v>
      </c>
      <c r="CU42" s="49">
        <v>96.605164000000002</v>
      </c>
      <c r="CV42" s="49">
        <v>98.745307999999994</v>
      </c>
      <c r="CW42" s="49">
        <v>98.745682000000002</v>
      </c>
      <c r="CX42" s="49">
        <v>98.750748000000002</v>
      </c>
      <c r="CY42" s="49">
        <v>96.742324999999994</v>
      </c>
      <c r="CZ42" s="49">
        <v>98.577072000000001</v>
      </c>
      <c r="DA42" s="49">
        <v>98.506507999999997</v>
      </c>
      <c r="DB42" s="49">
        <v>98.503936999999993</v>
      </c>
      <c r="DC42" s="49">
        <v>97.098312000000007</v>
      </c>
      <c r="DD42" s="49">
        <v>98.567642000000006</v>
      </c>
      <c r="DE42" s="49">
        <v>98.524711999999994</v>
      </c>
      <c r="DF42" s="49">
        <v>98.578056000000004</v>
      </c>
      <c r="DG42" s="49">
        <v>95.824630999999997</v>
      </c>
      <c r="DH42" s="49">
        <v>92.767623999999998</v>
      </c>
      <c r="DI42" s="49">
        <v>92.619033999999999</v>
      </c>
      <c r="DJ42" s="49">
        <v>92.791420000000002</v>
      </c>
      <c r="DK42" s="49">
        <v>91.202422999999996</v>
      </c>
    </row>
    <row r="43" spans="1:115">
      <c r="A43" s="301" t="s">
        <v>514</v>
      </c>
      <c r="B43" s="297">
        <v>96.679794000000001</v>
      </c>
      <c r="C43" s="49">
        <v>96.695144999999997</v>
      </c>
      <c r="D43" s="49">
        <v>96.743729000000002</v>
      </c>
      <c r="E43" s="49">
        <v>96.644988999999995</v>
      </c>
      <c r="F43" s="49">
        <v>96.753708000000003</v>
      </c>
      <c r="G43" s="49">
        <v>96.779373000000007</v>
      </c>
      <c r="H43" s="49">
        <v>96.739814999999993</v>
      </c>
      <c r="I43" s="49">
        <v>96.753387000000004</v>
      </c>
      <c r="J43" s="49">
        <v>96.737930000000006</v>
      </c>
      <c r="K43" s="49">
        <v>96.739333999999999</v>
      </c>
      <c r="L43" s="49">
        <v>96.662345999999999</v>
      </c>
      <c r="M43" s="49">
        <v>96.748062000000004</v>
      </c>
      <c r="N43" s="49">
        <v>96.802520999999999</v>
      </c>
      <c r="O43" s="49">
        <v>96.541031000000004</v>
      </c>
      <c r="P43" s="49">
        <v>96.578598</v>
      </c>
      <c r="Q43" s="49">
        <v>96.542418999999995</v>
      </c>
      <c r="R43" s="49">
        <v>96.844375999999997</v>
      </c>
      <c r="S43" s="49">
        <v>96.707367000000005</v>
      </c>
      <c r="T43" s="49">
        <v>96.638503999999998</v>
      </c>
      <c r="U43" s="49">
        <v>96.573775999999995</v>
      </c>
      <c r="V43" s="49">
        <v>96.632796999999997</v>
      </c>
      <c r="W43" s="49">
        <v>96.646895999999998</v>
      </c>
      <c r="X43" s="49">
        <v>96.638321000000005</v>
      </c>
      <c r="Y43" s="49">
        <v>96.646773999999994</v>
      </c>
      <c r="Z43" s="49">
        <v>96.649947999999995</v>
      </c>
      <c r="AA43" s="49">
        <v>96.698891000000003</v>
      </c>
      <c r="AB43" s="49">
        <v>96.640686000000002</v>
      </c>
      <c r="AC43" s="49">
        <v>96.640686000000002</v>
      </c>
      <c r="AD43" s="49">
        <v>96.653244000000001</v>
      </c>
      <c r="AE43" s="49">
        <v>96.636673000000002</v>
      </c>
      <c r="AF43" s="49">
        <v>96.644927999999993</v>
      </c>
      <c r="AG43" s="49">
        <v>96.574843999999999</v>
      </c>
      <c r="AH43" s="49">
        <v>96.580810999999997</v>
      </c>
      <c r="AI43" s="49">
        <v>96.570473000000007</v>
      </c>
      <c r="AJ43" s="49">
        <v>96.565025000000006</v>
      </c>
      <c r="AK43" s="49">
        <v>96.580703999999997</v>
      </c>
      <c r="AL43" s="49">
        <v>96.593306999999996</v>
      </c>
      <c r="AM43" s="49">
        <v>98.430205999999998</v>
      </c>
      <c r="AN43" s="49">
        <v>96.662368999999998</v>
      </c>
      <c r="AO43" s="49">
        <v>96.741012999999995</v>
      </c>
      <c r="AP43" s="49"/>
      <c r="AQ43" s="49">
        <v>96.708907999999994</v>
      </c>
      <c r="AR43" s="49">
        <v>96.818450999999996</v>
      </c>
      <c r="AS43" s="49">
        <v>98.564255000000003</v>
      </c>
      <c r="AT43" s="49">
        <v>96.756882000000004</v>
      </c>
      <c r="AU43" s="49">
        <v>96.657768000000004</v>
      </c>
      <c r="AV43" s="49">
        <v>96.762221999999994</v>
      </c>
      <c r="AW43" s="49">
        <v>96.636405999999994</v>
      </c>
      <c r="AX43" s="49">
        <v>96.755768000000003</v>
      </c>
      <c r="AY43" s="49">
        <v>96.984047000000004</v>
      </c>
      <c r="AZ43" s="49">
        <v>96.739684999999994</v>
      </c>
      <c r="BA43" s="49">
        <v>96.527694999999994</v>
      </c>
      <c r="BB43" s="49">
        <v>96.552466999999993</v>
      </c>
      <c r="BC43" s="49">
        <v>96.520820999999998</v>
      </c>
      <c r="BD43" s="49">
        <v>96.593886999999995</v>
      </c>
      <c r="BE43" s="49">
        <v>96.594420999999997</v>
      </c>
      <c r="BF43" s="49">
        <v>96.463470000000001</v>
      </c>
      <c r="BG43" s="49">
        <v>96.575767999999997</v>
      </c>
      <c r="BH43" s="49">
        <v>96.616798000000003</v>
      </c>
      <c r="BI43" s="49">
        <v>96.659965999999997</v>
      </c>
      <c r="BJ43" s="49">
        <v>98.192734000000002</v>
      </c>
      <c r="BK43" s="49">
        <v>96.364577999999995</v>
      </c>
      <c r="BL43" s="49">
        <v>96.514961</v>
      </c>
      <c r="BM43" s="49">
        <v>96.568923999999996</v>
      </c>
      <c r="BN43" s="49">
        <v>96.563629000000006</v>
      </c>
      <c r="BO43" s="49">
        <v>96.581397999999993</v>
      </c>
      <c r="BP43" s="49">
        <v>96.564589999999995</v>
      </c>
      <c r="BQ43" s="49">
        <v>96.563095000000004</v>
      </c>
      <c r="BR43" s="49">
        <v>96.678009000000003</v>
      </c>
      <c r="BS43" s="49">
        <v>96.622130999999996</v>
      </c>
      <c r="BT43" s="49">
        <v>96.599716000000001</v>
      </c>
      <c r="BU43" s="49">
        <v>96.565933000000001</v>
      </c>
      <c r="BV43" s="49">
        <v>98.704543999999999</v>
      </c>
      <c r="BW43" s="49">
        <v>96.654274000000001</v>
      </c>
      <c r="BX43" s="49">
        <v>96.587958999999998</v>
      </c>
      <c r="BY43" s="49">
        <v>98.894630000000006</v>
      </c>
      <c r="BZ43" s="49">
        <v>97.221062000000003</v>
      </c>
      <c r="CA43" s="49">
        <v>98.841178999999997</v>
      </c>
      <c r="CB43" s="49">
        <v>98.885529000000005</v>
      </c>
      <c r="CC43" s="49">
        <v>98.645966000000001</v>
      </c>
      <c r="CD43" s="49">
        <v>98.590323999999995</v>
      </c>
      <c r="CE43" s="49">
        <v>98.625304999999997</v>
      </c>
      <c r="CF43" s="49">
        <v>98.685928000000004</v>
      </c>
      <c r="CG43" s="49">
        <v>98.658737000000002</v>
      </c>
      <c r="CH43" s="49">
        <v>98.498328999999998</v>
      </c>
      <c r="CI43" s="49">
        <v>96.654387999999997</v>
      </c>
      <c r="CJ43" s="49">
        <v>98.349418999999997</v>
      </c>
      <c r="CK43" s="49">
        <v>99.629204000000001</v>
      </c>
      <c r="CL43" s="49">
        <v>96.741364000000004</v>
      </c>
      <c r="CM43" s="49">
        <v>98.817740999999998</v>
      </c>
      <c r="CN43" s="49">
        <v>98.857451999999995</v>
      </c>
      <c r="CO43" s="49">
        <v>96.837333999999998</v>
      </c>
      <c r="CP43" s="49">
        <v>98.862160000000003</v>
      </c>
      <c r="CQ43" s="49">
        <v>98.825896999999998</v>
      </c>
      <c r="CR43" s="49">
        <v>99.728049999999996</v>
      </c>
      <c r="CS43" s="49">
        <v>97.167968999999999</v>
      </c>
      <c r="CT43" s="49">
        <v>98.505645999999999</v>
      </c>
      <c r="CU43" s="49">
        <v>98.723372999999995</v>
      </c>
      <c r="CV43" s="49">
        <v>96.736419999999995</v>
      </c>
      <c r="CW43" s="49">
        <v>96.735579999999999</v>
      </c>
      <c r="CX43" s="49">
        <v>96.726806999999994</v>
      </c>
      <c r="CY43" s="49">
        <v>99.638656999999995</v>
      </c>
      <c r="CZ43" s="49">
        <v>96.893448000000006</v>
      </c>
      <c r="DA43" s="49">
        <v>96.684951999999996</v>
      </c>
      <c r="DB43" s="49">
        <v>96.712265000000002</v>
      </c>
      <c r="DC43" s="49">
        <v>97.013428000000005</v>
      </c>
      <c r="DD43" s="49">
        <v>96.608810000000005</v>
      </c>
      <c r="DE43" s="49">
        <v>96.632949999999994</v>
      </c>
      <c r="DF43" s="49">
        <v>96.732307000000006</v>
      </c>
      <c r="DG43" s="49">
        <v>95.664162000000005</v>
      </c>
      <c r="DH43" s="49">
        <v>92.598388999999997</v>
      </c>
      <c r="DI43" s="49">
        <v>92.484451000000007</v>
      </c>
      <c r="DJ43" s="49">
        <v>92.696303999999998</v>
      </c>
      <c r="DK43" s="49">
        <v>91.135970999999998</v>
      </c>
    </row>
    <row r="44" spans="1:115">
      <c r="A44" s="301" t="s">
        <v>515</v>
      </c>
      <c r="B44" s="297">
        <v>98.408294999999995</v>
      </c>
      <c r="C44" s="49">
        <v>98.417304999999999</v>
      </c>
      <c r="D44" s="49">
        <v>98.373199</v>
      </c>
      <c r="E44" s="49">
        <v>98.410774000000004</v>
      </c>
      <c r="F44" s="49">
        <v>98.381225999999998</v>
      </c>
      <c r="G44" s="49">
        <v>98.36824</v>
      </c>
      <c r="H44" s="49">
        <v>98.375595000000004</v>
      </c>
      <c r="I44" s="49">
        <v>98.370482999999993</v>
      </c>
      <c r="J44" s="49">
        <v>98.385445000000004</v>
      </c>
      <c r="K44" s="49">
        <v>98.415627000000001</v>
      </c>
      <c r="L44" s="49">
        <v>98.373519999999999</v>
      </c>
      <c r="M44" s="49">
        <v>98.377869000000004</v>
      </c>
      <c r="N44" s="49">
        <v>98.365798999999996</v>
      </c>
      <c r="O44" s="49">
        <v>98.314941000000005</v>
      </c>
      <c r="P44" s="49">
        <v>98.384406999999996</v>
      </c>
      <c r="Q44" s="49">
        <v>98.347678999999999</v>
      </c>
      <c r="R44" s="49">
        <v>98.871505999999997</v>
      </c>
      <c r="S44" s="49">
        <v>98.600616000000002</v>
      </c>
      <c r="T44" s="49">
        <v>98.385955999999993</v>
      </c>
      <c r="U44" s="49">
        <v>98.338820999999996</v>
      </c>
      <c r="V44" s="49">
        <v>98.445785999999998</v>
      </c>
      <c r="W44" s="49">
        <v>98.408126999999993</v>
      </c>
      <c r="X44" s="49">
        <v>98.424460999999994</v>
      </c>
      <c r="Y44" s="49">
        <v>98.434036000000006</v>
      </c>
      <c r="Z44" s="49">
        <v>98.412841999999998</v>
      </c>
      <c r="AA44" s="49">
        <v>98.446258999999998</v>
      </c>
      <c r="AB44" s="49">
        <v>98.430305000000004</v>
      </c>
      <c r="AC44" s="49">
        <v>98.427605</v>
      </c>
      <c r="AD44" s="49">
        <v>98.393889999999999</v>
      </c>
      <c r="AE44" s="49">
        <v>98.414139000000006</v>
      </c>
      <c r="AF44" s="49">
        <v>98.401413000000005</v>
      </c>
      <c r="AG44" s="49">
        <v>98.350196999999994</v>
      </c>
      <c r="AH44" s="49">
        <v>98.378417999999996</v>
      </c>
      <c r="AI44" s="49">
        <v>98.371360999999993</v>
      </c>
      <c r="AJ44" s="49">
        <v>98.366791000000006</v>
      </c>
      <c r="AK44" s="49">
        <v>98.355994999999993</v>
      </c>
      <c r="AL44" s="49">
        <v>98.37809</v>
      </c>
      <c r="AM44" s="49">
        <v>96.775238000000002</v>
      </c>
      <c r="AN44" s="49">
        <v>98.228470000000002</v>
      </c>
      <c r="AO44" s="49">
        <v>98.653441999999998</v>
      </c>
      <c r="AP44" s="49">
        <v>96.708907999999994</v>
      </c>
      <c r="AQ44" s="49"/>
      <c r="AR44" s="49">
        <v>98.335708999999994</v>
      </c>
      <c r="AS44" s="49">
        <v>96.525261</v>
      </c>
      <c r="AT44" s="49">
        <v>98.810042999999993</v>
      </c>
      <c r="AU44" s="49">
        <v>98.397086999999999</v>
      </c>
      <c r="AV44" s="49">
        <v>98.313132999999993</v>
      </c>
      <c r="AW44" s="49">
        <v>98.676727</v>
      </c>
      <c r="AX44" s="49">
        <v>98.767562999999996</v>
      </c>
      <c r="AY44" s="49">
        <v>98.910065000000003</v>
      </c>
      <c r="AZ44" s="49">
        <v>98.229797000000005</v>
      </c>
      <c r="BA44" s="49">
        <v>97.647102000000004</v>
      </c>
      <c r="BB44" s="49">
        <v>97.582672000000002</v>
      </c>
      <c r="BC44" s="49">
        <v>97.606376999999995</v>
      </c>
      <c r="BD44" s="49">
        <v>97.664383000000001</v>
      </c>
      <c r="BE44" s="49">
        <v>98.132735999999994</v>
      </c>
      <c r="BF44" s="49">
        <v>98.017760999999993</v>
      </c>
      <c r="BG44" s="49">
        <v>98.174446000000003</v>
      </c>
      <c r="BH44" s="49">
        <v>98.198486000000003</v>
      </c>
      <c r="BI44" s="49">
        <v>98.243331999999995</v>
      </c>
      <c r="BJ44" s="49">
        <v>96.654128999999998</v>
      </c>
      <c r="BK44" s="49">
        <v>97.975555</v>
      </c>
      <c r="BL44" s="49">
        <v>98.101151000000002</v>
      </c>
      <c r="BM44" s="49">
        <v>98.825592</v>
      </c>
      <c r="BN44" s="49">
        <v>98.097565000000003</v>
      </c>
      <c r="BO44" s="49">
        <v>98.096717999999996</v>
      </c>
      <c r="BP44" s="49">
        <v>98.710182000000003</v>
      </c>
      <c r="BQ44" s="49">
        <v>98.546768</v>
      </c>
      <c r="BR44" s="49">
        <v>97.260802999999996</v>
      </c>
      <c r="BS44" s="49">
        <v>98.304077000000007</v>
      </c>
      <c r="BT44" s="49">
        <v>98.620482999999993</v>
      </c>
      <c r="BU44" s="49">
        <v>97.810539000000006</v>
      </c>
      <c r="BV44" s="49">
        <v>96.700751999999994</v>
      </c>
      <c r="BW44" s="49">
        <v>97.102654000000001</v>
      </c>
      <c r="BX44" s="49">
        <v>98.221130000000002</v>
      </c>
      <c r="BY44" s="49">
        <v>96.722663999999995</v>
      </c>
      <c r="BZ44" s="49">
        <v>97.058875999999998</v>
      </c>
      <c r="CA44" s="49">
        <v>96.662627999999998</v>
      </c>
      <c r="CB44" s="49">
        <v>96.788619999999995</v>
      </c>
      <c r="CC44" s="49">
        <v>96.708968999999996</v>
      </c>
      <c r="CD44" s="49">
        <v>96.773865000000001</v>
      </c>
      <c r="CE44" s="49">
        <v>96.531554999999997</v>
      </c>
      <c r="CF44" s="49">
        <v>96.561370999999994</v>
      </c>
      <c r="CG44" s="49">
        <v>96.707718</v>
      </c>
      <c r="CH44" s="49">
        <v>96.777573000000004</v>
      </c>
      <c r="CI44" s="49">
        <v>98.612212999999997</v>
      </c>
      <c r="CJ44" s="49">
        <v>96.706360000000004</v>
      </c>
      <c r="CK44" s="49">
        <v>96.716171000000003</v>
      </c>
      <c r="CL44" s="49">
        <v>98.697249999999997</v>
      </c>
      <c r="CM44" s="49">
        <v>96.640670999999998</v>
      </c>
      <c r="CN44" s="49">
        <v>96.644767999999999</v>
      </c>
      <c r="CO44" s="49">
        <v>97.170913999999996</v>
      </c>
      <c r="CP44" s="49">
        <v>96.714447000000007</v>
      </c>
      <c r="CQ44" s="49">
        <v>96.710312000000002</v>
      </c>
      <c r="CR44" s="49">
        <v>96.644210999999999</v>
      </c>
      <c r="CS44" s="49">
        <v>96.954070999999999</v>
      </c>
      <c r="CT44" s="49">
        <v>96.600037</v>
      </c>
      <c r="CU44" s="49">
        <v>96.606621000000004</v>
      </c>
      <c r="CV44" s="49">
        <v>98.902495999999999</v>
      </c>
      <c r="CW44" s="49">
        <v>98.899817999999996</v>
      </c>
      <c r="CX44" s="49">
        <v>98.896645000000007</v>
      </c>
      <c r="CY44" s="49">
        <v>96.737746999999999</v>
      </c>
      <c r="CZ44" s="49">
        <v>98.400504999999995</v>
      </c>
      <c r="DA44" s="49">
        <v>98.190017999999995</v>
      </c>
      <c r="DB44" s="49">
        <v>98.258803999999998</v>
      </c>
      <c r="DC44" s="49">
        <v>96.954536000000004</v>
      </c>
      <c r="DD44" s="49">
        <v>98.263535000000005</v>
      </c>
      <c r="DE44" s="49">
        <v>98.314873000000006</v>
      </c>
      <c r="DF44" s="49">
        <v>98.340851000000001</v>
      </c>
      <c r="DG44" s="49">
        <v>95.885834000000003</v>
      </c>
      <c r="DH44" s="49">
        <v>92.818068999999994</v>
      </c>
      <c r="DI44" s="49">
        <v>92.575417000000002</v>
      </c>
      <c r="DJ44" s="49">
        <v>92.835128999999995</v>
      </c>
      <c r="DK44" s="49">
        <v>91.217133000000004</v>
      </c>
    </row>
    <row r="45" spans="1:115">
      <c r="A45" s="301" t="s">
        <v>516</v>
      </c>
      <c r="B45" s="297">
        <v>98.489440999999999</v>
      </c>
      <c r="C45" s="49">
        <v>98.533737000000002</v>
      </c>
      <c r="D45" s="49">
        <v>98.475037</v>
      </c>
      <c r="E45" s="49">
        <v>98.481644000000003</v>
      </c>
      <c r="F45" s="49">
        <v>98.512611000000007</v>
      </c>
      <c r="G45" s="49">
        <v>98.532593000000006</v>
      </c>
      <c r="H45" s="49">
        <v>98.545670000000001</v>
      </c>
      <c r="I45" s="49">
        <v>98.493530000000007</v>
      </c>
      <c r="J45" s="49">
        <v>98.524131999999994</v>
      </c>
      <c r="K45" s="49">
        <v>98.535278000000005</v>
      </c>
      <c r="L45" s="49">
        <v>98.483817999999999</v>
      </c>
      <c r="M45" s="49">
        <v>98.534865999999994</v>
      </c>
      <c r="N45" s="49">
        <v>98.546631000000005</v>
      </c>
      <c r="O45" s="49">
        <v>98.422729000000004</v>
      </c>
      <c r="P45" s="49">
        <v>98.459518000000003</v>
      </c>
      <c r="Q45" s="49">
        <v>98.411468999999997</v>
      </c>
      <c r="R45" s="49">
        <v>98.452895999999996</v>
      </c>
      <c r="S45" s="49">
        <v>98.434310999999994</v>
      </c>
      <c r="T45" s="49">
        <v>98.384604999999993</v>
      </c>
      <c r="U45" s="49">
        <v>98.346847999999994</v>
      </c>
      <c r="V45" s="49">
        <v>98.454139999999995</v>
      </c>
      <c r="W45" s="49">
        <v>98.460144</v>
      </c>
      <c r="X45" s="49">
        <v>98.463013000000004</v>
      </c>
      <c r="Y45" s="49">
        <v>98.456528000000006</v>
      </c>
      <c r="Z45" s="49">
        <v>98.450553999999997</v>
      </c>
      <c r="AA45" s="49">
        <v>98.453322999999997</v>
      </c>
      <c r="AB45" s="49">
        <v>98.455596999999997</v>
      </c>
      <c r="AC45" s="49">
        <v>98.455596999999997</v>
      </c>
      <c r="AD45" s="49">
        <v>98.452117999999999</v>
      </c>
      <c r="AE45" s="49">
        <v>98.442062000000007</v>
      </c>
      <c r="AF45" s="49">
        <v>98.448120000000003</v>
      </c>
      <c r="AG45" s="49">
        <v>98.461853000000005</v>
      </c>
      <c r="AH45" s="49">
        <v>98.462035999999998</v>
      </c>
      <c r="AI45" s="49">
        <v>98.461883999999998</v>
      </c>
      <c r="AJ45" s="49">
        <v>98.461922000000001</v>
      </c>
      <c r="AK45" s="49">
        <v>98.461669999999998</v>
      </c>
      <c r="AL45" s="49">
        <v>98.465812999999997</v>
      </c>
      <c r="AM45" s="49">
        <v>96.825149999999994</v>
      </c>
      <c r="AN45" s="49">
        <v>99.194923000000003</v>
      </c>
      <c r="AO45" s="49">
        <v>98.555412000000004</v>
      </c>
      <c r="AP45" s="49">
        <v>96.818450999999996</v>
      </c>
      <c r="AQ45" s="49">
        <v>98.335708999999994</v>
      </c>
      <c r="AR45" s="49"/>
      <c r="AS45" s="49">
        <v>96.608474999999999</v>
      </c>
      <c r="AT45" s="49">
        <v>98.437477000000001</v>
      </c>
      <c r="AU45" s="49">
        <v>98.366225999999997</v>
      </c>
      <c r="AV45" s="49">
        <v>99.141036999999997</v>
      </c>
      <c r="AW45" s="49">
        <v>98.407234000000003</v>
      </c>
      <c r="AX45" s="49">
        <v>98.444794000000002</v>
      </c>
      <c r="AY45" s="49">
        <v>98.816360000000003</v>
      </c>
      <c r="AZ45" s="49">
        <v>98.876259000000005</v>
      </c>
      <c r="BA45" s="49">
        <v>97.727310000000003</v>
      </c>
      <c r="BB45" s="49">
        <v>97.760056000000006</v>
      </c>
      <c r="BC45" s="49">
        <v>97.741332999999997</v>
      </c>
      <c r="BD45" s="49">
        <v>97.821838</v>
      </c>
      <c r="BE45" s="49">
        <v>99.040321000000006</v>
      </c>
      <c r="BF45" s="49">
        <v>98.880118999999993</v>
      </c>
      <c r="BG45" s="49">
        <v>99.032355999999993</v>
      </c>
      <c r="BH45" s="49">
        <v>99.128494000000003</v>
      </c>
      <c r="BI45" s="49">
        <v>99.180817000000005</v>
      </c>
      <c r="BJ45" s="49">
        <v>96.748717999999997</v>
      </c>
      <c r="BK45" s="49">
        <v>98.944289999999995</v>
      </c>
      <c r="BL45" s="49">
        <v>98.909592000000004</v>
      </c>
      <c r="BM45" s="49">
        <v>98.359329000000002</v>
      </c>
      <c r="BN45" s="49">
        <v>99.145454000000001</v>
      </c>
      <c r="BO45" s="49">
        <v>99.076279</v>
      </c>
      <c r="BP45" s="49">
        <v>98.462676999999999</v>
      </c>
      <c r="BQ45" s="49">
        <v>98.307220000000001</v>
      </c>
      <c r="BR45" s="49">
        <v>97.236587999999998</v>
      </c>
      <c r="BS45" s="49">
        <v>99.129149999999996</v>
      </c>
      <c r="BT45" s="49">
        <v>98.324721999999994</v>
      </c>
      <c r="BU45" s="49">
        <v>98.038856999999993</v>
      </c>
      <c r="BV45" s="49">
        <v>96.717360999999997</v>
      </c>
      <c r="BW45" s="49">
        <v>97.211128000000002</v>
      </c>
      <c r="BX45" s="49">
        <v>99.104965000000007</v>
      </c>
      <c r="BY45" s="49">
        <v>96.736130000000003</v>
      </c>
      <c r="BZ45" s="49">
        <v>97.165085000000005</v>
      </c>
      <c r="CA45" s="49">
        <v>96.677871999999994</v>
      </c>
      <c r="CB45" s="49">
        <v>96.687691000000001</v>
      </c>
      <c r="CC45" s="49">
        <v>96.769256999999996</v>
      </c>
      <c r="CD45" s="49">
        <v>96.784514999999999</v>
      </c>
      <c r="CE45" s="49">
        <v>96.668671000000003</v>
      </c>
      <c r="CF45" s="49">
        <v>96.689453</v>
      </c>
      <c r="CG45" s="49">
        <v>96.751739999999998</v>
      </c>
      <c r="CH45" s="49">
        <v>96.71199</v>
      </c>
      <c r="CI45" s="49">
        <v>98.342406999999994</v>
      </c>
      <c r="CJ45" s="49">
        <v>96.836571000000006</v>
      </c>
      <c r="CK45" s="49">
        <v>96.854354999999998</v>
      </c>
      <c r="CL45" s="49">
        <v>98.397644</v>
      </c>
      <c r="CM45" s="49">
        <v>96.728606999999997</v>
      </c>
      <c r="CN45" s="49">
        <v>96.652450999999999</v>
      </c>
      <c r="CO45" s="49">
        <v>97.249709999999993</v>
      </c>
      <c r="CP45" s="49">
        <v>96.697356999999997</v>
      </c>
      <c r="CQ45" s="49">
        <v>96.815337999999997</v>
      </c>
      <c r="CR45" s="49">
        <v>96.761268999999999</v>
      </c>
      <c r="CS45" s="49">
        <v>97.070435000000003</v>
      </c>
      <c r="CT45" s="49">
        <v>96.662970999999999</v>
      </c>
      <c r="CU45" s="49">
        <v>96.652405000000002</v>
      </c>
      <c r="CV45" s="49">
        <v>98.459152000000003</v>
      </c>
      <c r="CW45" s="49">
        <v>98.459198000000001</v>
      </c>
      <c r="CX45" s="49">
        <v>98.454491000000004</v>
      </c>
      <c r="CY45" s="49">
        <v>96.802406000000005</v>
      </c>
      <c r="CZ45" s="49">
        <v>99.563445999999999</v>
      </c>
      <c r="DA45" s="49">
        <v>99.170647000000002</v>
      </c>
      <c r="DB45" s="49">
        <v>99.182372999999998</v>
      </c>
      <c r="DC45" s="49">
        <v>97.131714000000002</v>
      </c>
      <c r="DD45" s="49">
        <v>99.177138999999997</v>
      </c>
      <c r="DE45" s="49">
        <v>99.273148000000006</v>
      </c>
      <c r="DF45" s="49">
        <v>99.229209999999995</v>
      </c>
      <c r="DG45" s="49">
        <v>95.966873000000007</v>
      </c>
      <c r="DH45" s="49">
        <v>92.762649999999994</v>
      </c>
      <c r="DI45" s="49">
        <v>92.595078000000001</v>
      </c>
      <c r="DJ45" s="49">
        <v>92.780593999999994</v>
      </c>
      <c r="DK45" s="49">
        <v>91.119118</v>
      </c>
    </row>
    <row r="46" spans="1:115">
      <c r="A46" s="301" t="s">
        <v>517</v>
      </c>
      <c r="B46" s="297">
        <v>96.536918999999997</v>
      </c>
      <c r="C46" s="49">
        <v>96.565246999999999</v>
      </c>
      <c r="D46" s="49">
        <v>96.561477999999994</v>
      </c>
      <c r="E46" s="49">
        <v>96.562027</v>
      </c>
      <c r="F46" s="49">
        <v>96.580153999999993</v>
      </c>
      <c r="G46" s="49">
        <v>96.597854999999996</v>
      </c>
      <c r="H46" s="49">
        <v>96.582511999999994</v>
      </c>
      <c r="I46" s="49">
        <v>96.569962000000004</v>
      </c>
      <c r="J46" s="49">
        <v>96.550323000000006</v>
      </c>
      <c r="K46" s="49">
        <v>96.561394000000007</v>
      </c>
      <c r="L46" s="49">
        <v>96.530692999999999</v>
      </c>
      <c r="M46" s="49">
        <v>96.537323000000001</v>
      </c>
      <c r="N46" s="49">
        <v>96.633087000000003</v>
      </c>
      <c r="O46" s="49">
        <v>96.466155999999998</v>
      </c>
      <c r="P46" s="49">
        <v>96.510161999999994</v>
      </c>
      <c r="Q46" s="49">
        <v>96.438614000000001</v>
      </c>
      <c r="R46" s="49">
        <v>96.693145999999999</v>
      </c>
      <c r="S46" s="49">
        <v>96.473076000000006</v>
      </c>
      <c r="T46" s="49">
        <v>96.395706000000004</v>
      </c>
      <c r="U46" s="49">
        <v>96.361114999999998</v>
      </c>
      <c r="V46" s="49">
        <v>96.561561999999995</v>
      </c>
      <c r="W46" s="49">
        <v>96.558600999999996</v>
      </c>
      <c r="X46" s="49">
        <v>96.563018999999997</v>
      </c>
      <c r="Y46" s="49">
        <v>96.566010000000006</v>
      </c>
      <c r="Z46" s="49">
        <v>96.552291999999994</v>
      </c>
      <c r="AA46" s="49">
        <v>96.558632000000003</v>
      </c>
      <c r="AB46" s="49">
        <v>96.551856999999998</v>
      </c>
      <c r="AC46" s="49">
        <v>96.551856999999998</v>
      </c>
      <c r="AD46" s="49">
        <v>96.570662999999996</v>
      </c>
      <c r="AE46" s="49">
        <v>96.541106999999997</v>
      </c>
      <c r="AF46" s="49">
        <v>96.488647</v>
      </c>
      <c r="AG46" s="49">
        <v>96.384613000000002</v>
      </c>
      <c r="AH46" s="49">
        <v>96.371964000000006</v>
      </c>
      <c r="AI46" s="49">
        <v>96.398787999999996</v>
      </c>
      <c r="AJ46" s="49">
        <v>96.394362999999998</v>
      </c>
      <c r="AK46" s="49">
        <v>96.361243999999999</v>
      </c>
      <c r="AL46" s="49">
        <v>96.446624999999997</v>
      </c>
      <c r="AM46" s="49">
        <v>98.330353000000002</v>
      </c>
      <c r="AN46" s="49">
        <v>96.427093999999997</v>
      </c>
      <c r="AO46" s="49">
        <v>96.590096000000003</v>
      </c>
      <c r="AP46" s="49">
        <v>98.564255000000003</v>
      </c>
      <c r="AQ46" s="49">
        <v>96.525261</v>
      </c>
      <c r="AR46" s="49">
        <v>96.608474999999999</v>
      </c>
      <c r="AS46" s="49"/>
      <c r="AT46" s="49">
        <v>96.706879000000001</v>
      </c>
      <c r="AU46" s="49">
        <v>96.427504999999996</v>
      </c>
      <c r="AV46" s="49">
        <v>96.563659999999999</v>
      </c>
      <c r="AW46" s="49">
        <v>96.482208</v>
      </c>
      <c r="AX46" s="49">
        <v>96.60051</v>
      </c>
      <c r="AY46" s="49">
        <v>96.861259000000004</v>
      </c>
      <c r="AZ46" s="49">
        <v>96.575103999999996</v>
      </c>
      <c r="BA46" s="49">
        <v>96.277282999999997</v>
      </c>
      <c r="BB46" s="49">
        <v>96.295303000000004</v>
      </c>
      <c r="BC46" s="49">
        <v>96.326057000000006</v>
      </c>
      <c r="BD46" s="49">
        <v>96.511489999999995</v>
      </c>
      <c r="BE46" s="49">
        <v>96.423721</v>
      </c>
      <c r="BF46" s="49">
        <v>96.298171999999994</v>
      </c>
      <c r="BG46" s="49">
        <v>96.407898000000003</v>
      </c>
      <c r="BH46" s="49">
        <v>96.474609000000001</v>
      </c>
      <c r="BI46" s="49">
        <v>96.493392999999998</v>
      </c>
      <c r="BJ46" s="49">
        <v>98.099425999999994</v>
      </c>
      <c r="BK46" s="49">
        <v>96.321258999999998</v>
      </c>
      <c r="BL46" s="49">
        <v>96.317413000000002</v>
      </c>
      <c r="BM46" s="49">
        <v>96.444901000000002</v>
      </c>
      <c r="BN46" s="49">
        <v>96.448158000000006</v>
      </c>
      <c r="BO46" s="49">
        <v>96.300606000000002</v>
      </c>
      <c r="BP46" s="49">
        <v>96.248260000000002</v>
      </c>
      <c r="BQ46" s="49">
        <v>96.452049000000002</v>
      </c>
      <c r="BR46" s="49">
        <v>96.538734000000005</v>
      </c>
      <c r="BS46" s="49">
        <v>96.560669000000004</v>
      </c>
      <c r="BT46" s="49">
        <v>96.364731000000006</v>
      </c>
      <c r="BU46" s="49">
        <v>96.446358000000004</v>
      </c>
      <c r="BV46" s="49">
        <v>98.461433</v>
      </c>
      <c r="BW46" s="49">
        <v>96.569655999999995</v>
      </c>
      <c r="BX46" s="49">
        <v>96.500731999999999</v>
      </c>
      <c r="BY46" s="49">
        <v>98.610412999999994</v>
      </c>
      <c r="BZ46" s="49">
        <v>96.978774999999999</v>
      </c>
      <c r="CA46" s="49">
        <v>98.579926</v>
      </c>
      <c r="CB46" s="49">
        <v>98.582901000000007</v>
      </c>
      <c r="CC46" s="49">
        <v>98.584487999999993</v>
      </c>
      <c r="CD46" s="49">
        <v>98.491196000000002</v>
      </c>
      <c r="CE46" s="49">
        <v>98.483977999999993</v>
      </c>
      <c r="CF46" s="49">
        <v>98.390884</v>
      </c>
      <c r="CG46" s="49">
        <v>98.461547999999993</v>
      </c>
      <c r="CH46" s="49">
        <v>98.183745999999999</v>
      </c>
      <c r="CI46" s="49">
        <v>96.562775000000002</v>
      </c>
      <c r="CJ46" s="49">
        <v>98.173584000000005</v>
      </c>
      <c r="CK46" s="49">
        <v>98.493637000000007</v>
      </c>
      <c r="CL46" s="49">
        <v>96.502730999999997</v>
      </c>
      <c r="CM46" s="49">
        <v>98.564605999999998</v>
      </c>
      <c r="CN46" s="49">
        <v>98.500099000000006</v>
      </c>
      <c r="CO46" s="49">
        <v>96.675963999999993</v>
      </c>
      <c r="CP46" s="49">
        <v>98.555549999999997</v>
      </c>
      <c r="CQ46" s="49">
        <v>98.563727999999998</v>
      </c>
      <c r="CR46" s="49">
        <v>98.561171999999999</v>
      </c>
      <c r="CS46" s="49">
        <v>96.965880999999996</v>
      </c>
      <c r="CT46" s="49">
        <v>98.312102999999993</v>
      </c>
      <c r="CU46" s="49">
        <v>98.541556999999997</v>
      </c>
      <c r="CV46" s="49">
        <v>96.616104000000007</v>
      </c>
      <c r="CW46" s="49">
        <v>96.658805999999998</v>
      </c>
      <c r="CX46" s="49">
        <v>96.532593000000006</v>
      </c>
      <c r="CY46" s="49">
        <v>98.494347000000005</v>
      </c>
      <c r="CZ46" s="49">
        <v>96.739272999999997</v>
      </c>
      <c r="DA46" s="49">
        <v>96.524474999999995</v>
      </c>
      <c r="DB46" s="49">
        <v>96.445144999999997</v>
      </c>
      <c r="DC46" s="49">
        <v>96.912170000000003</v>
      </c>
      <c r="DD46" s="49">
        <v>96.317108000000005</v>
      </c>
      <c r="DE46" s="49">
        <v>96.566208000000003</v>
      </c>
      <c r="DF46" s="49">
        <v>96.598312000000007</v>
      </c>
      <c r="DG46" s="49">
        <v>95.519501000000005</v>
      </c>
      <c r="DH46" s="49">
        <v>92.576583999999997</v>
      </c>
      <c r="DI46" s="49">
        <v>92.292800999999997</v>
      </c>
      <c r="DJ46" s="49">
        <v>92.554550000000006</v>
      </c>
      <c r="DK46" s="49">
        <v>90.991776000000002</v>
      </c>
    </row>
    <row r="47" spans="1:115">
      <c r="A47" s="301" t="s">
        <v>518</v>
      </c>
      <c r="B47" s="297">
        <v>98.483856000000003</v>
      </c>
      <c r="C47" s="49">
        <v>98.511268999999999</v>
      </c>
      <c r="D47" s="49">
        <v>98.461937000000006</v>
      </c>
      <c r="E47" s="49">
        <v>98.444777999999999</v>
      </c>
      <c r="F47" s="49">
        <v>98.491271999999995</v>
      </c>
      <c r="G47" s="49">
        <v>98.477965999999995</v>
      </c>
      <c r="H47" s="49">
        <v>98.470626999999993</v>
      </c>
      <c r="I47" s="49">
        <v>98.465500000000006</v>
      </c>
      <c r="J47" s="49">
        <v>98.499695000000003</v>
      </c>
      <c r="K47" s="49">
        <v>98.486694</v>
      </c>
      <c r="L47" s="49">
        <v>98.474472000000006</v>
      </c>
      <c r="M47" s="49">
        <v>98.462547000000001</v>
      </c>
      <c r="N47" s="49">
        <v>98.507987999999997</v>
      </c>
      <c r="O47" s="49">
        <v>98.373383000000004</v>
      </c>
      <c r="P47" s="49">
        <v>98.418960999999996</v>
      </c>
      <c r="Q47" s="49">
        <v>98.355255</v>
      </c>
      <c r="R47" s="49">
        <v>99.156616</v>
      </c>
      <c r="S47" s="49">
        <v>98.674484000000007</v>
      </c>
      <c r="T47" s="49">
        <v>98.41713</v>
      </c>
      <c r="U47" s="49">
        <v>98.378174000000001</v>
      </c>
      <c r="V47" s="49">
        <v>98.469620000000006</v>
      </c>
      <c r="W47" s="49">
        <v>98.452499000000003</v>
      </c>
      <c r="X47" s="49">
        <v>98.444839000000002</v>
      </c>
      <c r="Y47" s="49">
        <v>98.451401000000004</v>
      </c>
      <c r="Z47" s="49">
        <v>98.459075999999996</v>
      </c>
      <c r="AA47" s="49">
        <v>98.466492000000002</v>
      </c>
      <c r="AB47" s="49">
        <v>98.474686000000005</v>
      </c>
      <c r="AC47" s="49">
        <v>98.474686000000005</v>
      </c>
      <c r="AD47" s="49">
        <v>98.452788999999996</v>
      </c>
      <c r="AE47" s="49">
        <v>98.458984000000001</v>
      </c>
      <c r="AF47" s="49">
        <v>98.438300999999996</v>
      </c>
      <c r="AG47" s="49">
        <v>98.408019999999993</v>
      </c>
      <c r="AH47" s="49">
        <v>98.402527000000006</v>
      </c>
      <c r="AI47" s="49">
        <v>98.417603</v>
      </c>
      <c r="AJ47" s="49">
        <v>98.406897999999998</v>
      </c>
      <c r="AK47" s="49">
        <v>98.413207999999997</v>
      </c>
      <c r="AL47" s="49">
        <v>98.418159000000003</v>
      </c>
      <c r="AM47" s="49">
        <v>96.773482999999999</v>
      </c>
      <c r="AN47" s="49">
        <v>98.368476999999999</v>
      </c>
      <c r="AO47" s="49">
        <v>98.716301000000001</v>
      </c>
      <c r="AP47" s="49">
        <v>96.756882000000004</v>
      </c>
      <c r="AQ47" s="49">
        <v>98.810042999999993</v>
      </c>
      <c r="AR47" s="49">
        <v>98.437477000000001</v>
      </c>
      <c r="AS47" s="49">
        <v>96.706879000000001</v>
      </c>
      <c r="AT47" s="49"/>
      <c r="AU47" s="49">
        <v>98.398955999999998</v>
      </c>
      <c r="AV47" s="49">
        <v>98.371857000000006</v>
      </c>
      <c r="AW47" s="49">
        <v>99.100173999999996</v>
      </c>
      <c r="AX47" s="49">
        <v>99.351212000000004</v>
      </c>
      <c r="AY47" s="49">
        <v>99.168212999999994</v>
      </c>
      <c r="AZ47" s="49">
        <v>98.463593000000003</v>
      </c>
      <c r="BA47" s="49">
        <v>97.656326000000007</v>
      </c>
      <c r="BB47" s="49">
        <v>97.694702000000007</v>
      </c>
      <c r="BC47" s="49">
        <v>97.639397000000002</v>
      </c>
      <c r="BD47" s="49">
        <v>97.844284000000002</v>
      </c>
      <c r="BE47" s="49">
        <v>98.320740000000001</v>
      </c>
      <c r="BF47" s="49">
        <v>98.148026000000002</v>
      </c>
      <c r="BG47" s="49">
        <v>98.329239000000001</v>
      </c>
      <c r="BH47" s="49">
        <v>98.321715999999995</v>
      </c>
      <c r="BI47" s="49">
        <v>98.351630999999998</v>
      </c>
      <c r="BJ47" s="49">
        <v>96.640906999999999</v>
      </c>
      <c r="BK47" s="49">
        <v>98.122078000000002</v>
      </c>
      <c r="BL47" s="49">
        <v>98.312331999999998</v>
      </c>
      <c r="BM47" s="49">
        <v>99.154471999999998</v>
      </c>
      <c r="BN47" s="49">
        <v>98.281981999999999</v>
      </c>
      <c r="BO47" s="49">
        <v>98.222472999999994</v>
      </c>
      <c r="BP47" s="49">
        <v>98.906554999999997</v>
      </c>
      <c r="BQ47" s="49">
        <v>98.705887000000004</v>
      </c>
      <c r="BR47" s="49">
        <v>97.285247999999996</v>
      </c>
      <c r="BS47" s="49">
        <v>98.360245000000006</v>
      </c>
      <c r="BT47" s="49">
        <v>98.795638999999994</v>
      </c>
      <c r="BU47" s="49">
        <v>97.869941999999995</v>
      </c>
      <c r="BV47" s="49">
        <v>96.680199000000002</v>
      </c>
      <c r="BW47" s="49">
        <v>97.139106999999996</v>
      </c>
      <c r="BX47" s="49">
        <v>98.308548000000002</v>
      </c>
      <c r="BY47" s="49">
        <v>96.750656000000006</v>
      </c>
      <c r="BZ47" s="49">
        <v>97.098281999999998</v>
      </c>
      <c r="CA47" s="49">
        <v>96.724959999999996</v>
      </c>
      <c r="CB47" s="49">
        <v>96.712372000000002</v>
      </c>
      <c r="CC47" s="49">
        <v>96.884842000000006</v>
      </c>
      <c r="CD47" s="49">
        <v>96.919005999999996</v>
      </c>
      <c r="CE47" s="49">
        <v>96.663925000000006</v>
      </c>
      <c r="CF47" s="49">
        <v>96.70993</v>
      </c>
      <c r="CG47" s="49">
        <v>96.790688000000003</v>
      </c>
      <c r="CH47" s="49">
        <v>96.702690000000004</v>
      </c>
      <c r="CI47" s="49">
        <v>99.251434000000003</v>
      </c>
      <c r="CJ47" s="49">
        <v>96.740234000000001</v>
      </c>
      <c r="CK47" s="49">
        <v>96.818511999999998</v>
      </c>
      <c r="CL47" s="49">
        <v>99.314391999999998</v>
      </c>
      <c r="CM47" s="49">
        <v>96.692062000000007</v>
      </c>
      <c r="CN47" s="49">
        <v>96.655449000000004</v>
      </c>
      <c r="CO47" s="49">
        <v>97.226348999999999</v>
      </c>
      <c r="CP47" s="49">
        <v>96.695617999999996</v>
      </c>
      <c r="CQ47" s="49">
        <v>96.754874999999998</v>
      </c>
      <c r="CR47" s="49">
        <v>96.778824</v>
      </c>
      <c r="CS47" s="49">
        <v>97.029449</v>
      </c>
      <c r="CT47" s="49">
        <v>96.689803999999995</v>
      </c>
      <c r="CU47" s="49">
        <v>96.710105999999996</v>
      </c>
      <c r="CV47" s="49">
        <v>99.475479000000007</v>
      </c>
      <c r="CW47" s="49">
        <v>99.498756</v>
      </c>
      <c r="CX47" s="49">
        <v>99.451019000000002</v>
      </c>
      <c r="CY47" s="49">
        <v>96.938782000000003</v>
      </c>
      <c r="CZ47" s="49">
        <v>98.439041000000003</v>
      </c>
      <c r="DA47" s="49">
        <v>98.281295999999998</v>
      </c>
      <c r="DB47" s="49">
        <v>98.334709000000004</v>
      </c>
      <c r="DC47" s="49">
        <v>97.017814999999999</v>
      </c>
      <c r="DD47" s="49">
        <v>98.291083999999998</v>
      </c>
      <c r="DE47" s="49">
        <v>98.355789000000001</v>
      </c>
      <c r="DF47" s="49">
        <v>98.418243000000004</v>
      </c>
      <c r="DG47" s="49">
        <v>95.904754999999994</v>
      </c>
      <c r="DH47" s="49">
        <v>92.821472</v>
      </c>
      <c r="DI47" s="49">
        <v>92.607956000000001</v>
      </c>
      <c r="DJ47" s="49">
        <v>92.772262999999995</v>
      </c>
      <c r="DK47" s="49">
        <v>91.143539000000004</v>
      </c>
    </row>
    <row r="48" spans="1:115">
      <c r="A48" s="301" t="s">
        <v>519</v>
      </c>
      <c r="B48" s="297">
        <v>99.189284999999998</v>
      </c>
      <c r="C48" s="49">
        <v>99.260529000000005</v>
      </c>
      <c r="D48" s="49">
        <v>99.192993000000001</v>
      </c>
      <c r="E48" s="49">
        <v>99.232414000000006</v>
      </c>
      <c r="F48" s="49">
        <v>99.217354</v>
      </c>
      <c r="G48" s="49">
        <v>99.282195999999999</v>
      </c>
      <c r="H48" s="49">
        <v>99.268112000000002</v>
      </c>
      <c r="I48" s="49">
        <v>99.205673000000004</v>
      </c>
      <c r="J48" s="49">
        <v>99.206322</v>
      </c>
      <c r="K48" s="49">
        <v>99.198043999999996</v>
      </c>
      <c r="L48" s="49">
        <v>99.225066999999996</v>
      </c>
      <c r="M48" s="49">
        <v>99.215027000000006</v>
      </c>
      <c r="N48" s="49">
        <v>99.284690999999995</v>
      </c>
      <c r="O48" s="49">
        <v>99.080582000000007</v>
      </c>
      <c r="P48" s="49">
        <v>99.225555</v>
      </c>
      <c r="Q48" s="49">
        <v>99.160544999999999</v>
      </c>
      <c r="R48" s="49">
        <v>98.442879000000005</v>
      </c>
      <c r="S48" s="49">
        <v>98.420715000000001</v>
      </c>
      <c r="T48" s="49">
        <v>99.497055000000003</v>
      </c>
      <c r="U48" s="49">
        <v>99.232803000000004</v>
      </c>
      <c r="V48" s="49">
        <v>99.228958000000006</v>
      </c>
      <c r="W48" s="49">
        <v>99.257949999999994</v>
      </c>
      <c r="X48" s="49">
        <v>99.263274999999993</v>
      </c>
      <c r="Y48" s="49">
        <v>99.263679999999994</v>
      </c>
      <c r="Z48" s="49">
        <v>99.250809000000004</v>
      </c>
      <c r="AA48" s="49">
        <v>99.311477999999994</v>
      </c>
      <c r="AB48" s="49">
        <v>99.254088999999993</v>
      </c>
      <c r="AC48" s="49">
        <v>99.254088999999993</v>
      </c>
      <c r="AD48" s="49">
        <v>99.268105000000006</v>
      </c>
      <c r="AE48" s="49">
        <v>99.253936999999993</v>
      </c>
      <c r="AF48" s="49">
        <v>99.188072000000005</v>
      </c>
      <c r="AG48" s="49">
        <v>99.377837999999997</v>
      </c>
      <c r="AH48" s="49">
        <v>99.388641000000007</v>
      </c>
      <c r="AI48" s="49">
        <v>99.394165000000001</v>
      </c>
      <c r="AJ48" s="49">
        <v>99.397659000000004</v>
      </c>
      <c r="AK48" s="49">
        <v>99.391143999999997</v>
      </c>
      <c r="AL48" s="49">
        <v>99.413345000000007</v>
      </c>
      <c r="AM48" s="49">
        <v>96.691147000000001</v>
      </c>
      <c r="AN48" s="49">
        <v>98.258330999999998</v>
      </c>
      <c r="AO48" s="49">
        <v>98.487091000000007</v>
      </c>
      <c r="AP48" s="49">
        <v>96.657768000000004</v>
      </c>
      <c r="AQ48" s="49">
        <v>98.397086999999999</v>
      </c>
      <c r="AR48" s="49">
        <v>98.366225999999997</v>
      </c>
      <c r="AS48" s="49">
        <v>96.427504999999996</v>
      </c>
      <c r="AT48" s="49">
        <v>98.398955999999998</v>
      </c>
      <c r="AU48" s="49"/>
      <c r="AV48" s="49">
        <v>98.203536999999997</v>
      </c>
      <c r="AW48" s="49">
        <v>98.216308999999995</v>
      </c>
      <c r="AX48" s="49">
        <v>98.403091000000003</v>
      </c>
      <c r="AY48" s="49">
        <v>98.657898000000003</v>
      </c>
      <c r="AZ48" s="49">
        <v>98.286086999999995</v>
      </c>
      <c r="BA48" s="49">
        <v>97.540481999999997</v>
      </c>
      <c r="BB48" s="49">
        <v>97.524840999999995</v>
      </c>
      <c r="BC48" s="49">
        <v>97.546172999999996</v>
      </c>
      <c r="BD48" s="49">
        <v>97.615195999999997</v>
      </c>
      <c r="BE48" s="49">
        <v>98.107590000000002</v>
      </c>
      <c r="BF48" s="49">
        <v>98.020645000000002</v>
      </c>
      <c r="BG48" s="49">
        <v>98.090796999999995</v>
      </c>
      <c r="BH48" s="49">
        <v>98.085296999999997</v>
      </c>
      <c r="BI48" s="49">
        <v>98.277184000000005</v>
      </c>
      <c r="BJ48" s="49">
        <v>96.549071999999995</v>
      </c>
      <c r="BK48" s="49">
        <v>97.854400999999996</v>
      </c>
      <c r="BL48" s="49">
        <v>98.090805000000003</v>
      </c>
      <c r="BM48" s="49">
        <v>98.331374999999994</v>
      </c>
      <c r="BN48" s="49">
        <v>98.130645999999999</v>
      </c>
      <c r="BO48" s="49">
        <v>97.995345999999998</v>
      </c>
      <c r="BP48" s="49">
        <v>98.247405999999998</v>
      </c>
      <c r="BQ48" s="49">
        <v>98.275908999999999</v>
      </c>
      <c r="BR48" s="49">
        <v>97.087265000000002</v>
      </c>
      <c r="BS48" s="49">
        <v>98.220703</v>
      </c>
      <c r="BT48" s="49">
        <v>98.377930000000006</v>
      </c>
      <c r="BU48" s="49">
        <v>97.764717000000005</v>
      </c>
      <c r="BV48" s="49">
        <v>96.562286</v>
      </c>
      <c r="BW48" s="49">
        <v>96.999283000000005</v>
      </c>
      <c r="BX48" s="49">
        <v>98.116546999999997</v>
      </c>
      <c r="BY48" s="49">
        <v>96.640845999999996</v>
      </c>
      <c r="BZ48" s="49">
        <v>96.925017999999994</v>
      </c>
      <c r="CA48" s="49">
        <v>96.562095999999997</v>
      </c>
      <c r="CB48" s="49">
        <v>96.644820999999993</v>
      </c>
      <c r="CC48" s="49">
        <v>96.643371999999999</v>
      </c>
      <c r="CD48" s="49">
        <v>96.749001000000007</v>
      </c>
      <c r="CE48" s="49">
        <v>96.495834000000002</v>
      </c>
      <c r="CF48" s="49">
        <v>96.517227000000005</v>
      </c>
      <c r="CG48" s="49">
        <v>96.605179000000007</v>
      </c>
      <c r="CH48" s="49">
        <v>96.670319000000006</v>
      </c>
      <c r="CI48" s="49">
        <v>98.322563000000002</v>
      </c>
      <c r="CJ48" s="49">
        <v>96.677322000000004</v>
      </c>
      <c r="CK48" s="49">
        <v>96.687798000000001</v>
      </c>
      <c r="CL48" s="49">
        <v>98.145111</v>
      </c>
      <c r="CM48" s="49">
        <v>96.611464999999995</v>
      </c>
      <c r="CN48" s="49">
        <v>96.610641000000001</v>
      </c>
      <c r="CO48" s="49">
        <v>97.039283999999995</v>
      </c>
      <c r="CP48" s="49">
        <v>96.668045000000006</v>
      </c>
      <c r="CQ48" s="49">
        <v>96.638260000000002</v>
      </c>
      <c r="CR48" s="49">
        <v>96.564696999999995</v>
      </c>
      <c r="CS48" s="49">
        <v>97.008926000000002</v>
      </c>
      <c r="CT48" s="49">
        <v>96.546738000000005</v>
      </c>
      <c r="CU48" s="49">
        <v>96.559082000000004</v>
      </c>
      <c r="CV48" s="49">
        <v>98.522591000000006</v>
      </c>
      <c r="CW48" s="49">
        <v>98.530197000000001</v>
      </c>
      <c r="CX48" s="49">
        <v>98.470794999999995</v>
      </c>
      <c r="CY48" s="49">
        <v>96.687393</v>
      </c>
      <c r="CZ48" s="49">
        <v>98.416870000000003</v>
      </c>
      <c r="DA48" s="49">
        <v>98.198372000000006</v>
      </c>
      <c r="DB48" s="49">
        <v>98.230148</v>
      </c>
      <c r="DC48" s="49">
        <v>96.977729999999994</v>
      </c>
      <c r="DD48" s="49">
        <v>98.228226000000006</v>
      </c>
      <c r="DE48" s="49">
        <v>98.306045999999995</v>
      </c>
      <c r="DF48" s="49">
        <v>98.373047</v>
      </c>
      <c r="DG48" s="49">
        <v>95.748092999999997</v>
      </c>
      <c r="DH48" s="49">
        <v>92.670165999999995</v>
      </c>
      <c r="DI48" s="49">
        <v>92.637039000000001</v>
      </c>
      <c r="DJ48" s="49">
        <v>92.791443000000001</v>
      </c>
      <c r="DK48" s="49">
        <v>91.261261000000005</v>
      </c>
    </row>
    <row r="49" spans="1:115">
      <c r="A49" s="301" t="s">
        <v>520</v>
      </c>
      <c r="B49" s="297">
        <v>98.369606000000005</v>
      </c>
      <c r="C49" s="49">
        <v>98.434143000000006</v>
      </c>
      <c r="D49" s="49">
        <v>98.400970000000001</v>
      </c>
      <c r="E49" s="49">
        <v>98.420837000000006</v>
      </c>
      <c r="F49" s="49">
        <v>98.424781999999993</v>
      </c>
      <c r="G49" s="49">
        <v>98.400893999999994</v>
      </c>
      <c r="H49" s="49">
        <v>98.412505999999993</v>
      </c>
      <c r="I49" s="49">
        <v>98.437790000000007</v>
      </c>
      <c r="J49" s="49">
        <v>98.406479000000004</v>
      </c>
      <c r="K49" s="49">
        <v>98.387405000000001</v>
      </c>
      <c r="L49" s="49">
        <v>98.379302999999993</v>
      </c>
      <c r="M49" s="49">
        <v>98.395545999999996</v>
      </c>
      <c r="N49" s="49">
        <v>98.414947999999995</v>
      </c>
      <c r="O49" s="49">
        <v>98.298766999999998</v>
      </c>
      <c r="P49" s="49">
        <v>98.343390999999997</v>
      </c>
      <c r="Q49" s="49">
        <v>98.256157000000002</v>
      </c>
      <c r="R49" s="49">
        <v>98.401580999999993</v>
      </c>
      <c r="S49" s="49">
        <v>98.366882000000004</v>
      </c>
      <c r="T49" s="49">
        <v>98.290047000000001</v>
      </c>
      <c r="U49" s="49">
        <v>98.247489999999999</v>
      </c>
      <c r="V49" s="49">
        <v>98.405212000000006</v>
      </c>
      <c r="W49" s="49">
        <v>98.404769999999999</v>
      </c>
      <c r="X49" s="49">
        <v>98.419937000000004</v>
      </c>
      <c r="Y49" s="49">
        <v>98.397246999999993</v>
      </c>
      <c r="Z49" s="49">
        <v>98.416602999999995</v>
      </c>
      <c r="AA49" s="49">
        <v>98.397644</v>
      </c>
      <c r="AB49" s="49">
        <v>98.405997999999997</v>
      </c>
      <c r="AC49" s="49">
        <v>98.407944000000001</v>
      </c>
      <c r="AD49" s="49">
        <v>98.407921000000002</v>
      </c>
      <c r="AE49" s="49">
        <v>98.332626000000005</v>
      </c>
      <c r="AF49" s="49">
        <v>98.341292999999993</v>
      </c>
      <c r="AG49" s="49">
        <v>98.373230000000007</v>
      </c>
      <c r="AH49" s="49">
        <v>98.372467</v>
      </c>
      <c r="AI49" s="49">
        <v>98.372146999999998</v>
      </c>
      <c r="AJ49" s="49">
        <v>98.377716000000007</v>
      </c>
      <c r="AK49" s="49">
        <v>98.372191999999998</v>
      </c>
      <c r="AL49" s="49">
        <v>98.349357999999995</v>
      </c>
      <c r="AM49" s="49">
        <v>96.753524999999996</v>
      </c>
      <c r="AN49" s="49">
        <v>99.134536999999995</v>
      </c>
      <c r="AO49" s="49">
        <v>98.540665000000004</v>
      </c>
      <c r="AP49" s="49">
        <v>96.762221999999994</v>
      </c>
      <c r="AQ49" s="49">
        <v>98.313132999999993</v>
      </c>
      <c r="AR49" s="49">
        <v>99.141036999999997</v>
      </c>
      <c r="AS49" s="49">
        <v>96.563659999999999</v>
      </c>
      <c r="AT49" s="49">
        <v>98.371857000000006</v>
      </c>
      <c r="AU49" s="49">
        <v>98.203536999999997</v>
      </c>
      <c r="AV49" s="49"/>
      <c r="AW49" s="49">
        <v>98.377921999999998</v>
      </c>
      <c r="AX49" s="49">
        <v>98.326294000000004</v>
      </c>
      <c r="AY49" s="49">
        <v>98.884094000000005</v>
      </c>
      <c r="AZ49" s="49">
        <v>98.801452999999995</v>
      </c>
      <c r="BA49" s="49">
        <v>97.701981000000004</v>
      </c>
      <c r="BB49" s="49">
        <v>97.694702000000007</v>
      </c>
      <c r="BC49" s="49">
        <v>97.710693000000006</v>
      </c>
      <c r="BD49" s="49">
        <v>97.780533000000005</v>
      </c>
      <c r="BE49" s="49">
        <v>98.926918000000001</v>
      </c>
      <c r="BF49" s="49">
        <v>98.812552999999994</v>
      </c>
      <c r="BG49" s="49">
        <v>98.929625999999999</v>
      </c>
      <c r="BH49" s="49">
        <v>98.997269000000003</v>
      </c>
      <c r="BI49" s="49">
        <v>99.552124000000006</v>
      </c>
      <c r="BJ49" s="49">
        <v>96.613235000000003</v>
      </c>
      <c r="BK49" s="49">
        <v>98.780403000000007</v>
      </c>
      <c r="BL49" s="49">
        <v>98.832915999999997</v>
      </c>
      <c r="BM49" s="49">
        <v>98.319739999999996</v>
      </c>
      <c r="BN49" s="49">
        <v>99.053696000000002</v>
      </c>
      <c r="BO49" s="49">
        <v>99.026236999999995</v>
      </c>
      <c r="BP49" s="49">
        <v>98.398848999999998</v>
      </c>
      <c r="BQ49" s="49">
        <v>98.256095999999999</v>
      </c>
      <c r="BR49" s="49">
        <v>97.212952000000001</v>
      </c>
      <c r="BS49" s="49">
        <v>99.030731000000003</v>
      </c>
      <c r="BT49" s="49">
        <v>98.323043999999996</v>
      </c>
      <c r="BU49" s="49">
        <v>97.969406000000006</v>
      </c>
      <c r="BV49" s="49">
        <v>96.668953000000002</v>
      </c>
      <c r="BW49" s="49">
        <v>97.225548000000003</v>
      </c>
      <c r="BX49" s="49">
        <v>98.998397999999995</v>
      </c>
      <c r="BY49" s="49">
        <v>96.726898000000006</v>
      </c>
      <c r="BZ49" s="49">
        <v>97.043036999999998</v>
      </c>
      <c r="CA49" s="49">
        <v>96.670485999999997</v>
      </c>
      <c r="CB49" s="49">
        <v>96.655242999999999</v>
      </c>
      <c r="CC49" s="49">
        <v>96.741837000000004</v>
      </c>
      <c r="CD49" s="49">
        <v>96.738808000000006</v>
      </c>
      <c r="CE49" s="49">
        <v>96.662673999999996</v>
      </c>
      <c r="CF49" s="49">
        <v>96.708855</v>
      </c>
      <c r="CG49" s="49">
        <v>96.704132000000001</v>
      </c>
      <c r="CH49" s="49">
        <v>96.641356999999999</v>
      </c>
      <c r="CI49" s="49">
        <v>98.242476999999994</v>
      </c>
      <c r="CJ49" s="49">
        <v>96.700714000000005</v>
      </c>
      <c r="CK49" s="49">
        <v>96.818816999999996</v>
      </c>
      <c r="CL49" s="49">
        <v>98.380081000000004</v>
      </c>
      <c r="CM49" s="49">
        <v>96.703757999999993</v>
      </c>
      <c r="CN49" s="49">
        <v>96.643187999999995</v>
      </c>
      <c r="CO49" s="49">
        <v>97.173218000000006</v>
      </c>
      <c r="CP49" s="49">
        <v>96.692490000000006</v>
      </c>
      <c r="CQ49" s="49">
        <v>96.726500999999999</v>
      </c>
      <c r="CR49" s="49">
        <v>96.759186</v>
      </c>
      <c r="CS49" s="49">
        <v>96.995941000000002</v>
      </c>
      <c r="CT49" s="49">
        <v>96.668457000000004</v>
      </c>
      <c r="CU49" s="49">
        <v>96.664078000000003</v>
      </c>
      <c r="CV49" s="49">
        <v>98.389519000000007</v>
      </c>
      <c r="CW49" s="49">
        <v>98.378783999999996</v>
      </c>
      <c r="CX49" s="49">
        <v>98.389022999999995</v>
      </c>
      <c r="CY49" s="49">
        <v>96.810730000000007</v>
      </c>
      <c r="CZ49" s="49">
        <v>99.217215999999993</v>
      </c>
      <c r="DA49" s="49">
        <v>99.023880000000005</v>
      </c>
      <c r="DB49" s="49">
        <v>99.578873000000002</v>
      </c>
      <c r="DC49" s="49">
        <v>97.110611000000006</v>
      </c>
      <c r="DD49" s="49">
        <v>99.624709999999993</v>
      </c>
      <c r="DE49" s="49">
        <v>99.093315000000004</v>
      </c>
      <c r="DF49" s="49">
        <v>99.131088000000005</v>
      </c>
      <c r="DG49" s="49">
        <v>95.931304999999995</v>
      </c>
      <c r="DH49" s="49">
        <v>92.790595999999994</v>
      </c>
      <c r="DI49" s="49">
        <v>92.624343999999994</v>
      </c>
      <c r="DJ49" s="49">
        <v>92.712952000000001</v>
      </c>
      <c r="DK49" s="49">
        <v>91.177764999999994</v>
      </c>
    </row>
    <row r="50" spans="1:115">
      <c r="A50" s="301" t="s">
        <v>521</v>
      </c>
      <c r="B50" s="297">
        <v>98.396347000000006</v>
      </c>
      <c r="C50" s="49">
        <v>98.402534000000003</v>
      </c>
      <c r="D50" s="49">
        <v>98.323875000000001</v>
      </c>
      <c r="E50" s="49">
        <v>98.416488999999999</v>
      </c>
      <c r="F50" s="49">
        <v>98.398643000000007</v>
      </c>
      <c r="G50" s="49">
        <v>98.387092999999993</v>
      </c>
      <c r="H50" s="49">
        <v>98.407134999999997</v>
      </c>
      <c r="I50" s="49">
        <v>98.354782</v>
      </c>
      <c r="J50" s="49">
        <v>98.371421999999995</v>
      </c>
      <c r="K50" s="49">
        <v>98.438125999999997</v>
      </c>
      <c r="L50" s="49">
        <v>98.370255</v>
      </c>
      <c r="M50" s="49">
        <v>98.389740000000003</v>
      </c>
      <c r="N50" s="49">
        <v>98.392028999999994</v>
      </c>
      <c r="O50" s="49">
        <v>98.224059999999994</v>
      </c>
      <c r="P50" s="49">
        <v>98.282684000000003</v>
      </c>
      <c r="Q50" s="49">
        <v>98.289017000000001</v>
      </c>
      <c r="R50" s="49">
        <v>99.164351999999994</v>
      </c>
      <c r="S50" s="49">
        <v>98.744110000000006</v>
      </c>
      <c r="T50" s="49">
        <v>98.261497000000006</v>
      </c>
      <c r="U50" s="49">
        <v>98.24118</v>
      </c>
      <c r="V50" s="49">
        <v>98.388748000000007</v>
      </c>
      <c r="W50" s="49">
        <v>98.410706000000005</v>
      </c>
      <c r="X50" s="49">
        <v>98.388930999999999</v>
      </c>
      <c r="Y50" s="49">
        <v>98.389099000000002</v>
      </c>
      <c r="Z50" s="49">
        <v>98.381682999999995</v>
      </c>
      <c r="AA50" s="49">
        <v>98.467117000000002</v>
      </c>
      <c r="AB50" s="49">
        <v>98.387421000000003</v>
      </c>
      <c r="AC50" s="49">
        <v>98.387421000000003</v>
      </c>
      <c r="AD50" s="49">
        <v>98.397614000000004</v>
      </c>
      <c r="AE50" s="49">
        <v>98.397209000000004</v>
      </c>
      <c r="AF50" s="49">
        <v>98.377089999999995</v>
      </c>
      <c r="AG50" s="49">
        <v>98.216705000000005</v>
      </c>
      <c r="AH50" s="49">
        <v>98.219314999999995</v>
      </c>
      <c r="AI50" s="49">
        <v>98.236298000000005</v>
      </c>
      <c r="AJ50" s="49">
        <v>98.188811999999999</v>
      </c>
      <c r="AK50" s="49">
        <v>98.236136999999999</v>
      </c>
      <c r="AL50" s="49">
        <v>98.290306000000001</v>
      </c>
      <c r="AM50" s="49">
        <v>96.779769999999999</v>
      </c>
      <c r="AN50" s="49">
        <v>98.113968</v>
      </c>
      <c r="AO50" s="49">
        <v>98.725577999999999</v>
      </c>
      <c r="AP50" s="49">
        <v>96.636405999999994</v>
      </c>
      <c r="AQ50" s="49">
        <v>98.676727</v>
      </c>
      <c r="AR50" s="49">
        <v>98.407234000000003</v>
      </c>
      <c r="AS50" s="49">
        <v>96.482208</v>
      </c>
      <c r="AT50" s="49">
        <v>99.100173999999996</v>
      </c>
      <c r="AU50" s="49">
        <v>98.216308999999995</v>
      </c>
      <c r="AV50" s="49">
        <v>98.377921999999998</v>
      </c>
      <c r="AW50" s="49"/>
      <c r="AX50" s="49">
        <v>99.043548999999999</v>
      </c>
      <c r="AY50" s="49">
        <v>99.108833000000004</v>
      </c>
      <c r="AZ50" s="49">
        <v>98.340362999999996</v>
      </c>
      <c r="BA50" s="49">
        <v>97.541420000000002</v>
      </c>
      <c r="BB50" s="49">
        <v>97.47963</v>
      </c>
      <c r="BC50" s="49">
        <v>97.543769999999995</v>
      </c>
      <c r="BD50" s="49">
        <v>97.617446999999999</v>
      </c>
      <c r="BE50" s="49">
        <v>98.003044000000003</v>
      </c>
      <c r="BF50" s="49">
        <v>98.016327000000004</v>
      </c>
      <c r="BG50" s="49">
        <v>98.080353000000002</v>
      </c>
      <c r="BH50" s="49">
        <v>98.110016000000002</v>
      </c>
      <c r="BI50" s="49">
        <v>98.263289999999998</v>
      </c>
      <c r="BJ50" s="49">
        <v>96.461074999999994</v>
      </c>
      <c r="BK50" s="49">
        <v>98.001937999999996</v>
      </c>
      <c r="BL50" s="49">
        <v>98.063079999999999</v>
      </c>
      <c r="BM50" s="49">
        <v>98.843399000000005</v>
      </c>
      <c r="BN50" s="49">
        <v>98.107803000000004</v>
      </c>
      <c r="BO50" s="49">
        <v>98.003342000000004</v>
      </c>
      <c r="BP50" s="49">
        <v>98.638442999999995</v>
      </c>
      <c r="BQ50" s="49">
        <v>98.609818000000004</v>
      </c>
      <c r="BR50" s="49">
        <v>97.035079999999994</v>
      </c>
      <c r="BS50" s="49">
        <v>98.203308000000007</v>
      </c>
      <c r="BT50" s="49">
        <v>98.517532000000003</v>
      </c>
      <c r="BU50" s="49">
        <v>97.681656000000004</v>
      </c>
      <c r="BV50" s="49">
        <v>96.547652999999997</v>
      </c>
      <c r="BW50" s="49">
        <v>96.963104000000001</v>
      </c>
      <c r="BX50" s="49">
        <v>98.115584999999996</v>
      </c>
      <c r="BY50" s="49">
        <v>96.618499999999997</v>
      </c>
      <c r="BZ50" s="49">
        <v>96.938384999999997</v>
      </c>
      <c r="CA50" s="49">
        <v>96.569121999999993</v>
      </c>
      <c r="CB50" s="49">
        <v>96.627014000000003</v>
      </c>
      <c r="CC50" s="49">
        <v>96.714423999999994</v>
      </c>
      <c r="CD50" s="49">
        <v>96.827454000000003</v>
      </c>
      <c r="CE50" s="49">
        <v>96.500350999999995</v>
      </c>
      <c r="CF50" s="49">
        <v>96.545197000000002</v>
      </c>
      <c r="CG50" s="49">
        <v>96.659026999999995</v>
      </c>
      <c r="CH50" s="49">
        <v>96.648848999999998</v>
      </c>
      <c r="CI50" s="49">
        <v>98.805367000000004</v>
      </c>
      <c r="CJ50" s="49">
        <v>96.656081999999998</v>
      </c>
      <c r="CK50" s="49">
        <v>96.669715999999994</v>
      </c>
      <c r="CL50" s="49">
        <v>99.109191999999993</v>
      </c>
      <c r="CM50" s="49">
        <v>96.562911999999997</v>
      </c>
      <c r="CN50" s="49">
        <v>96.622985999999997</v>
      </c>
      <c r="CO50" s="49">
        <v>97.134749999999997</v>
      </c>
      <c r="CP50" s="49">
        <v>96.624695000000003</v>
      </c>
      <c r="CQ50" s="49">
        <v>96.642539999999997</v>
      </c>
      <c r="CR50" s="49">
        <v>96.538680999999997</v>
      </c>
      <c r="CS50" s="49">
        <v>96.965546000000003</v>
      </c>
      <c r="CT50" s="49">
        <v>96.538841000000005</v>
      </c>
      <c r="CU50" s="49">
        <v>96.587508999999997</v>
      </c>
      <c r="CV50" s="49">
        <v>99.311126999999999</v>
      </c>
      <c r="CW50" s="49">
        <v>99.295624000000004</v>
      </c>
      <c r="CX50" s="49">
        <v>99.304337000000004</v>
      </c>
      <c r="CY50" s="49">
        <v>96.617500000000007</v>
      </c>
      <c r="CZ50" s="49">
        <v>98.454123999999993</v>
      </c>
      <c r="DA50" s="49">
        <v>98.189284999999998</v>
      </c>
      <c r="DB50" s="49">
        <v>98.322174000000004</v>
      </c>
      <c r="DC50" s="49">
        <v>96.986084000000005</v>
      </c>
      <c r="DD50" s="49">
        <v>98.172866999999997</v>
      </c>
      <c r="DE50" s="49">
        <v>98.318084999999996</v>
      </c>
      <c r="DF50" s="49">
        <v>98.379767999999999</v>
      </c>
      <c r="DG50" s="49">
        <v>95.831305999999998</v>
      </c>
      <c r="DH50" s="49">
        <v>92.761757000000003</v>
      </c>
      <c r="DI50" s="49">
        <v>92.632675000000006</v>
      </c>
      <c r="DJ50" s="49">
        <v>92.806304999999995</v>
      </c>
      <c r="DK50" s="49">
        <v>91.282043000000002</v>
      </c>
    </row>
    <row r="51" spans="1:115">
      <c r="A51" s="301" t="s">
        <v>522</v>
      </c>
      <c r="B51" s="297">
        <v>98.448729999999998</v>
      </c>
      <c r="C51" s="49">
        <v>98.406020999999996</v>
      </c>
      <c r="D51" s="49">
        <v>98.403808999999995</v>
      </c>
      <c r="E51" s="49">
        <v>98.447890999999998</v>
      </c>
      <c r="F51" s="49">
        <v>98.471405000000004</v>
      </c>
      <c r="G51" s="49">
        <v>98.405349999999999</v>
      </c>
      <c r="H51" s="49">
        <v>98.426558999999997</v>
      </c>
      <c r="I51" s="49">
        <v>98.423653000000002</v>
      </c>
      <c r="J51" s="49">
        <v>98.406402999999997</v>
      </c>
      <c r="K51" s="49">
        <v>98.468520999999996</v>
      </c>
      <c r="L51" s="49">
        <v>98.456069999999997</v>
      </c>
      <c r="M51" s="49">
        <v>98.383117999999996</v>
      </c>
      <c r="N51" s="49">
        <v>98.385773</v>
      </c>
      <c r="O51" s="49">
        <v>98.311783000000005</v>
      </c>
      <c r="P51" s="49">
        <v>98.341949</v>
      </c>
      <c r="Q51" s="49">
        <v>98.248649999999998</v>
      </c>
      <c r="R51" s="49">
        <v>99.145943000000003</v>
      </c>
      <c r="S51" s="49">
        <v>98.746596999999994</v>
      </c>
      <c r="T51" s="49">
        <v>98.363997999999995</v>
      </c>
      <c r="U51" s="49">
        <v>98.303084999999996</v>
      </c>
      <c r="V51" s="49">
        <v>98.330200000000005</v>
      </c>
      <c r="W51" s="49">
        <v>98.347626000000005</v>
      </c>
      <c r="X51" s="49">
        <v>98.336487000000005</v>
      </c>
      <c r="Y51" s="49">
        <v>98.332702999999995</v>
      </c>
      <c r="Z51" s="49">
        <v>98.361641000000006</v>
      </c>
      <c r="AA51" s="49">
        <v>98.36721</v>
      </c>
      <c r="AB51" s="49">
        <v>98.359252999999995</v>
      </c>
      <c r="AC51" s="49">
        <v>98.359252999999995</v>
      </c>
      <c r="AD51" s="49">
        <v>98.339698999999996</v>
      </c>
      <c r="AE51" s="49">
        <v>98.334350999999998</v>
      </c>
      <c r="AF51" s="49">
        <v>98.339600000000004</v>
      </c>
      <c r="AG51" s="49">
        <v>98.392548000000005</v>
      </c>
      <c r="AH51" s="49">
        <v>98.388312999999997</v>
      </c>
      <c r="AI51" s="49">
        <v>98.383422999999993</v>
      </c>
      <c r="AJ51" s="49">
        <v>98.379233999999997</v>
      </c>
      <c r="AK51" s="49">
        <v>98.388915999999995</v>
      </c>
      <c r="AL51" s="49">
        <v>98.406281000000007</v>
      </c>
      <c r="AM51" s="49">
        <v>96.766639999999995</v>
      </c>
      <c r="AN51" s="49">
        <v>98.355987999999996</v>
      </c>
      <c r="AO51" s="49">
        <v>98.794944999999998</v>
      </c>
      <c r="AP51" s="49">
        <v>96.755768000000003</v>
      </c>
      <c r="AQ51" s="49">
        <v>98.767562999999996</v>
      </c>
      <c r="AR51" s="49">
        <v>98.444794000000002</v>
      </c>
      <c r="AS51" s="49">
        <v>96.60051</v>
      </c>
      <c r="AT51" s="49">
        <v>99.351212000000004</v>
      </c>
      <c r="AU51" s="49">
        <v>98.403091000000003</v>
      </c>
      <c r="AV51" s="49">
        <v>98.326294000000004</v>
      </c>
      <c r="AW51" s="49">
        <v>99.043548999999999</v>
      </c>
      <c r="AX51" s="49"/>
      <c r="AY51" s="49">
        <v>99.067336999999995</v>
      </c>
      <c r="AZ51" s="49">
        <v>98.281363999999996</v>
      </c>
      <c r="BA51" s="49">
        <v>97.668227999999999</v>
      </c>
      <c r="BB51" s="49">
        <v>97.695426999999995</v>
      </c>
      <c r="BC51" s="49">
        <v>97.671097000000003</v>
      </c>
      <c r="BD51" s="49">
        <v>97.786422999999999</v>
      </c>
      <c r="BE51" s="49">
        <v>98.240059000000002</v>
      </c>
      <c r="BF51" s="49">
        <v>98.110221999999993</v>
      </c>
      <c r="BG51" s="49">
        <v>98.220687999999996</v>
      </c>
      <c r="BH51" s="49">
        <v>98.205337999999998</v>
      </c>
      <c r="BI51" s="49">
        <v>98.361237000000003</v>
      </c>
      <c r="BJ51" s="49">
        <v>96.497878999999998</v>
      </c>
      <c r="BK51" s="49">
        <v>98.189514000000003</v>
      </c>
      <c r="BL51" s="49">
        <v>98.190323000000006</v>
      </c>
      <c r="BM51" s="49">
        <v>99.021088000000006</v>
      </c>
      <c r="BN51" s="49">
        <v>98.316192999999998</v>
      </c>
      <c r="BO51" s="49">
        <v>98.139258999999996</v>
      </c>
      <c r="BP51" s="49">
        <v>98.844368000000003</v>
      </c>
      <c r="BQ51" s="49">
        <v>98.712317999999996</v>
      </c>
      <c r="BR51" s="49">
        <v>97.204268999999996</v>
      </c>
      <c r="BS51" s="49">
        <v>98.214752000000004</v>
      </c>
      <c r="BT51" s="49">
        <v>98.712890999999999</v>
      </c>
      <c r="BU51" s="49">
        <v>97.919501999999994</v>
      </c>
      <c r="BV51" s="49">
        <v>96.593154999999996</v>
      </c>
      <c r="BW51" s="49">
        <v>97.118010999999996</v>
      </c>
      <c r="BX51" s="49">
        <v>98.208954000000006</v>
      </c>
      <c r="BY51" s="49">
        <v>96.707603000000006</v>
      </c>
      <c r="BZ51" s="49">
        <v>97.052482999999995</v>
      </c>
      <c r="CA51" s="49">
        <v>96.676506000000003</v>
      </c>
      <c r="CB51" s="49">
        <v>96.725928999999994</v>
      </c>
      <c r="CC51" s="49">
        <v>96.756882000000004</v>
      </c>
      <c r="CD51" s="49">
        <v>96.780586</v>
      </c>
      <c r="CE51" s="49">
        <v>96.673339999999996</v>
      </c>
      <c r="CF51" s="49">
        <v>96.573761000000005</v>
      </c>
      <c r="CG51" s="49">
        <v>96.693932000000004</v>
      </c>
      <c r="CH51" s="49">
        <v>96.687927000000002</v>
      </c>
      <c r="CI51" s="49">
        <v>99.204696999999996</v>
      </c>
      <c r="CJ51" s="49">
        <v>96.709784999999997</v>
      </c>
      <c r="CK51" s="49">
        <v>96.747337000000002</v>
      </c>
      <c r="CL51" s="49">
        <v>99.271286000000003</v>
      </c>
      <c r="CM51" s="49">
        <v>96.683623999999995</v>
      </c>
      <c r="CN51" s="49">
        <v>96.723220999999995</v>
      </c>
      <c r="CO51" s="49">
        <v>97.184051999999994</v>
      </c>
      <c r="CP51" s="49">
        <v>96.722633000000002</v>
      </c>
      <c r="CQ51" s="49">
        <v>96.748763999999994</v>
      </c>
      <c r="CR51" s="49">
        <v>96.732422</v>
      </c>
      <c r="CS51" s="49">
        <v>97.009665999999996</v>
      </c>
      <c r="CT51" s="49">
        <v>96.655356999999995</v>
      </c>
      <c r="CU51" s="49">
        <v>96.642166000000003</v>
      </c>
      <c r="CV51" s="49">
        <v>99.336928999999998</v>
      </c>
      <c r="CW51" s="49">
        <v>99.323227000000003</v>
      </c>
      <c r="CX51" s="49">
        <v>99.302184999999994</v>
      </c>
      <c r="CY51" s="49">
        <v>96.770424000000006</v>
      </c>
      <c r="CZ51" s="49">
        <v>98.462051000000002</v>
      </c>
      <c r="DA51" s="49">
        <v>98.275124000000005</v>
      </c>
      <c r="DB51" s="49">
        <v>98.336472000000001</v>
      </c>
      <c r="DC51" s="49">
        <v>97.034676000000005</v>
      </c>
      <c r="DD51" s="49">
        <v>98.348754999999997</v>
      </c>
      <c r="DE51" s="49">
        <v>98.387557999999999</v>
      </c>
      <c r="DF51" s="49">
        <v>98.366591999999997</v>
      </c>
      <c r="DG51" s="49">
        <v>95.906143</v>
      </c>
      <c r="DH51" s="49">
        <v>92.799651999999995</v>
      </c>
      <c r="DI51" s="49">
        <v>92.502960000000002</v>
      </c>
      <c r="DJ51" s="49">
        <v>92.751014999999995</v>
      </c>
      <c r="DK51" s="49">
        <v>91.113968</v>
      </c>
    </row>
    <row r="52" spans="1:115">
      <c r="A52" s="301" t="s">
        <v>523</v>
      </c>
      <c r="B52" s="297">
        <v>98.690398999999999</v>
      </c>
      <c r="C52" s="49">
        <v>98.710616999999999</v>
      </c>
      <c r="D52" s="49">
        <v>98.659760000000006</v>
      </c>
      <c r="E52" s="49">
        <v>98.732483000000002</v>
      </c>
      <c r="F52" s="49">
        <v>98.699112</v>
      </c>
      <c r="G52" s="49">
        <v>98.688011000000003</v>
      </c>
      <c r="H52" s="49">
        <v>98.698470999999998</v>
      </c>
      <c r="I52" s="49">
        <v>98.678985999999995</v>
      </c>
      <c r="J52" s="49">
        <v>98.698143000000002</v>
      </c>
      <c r="K52" s="49">
        <v>98.716507000000007</v>
      </c>
      <c r="L52" s="49">
        <v>98.728531000000004</v>
      </c>
      <c r="M52" s="49">
        <v>98.679207000000005</v>
      </c>
      <c r="N52" s="49">
        <v>98.697495000000004</v>
      </c>
      <c r="O52" s="49">
        <v>98.678818000000007</v>
      </c>
      <c r="P52" s="49">
        <v>98.594909999999999</v>
      </c>
      <c r="Q52" s="49">
        <v>98.616730000000004</v>
      </c>
      <c r="R52" s="49">
        <v>99.182036999999994</v>
      </c>
      <c r="S52" s="49">
        <v>98.908996999999999</v>
      </c>
      <c r="T52" s="49">
        <v>98.653084000000007</v>
      </c>
      <c r="U52" s="49">
        <v>98.485114999999993</v>
      </c>
      <c r="V52" s="49">
        <v>98.672225999999995</v>
      </c>
      <c r="W52" s="49">
        <v>98.691108999999997</v>
      </c>
      <c r="X52" s="49">
        <v>98.682861000000003</v>
      </c>
      <c r="Y52" s="49">
        <v>98.696822999999995</v>
      </c>
      <c r="Z52" s="49">
        <v>98.700653000000003</v>
      </c>
      <c r="AA52" s="49">
        <v>98.710159000000004</v>
      </c>
      <c r="AB52" s="49">
        <v>98.696219999999997</v>
      </c>
      <c r="AC52" s="49">
        <v>98.693375000000003</v>
      </c>
      <c r="AD52" s="49">
        <v>98.663200000000003</v>
      </c>
      <c r="AE52" s="49">
        <v>98.660415999999998</v>
      </c>
      <c r="AF52" s="49">
        <v>98.667000000000002</v>
      </c>
      <c r="AG52" s="49">
        <v>98.560226</v>
      </c>
      <c r="AH52" s="49">
        <v>98.544830000000005</v>
      </c>
      <c r="AI52" s="49">
        <v>98.548141000000001</v>
      </c>
      <c r="AJ52" s="49">
        <v>98.557602000000003</v>
      </c>
      <c r="AK52" s="49">
        <v>98.550583000000003</v>
      </c>
      <c r="AL52" s="49">
        <v>98.571128999999999</v>
      </c>
      <c r="AM52" s="49">
        <v>97.045890999999997</v>
      </c>
      <c r="AN52" s="49">
        <v>98.816101000000003</v>
      </c>
      <c r="AO52" s="49">
        <v>98.946006999999994</v>
      </c>
      <c r="AP52" s="49">
        <v>96.984047000000004</v>
      </c>
      <c r="AQ52" s="49">
        <v>98.910065000000003</v>
      </c>
      <c r="AR52" s="49">
        <v>98.816360000000003</v>
      </c>
      <c r="AS52" s="49">
        <v>96.861259000000004</v>
      </c>
      <c r="AT52" s="49">
        <v>99.168212999999994</v>
      </c>
      <c r="AU52" s="49">
        <v>98.657898000000003</v>
      </c>
      <c r="AV52" s="49">
        <v>98.884094000000005</v>
      </c>
      <c r="AW52" s="49">
        <v>99.108833000000004</v>
      </c>
      <c r="AX52" s="49">
        <v>99.067336999999995</v>
      </c>
      <c r="AY52" s="49"/>
      <c r="AZ52" s="49">
        <v>98.784972999999994</v>
      </c>
      <c r="BA52" s="49">
        <v>97.852249</v>
      </c>
      <c r="BB52" s="49">
        <v>97.878448000000006</v>
      </c>
      <c r="BC52" s="49">
        <v>97.878631999999996</v>
      </c>
      <c r="BD52" s="49">
        <v>97.956222999999994</v>
      </c>
      <c r="BE52" s="49">
        <v>98.663757000000004</v>
      </c>
      <c r="BF52" s="49">
        <v>98.431656000000004</v>
      </c>
      <c r="BG52" s="49">
        <v>98.645660000000007</v>
      </c>
      <c r="BH52" s="49">
        <v>98.675606000000002</v>
      </c>
      <c r="BI52" s="49">
        <v>98.830307000000005</v>
      </c>
      <c r="BJ52" s="49">
        <v>96.854033999999999</v>
      </c>
      <c r="BK52" s="49">
        <v>98.584061000000005</v>
      </c>
      <c r="BL52" s="49">
        <v>98.533225999999999</v>
      </c>
      <c r="BM52" s="49">
        <v>99.056945999999996</v>
      </c>
      <c r="BN52" s="49">
        <v>98.708832000000001</v>
      </c>
      <c r="BO52" s="49">
        <v>98.58699</v>
      </c>
      <c r="BP52" s="49">
        <v>98.923164</v>
      </c>
      <c r="BQ52" s="49">
        <v>98.838775999999996</v>
      </c>
      <c r="BR52" s="49">
        <v>97.477508999999998</v>
      </c>
      <c r="BS52" s="49">
        <v>98.729613999999998</v>
      </c>
      <c r="BT52" s="49">
        <v>98.834366000000003</v>
      </c>
      <c r="BU52" s="49">
        <v>98.153487999999996</v>
      </c>
      <c r="BV52" s="49">
        <v>96.871161999999998</v>
      </c>
      <c r="BW52" s="49">
        <v>97.302825999999996</v>
      </c>
      <c r="BX52" s="49">
        <v>98.650253000000006</v>
      </c>
      <c r="BY52" s="49">
        <v>96.903885000000002</v>
      </c>
      <c r="BZ52" s="49">
        <v>97.324370999999999</v>
      </c>
      <c r="CA52" s="49">
        <v>96.899199999999993</v>
      </c>
      <c r="CB52" s="49">
        <v>96.926804000000004</v>
      </c>
      <c r="CC52" s="49">
        <v>96.988831000000005</v>
      </c>
      <c r="CD52" s="49">
        <v>97.08963</v>
      </c>
      <c r="CE52" s="49">
        <v>96.891746999999995</v>
      </c>
      <c r="CF52" s="49">
        <v>96.902327999999997</v>
      </c>
      <c r="CG52" s="49">
        <v>96.963286999999994</v>
      </c>
      <c r="CH52" s="49">
        <v>97.113135999999997</v>
      </c>
      <c r="CI52" s="49">
        <v>98.978888999999995</v>
      </c>
      <c r="CJ52" s="49">
        <v>96.976364000000004</v>
      </c>
      <c r="CK52" s="49">
        <v>97.004165999999998</v>
      </c>
      <c r="CL52" s="49">
        <v>99.112305000000006</v>
      </c>
      <c r="CM52" s="49">
        <v>96.879669000000007</v>
      </c>
      <c r="CN52" s="49">
        <v>96.900818000000001</v>
      </c>
      <c r="CO52" s="49">
        <v>97.473174999999998</v>
      </c>
      <c r="CP52" s="49">
        <v>96.865455999999995</v>
      </c>
      <c r="CQ52" s="49">
        <v>96.958618000000001</v>
      </c>
      <c r="CR52" s="49">
        <v>96.858733999999998</v>
      </c>
      <c r="CS52" s="49">
        <v>97.240341000000001</v>
      </c>
      <c r="CT52" s="49">
        <v>96.903380999999996</v>
      </c>
      <c r="CU52" s="49">
        <v>97.023239000000004</v>
      </c>
      <c r="CV52" s="49">
        <v>99.432036999999994</v>
      </c>
      <c r="CW52" s="49">
        <v>99.416656000000003</v>
      </c>
      <c r="CX52" s="49">
        <v>99.400253000000006</v>
      </c>
      <c r="CY52" s="49">
        <v>97.025863999999999</v>
      </c>
      <c r="CZ52" s="49">
        <v>98.844680999999994</v>
      </c>
      <c r="DA52" s="49">
        <v>98.755797999999999</v>
      </c>
      <c r="DB52" s="49">
        <v>98.873947000000001</v>
      </c>
      <c r="DC52" s="49">
        <v>97.307281000000003</v>
      </c>
      <c r="DD52" s="49">
        <v>98.839393999999999</v>
      </c>
      <c r="DE52" s="49">
        <v>98.792098999999993</v>
      </c>
      <c r="DF52" s="49">
        <v>98.807830999999993</v>
      </c>
      <c r="DG52" s="49">
        <v>96.063461000000004</v>
      </c>
      <c r="DH52" s="49">
        <v>92.930449999999993</v>
      </c>
      <c r="DI52" s="49">
        <v>92.763442999999995</v>
      </c>
      <c r="DJ52" s="49">
        <v>92.985489000000001</v>
      </c>
      <c r="DK52" s="49">
        <v>91.310485999999997</v>
      </c>
    </row>
    <row r="53" spans="1:115">
      <c r="A53" s="301" t="s">
        <v>524</v>
      </c>
      <c r="B53" s="297">
        <v>98.435989000000006</v>
      </c>
      <c r="C53" s="49">
        <v>98.483528000000007</v>
      </c>
      <c r="D53" s="49">
        <v>98.421004999999994</v>
      </c>
      <c r="E53" s="49">
        <v>98.431090999999995</v>
      </c>
      <c r="F53" s="49">
        <v>98.434798999999998</v>
      </c>
      <c r="G53" s="49">
        <v>98.447265999999999</v>
      </c>
      <c r="H53" s="49">
        <v>98.449982000000006</v>
      </c>
      <c r="I53" s="49">
        <v>98.395308999999997</v>
      </c>
      <c r="J53" s="49">
        <v>98.466537000000002</v>
      </c>
      <c r="K53" s="49">
        <v>98.456512000000004</v>
      </c>
      <c r="L53" s="49">
        <v>98.450080999999997</v>
      </c>
      <c r="M53" s="49">
        <v>98.454696999999996</v>
      </c>
      <c r="N53" s="49">
        <v>98.472435000000004</v>
      </c>
      <c r="O53" s="49">
        <v>98.195060999999995</v>
      </c>
      <c r="P53" s="49">
        <v>98.324073999999996</v>
      </c>
      <c r="Q53" s="49">
        <v>98.300338999999994</v>
      </c>
      <c r="R53" s="49">
        <v>98.437927000000002</v>
      </c>
      <c r="S53" s="49">
        <v>98.382401000000002</v>
      </c>
      <c r="T53" s="49">
        <v>98.272079000000005</v>
      </c>
      <c r="U53" s="49">
        <v>98.297966000000002</v>
      </c>
      <c r="V53" s="49">
        <v>98.292145000000005</v>
      </c>
      <c r="W53" s="49">
        <v>98.294471999999999</v>
      </c>
      <c r="X53" s="49">
        <v>98.287704000000005</v>
      </c>
      <c r="Y53" s="49">
        <v>98.306197999999995</v>
      </c>
      <c r="Z53" s="49">
        <v>98.312484999999995</v>
      </c>
      <c r="AA53" s="49">
        <v>98.348129</v>
      </c>
      <c r="AB53" s="49">
        <v>98.308487</v>
      </c>
      <c r="AC53" s="49">
        <v>98.308487</v>
      </c>
      <c r="AD53" s="49">
        <v>98.305367000000004</v>
      </c>
      <c r="AE53" s="49">
        <v>98.296920999999998</v>
      </c>
      <c r="AF53" s="49">
        <v>98.300033999999997</v>
      </c>
      <c r="AG53" s="49">
        <v>98.287871999999993</v>
      </c>
      <c r="AH53" s="49">
        <v>98.288405999999995</v>
      </c>
      <c r="AI53" s="49">
        <v>98.283278999999993</v>
      </c>
      <c r="AJ53" s="49">
        <v>98.277801999999994</v>
      </c>
      <c r="AK53" s="49">
        <v>98.280311999999995</v>
      </c>
      <c r="AL53" s="49">
        <v>98.300697</v>
      </c>
      <c r="AM53" s="49">
        <v>96.798812999999996</v>
      </c>
      <c r="AN53" s="49">
        <v>98.635818</v>
      </c>
      <c r="AO53" s="49">
        <v>98.509406999999996</v>
      </c>
      <c r="AP53" s="49">
        <v>96.739684999999994</v>
      </c>
      <c r="AQ53" s="49">
        <v>98.229797000000005</v>
      </c>
      <c r="AR53" s="49">
        <v>98.876259000000005</v>
      </c>
      <c r="AS53" s="49">
        <v>96.575103999999996</v>
      </c>
      <c r="AT53" s="49">
        <v>98.463593000000003</v>
      </c>
      <c r="AU53" s="49">
        <v>98.286086999999995</v>
      </c>
      <c r="AV53" s="49">
        <v>98.801452999999995</v>
      </c>
      <c r="AW53" s="49">
        <v>98.340362999999996</v>
      </c>
      <c r="AX53" s="49">
        <v>98.281363999999996</v>
      </c>
      <c r="AY53" s="49">
        <v>98.784972999999994</v>
      </c>
      <c r="AZ53" s="49"/>
      <c r="BA53" s="49">
        <v>97.571915000000004</v>
      </c>
      <c r="BB53" s="49">
        <v>97.558577999999997</v>
      </c>
      <c r="BC53" s="49">
        <v>97.528205999999997</v>
      </c>
      <c r="BD53" s="49">
        <v>97.645034999999993</v>
      </c>
      <c r="BE53" s="49">
        <v>98.581023999999999</v>
      </c>
      <c r="BF53" s="49">
        <v>98.512314000000003</v>
      </c>
      <c r="BG53" s="49">
        <v>98.581496999999999</v>
      </c>
      <c r="BH53" s="49">
        <v>98.637428</v>
      </c>
      <c r="BI53" s="49">
        <v>98.652007999999995</v>
      </c>
      <c r="BJ53" s="49">
        <v>96.622855999999999</v>
      </c>
      <c r="BK53" s="49">
        <v>98.427391</v>
      </c>
      <c r="BL53" s="49">
        <v>98.567397999999997</v>
      </c>
      <c r="BM53" s="49">
        <v>98.240561999999997</v>
      </c>
      <c r="BN53" s="49">
        <v>98.601837000000003</v>
      </c>
      <c r="BO53" s="49">
        <v>98.470366999999996</v>
      </c>
      <c r="BP53" s="49">
        <v>98.191665999999998</v>
      </c>
      <c r="BQ53" s="49">
        <v>98.214020000000005</v>
      </c>
      <c r="BR53" s="49">
        <v>97.132949999999994</v>
      </c>
      <c r="BS53" s="49">
        <v>98.721985000000004</v>
      </c>
      <c r="BT53" s="49">
        <v>98.241257000000004</v>
      </c>
      <c r="BU53" s="49">
        <v>97.78228</v>
      </c>
      <c r="BV53" s="49">
        <v>96.663605000000004</v>
      </c>
      <c r="BW53" s="49">
        <v>97.159210000000002</v>
      </c>
      <c r="BX53" s="49">
        <v>98.627906999999993</v>
      </c>
      <c r="BY53" s="49">
        <v>96.713027999999994</v>
      </c>
      <c r="BZ53" s="49">
        <v>97.004874999999998</v>
      </c>
      <c r="CA53" s="49">
        <v>96.671126999999998</v>
      </c>
      <c r="CB53" s="49">
        <v>96.707779000000002</v>
      </c>
      <c r="CC53" s="49">
        <v>96.822417999999999</v>
      </c>
      <c r="CD53" s="49">
        <v>96.874816999999993</v>
      </c>
      <c r="CE53" s="49">
        <v>96.668839000000006</v>
      </c>
      <c r="CF53" s="49">
        <v>96.763840000000002</v>
      </c>
      <c r="CG53" s="49">
        <v>96.778969000000004</v>
      </c>
      <c r="CH53" s="49">
        <v>96.682227999999995</v>
      </c>
      <c r="CI53" s="49">
        <v>98.220741000000004</v>
      </c>
      <c r="CJ53" s="49">
        <v>96.727371000000005</v>
      </c>
      <c r="CK53" s="49">
        <v>96.787750000000003</v>
      </c>
      <c r="CL53" s="49">
        <v>98.343108999999998</v>
      </c>
      <c r="CM53" s="49">
        <v>96.699387000000002</v>
      </c>
      <c r="CN53" s="49">
        <v>96.656738000000004</v>
      </c>
      <c r="CO53" s="49">
        <v>97.107178000000005</v>
      </c>
      <c r="CP53" s="49">
        <v>96.666060999999999</v>
      </c>
      <c r="CQ53" s="49">
        <v>96.68074</v>
      </c>
      <c r="CR53" s="49">
        <v>96.722031000000001</v>
      </c>
      <c r="CS53" s="49">
        <v>97.029694000000006</v>
      </c>
      <c r="CT53" s="49">
        <v>96.671768</v>
      </c>
      <c r="CU53" s="49">
        <v>96.721573000000006</v>
      </c>
      <c r="CV53" s="49">
        <v>98.528228999999996</v>
      </c>
      <c r="CW53" s="49">
        <v>98.505943000000002</v>
      </c>
      <c r="CX53" s="49">
        <v>98.441024999999996</v>
      </c>
      <c r="CY53" s="49">
        <v>96.758713</v>
      </c>
      <c r="CZ53" s="49">
        <v>98.888283000000001</v>
      </c>
      <c r="DA53" s="49">
        <v>98.740752999999998</v>
      </c>
      <c r="DB53" s="49">
        <v>98.756386000000006</v>
      </c>
      <c r="DC53" s="49">
        <v>96.985213999999999</v>
      </c>
      <c r="DD53" s="49">
        <v>98.659180000000006</v>
      </c>
      <c r="DE53" s="49">
        <v>98.741364000000004</v>
      </c>
      <c r="DF53" s="49">
        <v>98.776161000000002</v>
      </c>
      <c r="DG53" s="49">
        <v>95.807891999999995</v>
      </c>
      <c r="DH53" s="49">
        <v>92.746414000000001</v>
      </c>
      <c r="DI53" s="49">
        <v>92.607451999999995</v>
      </c>
      <c r="DJ53" s="49">
        <v>92.808959999999999</v>
      </c>
      <c r="DK53" s="49">
        <v>91.267014000000003</v>
      </c>
    </row>
    <row r="54" spans="1:115">
      <c r="A54" s="301" t="s">
        <v>525</v>
      </c>
      <c r="B54" s="297">
        <v>97.644820999999993</v>
      </c>
      <c r="C54" s="49">
        <v>97.673691000000005</v>
      </c>
      <c r="D54" s="49">
        <v>97.608772000000002</v>
      </c>
      <c r="E54" s="49">
        <v>97.728104000000002</v>
      </c>
      <c r="F54" s="49">
        <v>97.655258000000003</v>
      </c>
      <c r="G54" s="49">
        <v>97.684364000000002</v>
      </c>
      <c r="H54" s="49">
        <v>97.679657000000006</v>
      </c>
      <c r="I54" s="49">
        <v>97.673903999999993</v>
      </c>
      <c r="J54" s="49">
        <v>97.677963000000005</v>
      </c>
      <c r="K54" s="49">
        <v>97.671561999999994</v>
      </c>
      <c r="L54" s="49">
        <v>97.661713000000006</v>
      </c>
      <c r="M54" s="49">
        <v>97.676475999999994</v>
      </c>
      <c r="N54" s="49">
        <v>97.687850999999995</v>
      </c>
      <c r="O54" s="49">
        <v>97.466583</v>
      </c>
      <c r="P54" s="49">
        <v>97.559235000000001</v>
      </c>
      <c r="Q54" s="49">
        <v>97.469627000000003</v>
      </c>
      <c r="R54" s="49">
        <v>97.769958000000003</v>
      </c>
      <c r="S54" s="49">
        <v>97.618804999999995</v>
      </c>
      <c r="T54" s="49">
        <v>97.479065000000006</v>
      </c>
      <c r="U54" s="49">
        <v>97.482879999999994</v>
      </c>
      <c r="V54" s="49">
        <v>97.583961000000002</v>
      </c>
      <c r="W54" s="49">
        <v>97.590050000000005</v>
      </c>
      <c r="X54" s="49">
        <v>97.598465000000004</v>
      </c>
      <c r="Y54" s="49">
        <v>97.592872999999997</v>
      </c>
      <c r="Z54" s="49">
        <v>97.593231000000003</v>
      </c>
      <c r="AA54" s="49">
        <v>97.644088999999994</v>
      </c>
      <c r="AB54" s="49">
        <v>97.573746</v>
      </c>
      <c r="AC54" s="49">
        <v>97.573746</v>
      </c>
      <c r="AD54" s="49">
        <v>97.576340000000002</v>
      </c>
      <c r="AE54" s="49">
        <v>97.597106999999994</v>
      </c>
      <c r="AF54" s="49">
        <v>97.581871000000007</v>
      </c>
      <c r="AG54" s="49">
        <v>97.482192999999995</v>
      </c>
      <c r="AH54" s="49">
        <v>97.477615</v>
      </c>
      <c r="AI54" s="49">
        <v>97.488090999999997</v>
      </c>
      <c r="AJ54" s="49">
        <v>97.493706000000003</v>
      </c>
      <c r="AK54" s="49">
        <v>97.451851000000005</v>
      </c>
      <c r="AL54" s="49">
        <v>97.499954000000002</v>
      </c>
      <c r="AM54" s="49">
        <v>96.624099999999999</v>
      </c>
      <c r="AN54" s="49">
        <v>97.596648999999999</v>
      </c>
      <c r="AO54" s="49">
        <v>97.643578000000005</v>
      </c>
      <c r="AP54" s="49">
        <v>96.527694999999994</v>
      </c>
      <c r="AQ54" s="49">
        <v>97.647102000000004</v>
      </c>
      <c r="AR54" s="49">
        <v>97.727310000000003</v>
      </c>
      <c r="AS54" s="49">
        <v>96.277282999999997</v>
      </c>
      <c r="AT54" s="49">
        <v>97.656326000000007</v>
      </c>
      <c r="AU54" s="49">
        <v>97.540481999999997</v>
      </c>
      <c r="AV54" s="49">
        <v>97.701981000000004</v>
      </c>
      <c r="AW54" s="49">
        <v>97.541420000000002</v>
      </c>
      <c r="AX54" s="49">
        <v>97.668227999999999</v>
      </c>
      <c r="AY54" s="49">
        <v>97.852249</v>
      </c>
      <c r="AZ54" s="49">
        <v>97.571915000000004</v>
      </c>
      <c r="BA54" s="49"/>
      <c r="BB54" s="49">
        <v>99.967956999999998</v>
      </c>
      <c r="BC54" s="49">
        <v>99.891662999999994</v>
      </c>
      <c r="BD54" s="49">
        <v>98.193466000000001</v>
      </c>
      <c r="BE54" s="49">
        <v>97.596801999999997</v>
      </c>
      <c r="BF54" s="49">
        <v>97.614365000000006</v>
      </c>
      <c r="BG54" s="49">
        <v>97.587128000000007</v>
      </c>
      <c r="BH54" s="49">
        <v>97.451133999999996</v>
      </c>
      <c r="BI54" s="49">
        <v>97.538726999999994</v>
      </c>
      <c r="BJ54" s="49">
        <v>96.579436999999999</v>
      </c>
      <c r="BK54" s="49">
        <v>97.369231999999997</v>
      </c>
      <c r="BL54" s="49">
        <v>97.600380000000001</v>
      </c>
      <c r="BM54" s="49">
        <v>97.523560000000003</v>
      </c>
      <c r="BN54" s="49">
        <v>97.563498999999993</v>
      </c>
      <c r="BO54" s="49">
        <v>97.431685999999999</v>
      </c>
      <c r="BP54" s="49">
        <v>97.527114999999995</v>
      </c>
      <c r="BQ54" s="49">
        <v>97.446831000000003</v>
      </c>
      <c r="BR54" s="49">
        <v>96.898848999999998</v>
      </c>
      <c r="BS54" s="49">
        <v>97.468445000000003</v>
      </c>
      <c r="BT54" s="49">
        <v>97.349609000000001</v>
      </c>
      <c r="BU54" s="49">
        <v>97.583984000000001</v>
      </c>
      <c r="BV54" s="49">
        <v>96.482651000000004</v>
      </c>
      <c r="BW54" s="49">
        <v>96.931685999999999</v>
      </c>
      <c r="BX54" s="49">
        <v>97.516563000000005</v>
      </c>
      <c r="BY54" s="49">
        <v>96.530784999999995</v>
      </c>
      <c r="BZ54" s="49">
        <v>96.726303000000001</v>
      </c>
      <c r="CA54" s="49">
        <v>96.431160000000006</v>
      </c>
      <c r="CB54" s="49">
        <v>96.447875999999994</v>
      </c>
      <c r="CC54" s="49">
        <v>96.5</v>
      </c>
      <c r="CD54" s="49">
        <v>96.530838000000003</v>
      </c>
      <c r="CE54" s="49">
        <v>96.485718000000006</v>
      </c>
      <c r="CF54" s="49">
        <v>96.421265000000005</v>
      </c>
      <c r="CG54" s="49">
        <v>96.561813000000001</v>
      </c>
      <c r="CH54" s="49">
        <v>96.498047</v>
      </c>
      <c r="CI54" s="49">
        <v>97.537102000000004</v>
      </c>
      <c r="CJ54" s="49">
        <v>96.572693000000001</v>
      </c>
      <c r="CK54" s="49">
        <v>96.445205999999999</v>
      </c>
      <c r="CL54" s="49">
        <v>97.663712000000004</v>
      </c>
      <c r="CM54" s="49">
        <v>96.478149000000002</v>
      </c>
      <c r="CN54" s="49">
        <v>96.404892000000004</v>
      </c>
      <c r="CO54" s="49">
        <v>96.943481000000006</v>
      </c>
      <c r="CP54" s="49">
        <v>96.449141999999995</v>
      </c>
      <c r="CQ54" s="49">
        <v>96.581558000000001</v>
      </c>
      <c r="CR54" s="49">
        <v>96.442986000000005</v>
      </c>
      <c r="CS54" s="49">
        <v>96.788466999999997</v>
      </c>
      <c r="CT54" s="49">
        <v>96.395804999999996</v>
      </c>
      <c r="CU54" s="49">
        <v>96.328568000000004</v>
      </c>
      <c r="CV54" s="49">
        <v>97.770103000000006</v>
      </c>
      <c r="CW54" s="49">
        <v>97.797484999999995</v>
      </c>
      <c r="CX54" s="49">
        <v>97.757430999999997</v>
      </c>
      <c r="CY54" s="49">
        <v>96.498992999999999</v>
      </c>
      <c r="CZ54" s="49">
        <v>97.860793999999999</v>
      </c>
      <c r="DA54" s="49">
        <v>97.58493</v>
      </c>
      <c r="DB54" s="49">
        <v>97.602553999999998</v>
      </c>
      <c r="DC54" s="49">
        <v>96.834946000000002</v>
      </c>
      <c r="DD54" s="49">
        <v>97.537766000000005</v>
      </c>
      <c r="DE54" s="49">
        <v>97.733565999999996</v>
      </c>
      <c r="DF54" s="49">
        <v>97.762955000000005</v>
      </c>
      <c r="DG54" s="49">
        <v>95.734802000000002</v>
      </c>
      <c r="DH54" s="49">
        <v>92.721451000000002</v>
      </c>
      <c r="DI54" s="49">
        <v>92.512755999999996</v>
      </c>
      <c r="DJ54" s="49">
        <v>92.666747999999998</v>
      </c>
      <c r="DK54" s="49">
        <v>91.091904</v>
      </c>
    </row>
    <row r="55" spans="1:115">
      <c r="A55" s="301" t="s">
        <v>526</v>
      </c>
      <c r="B55" s="297">
        <v>97.644347999999994</v>
      </c>
      <c r="C55" s="49">
        <v>97.656424999999999</v>
      </c>
      <c r="D55" s="49">
        <v>97.585930000000005</v>
      </c>
      <c r="E55" s="49">
        <v>97.694999999999993</v>
      </c>
      <c r="F55" s="49">
        <v>97.635909999999996</v>
      </c>
      <c r="G55" s="49">
        <v>97.630973999999995</v>
      </c>
      <c r="H55" s="49">
        <v>97.636581000000007</v>
      </c>
      <c r="I55" s="49">
        <v>97.657600000000002</v>
      </c>
      <c r="J55" s="49">
        <v>97.647919000000002</v>
      </c>
      <c r="K55" s="49">
        <v>97.642714999999995</v>
      </c>
      <c r="L55" s="49">
        <v>97.640686000000002</v>
      </c>
      <c r="M55" s="49">
        <v>97.650222999999997</v>
      </c>
      <c r="N55" s="49">
        <v>97.653000000000006</v>
      </c>
      <c r="O55" s="49">
        <v>97.491348000000002</v>
      </c>
      <c r="P55" s="49">
        <v>97.500854000000004</v>
      </c>
      <c r="Q55" s="49">
        <v>97.471367000000001</v>
      </c>
      <c r="R55" s="49">
        <v>97.815933000000001</v>
      </c>
      <c r="S55" s="49">
        <v>97.632523000000006</v>
      </c>
      <c r="T55" s="49">
        <v>97.491882000000004</v>
      </c>
      <c r="U55" s="49">
        <v>97.495895000000004</v>
      </c>
      <c r="V55" s="49">
        <v>97.562011999999996</v>
      </c>
      <c r="W55" s="49">
        <v>97.577652</v>
      </c>
      <c r="X55" s="49">
        <v>97.570160000000001</v>
      </c>
      <c r="Y55" s="49">
        <v>97.577408000000005</v>
      </c>
      <c r="Z55" s="49">
        <v>97.558616999999998</v>
      </c>
      <c r="AA55" s="49">
        <v>97.621048000000002</v>
      </c>
      <c r="AB55" s="49">
        <v>97.554267999999993</v>
      </c>
      <c r="AC55" s="49">
        <v>97.554267999999993</v>
      </c>
      <c r="AD55" s="49">
        <v>97.574309999999997</v>
      </c>
      <c r="AE55" s="49">
        <v>97.574989000000002</v>
      </c>
      <c r="AF55" s="49">
        <v>97.555915999999996</v>
      </c>
      <c r="AG55" s="49">
        <v>97.495682000000002</v>
      </c>
      <c r="AH55" s="49">
        <v>97.493972999999997</v>
      </c>
      <c r="AI55" s="49">
        <v>97.514221000000006</v>
      </c>
      <c r="AJ55" s="49">
        <v>97.503219999999999</v>
      </c>
      <c r="AK55" s="49">
        <v>97.494399999999999</v>
      </c>
      <c r="AL55" s="49">
        <v>97.496857000000006</v>
      </c>
      <c r="AM55" s="49">
        <v>96.640593999999993</v>
      </c>
      <c r="AN55" s="49">
        <v>97.574012999999994</v>
      </c>
      <c r="AO55" s="49">
        <v>97.660049000000001</v>
      </c>
      <c r="AP55" s="49">
        <v>96.552466999999993</v>
      </c>
      <c r="AQ55" s="49">
        <v>97.582672000000002</v>
      </c>
      <c r="AR55" s="49">
        <v>97.760056000000006</v>
      </c>
      <c r="AS55" s="49">
        <v>96.295303000000004</v>
      </c>
      <c r="AT55" s="49">
        <v>97.694702000000007</v>
      </c>
      <c r="AU55" s="49">
        <v>97.524840999999995</v>
      </c>
      <c r="AV55" s="49">
        <v>97.694702000000007</v>
      </c>
      <c r="AW55" s="49">
        <v>97.47963</v>
      </c>
      <c r="AX55" s="49">
        <v>97.695426999999995</v>
      </c>
      <c r="AY55" s="49">
        <v>97.878448000000006</v>
      </c>
      <c r="AZ55" s="49">
        <v>97.558577999999997</v>
      </c>
      <c r="BA55" s="49">
        <v>99.967956999999998</v>
      </c>
      <c r="BB55" s="49"/>
      <c r="BC55" s="49">
        <v>99.876250999999996</v>
      </c>
      <c r="BD55" s="49">
        <v>98.181244000000007</v>
      </c>
      <c r="BE55" s="49">
        <v>97.547554000000005</v>
      </c>
      <c r="BF55" s="49">
        <v>97.608147000000002</v>
      </c>
      <c r="BG55" s="49">
        <v>97.532898000000003</v>
      </c>
      <c r="BH55" s="49">
        <v>97.432083000000006</v>
      </c>
      <c r="BI55" s="49">
        <v>97.557052999999996</v>
      </c>
      <c r="BJ55" s="49">
        <v>96.556747000000001</v>
      </c>
      <c r="BK55" s="49">
        <v>97.342087000000006</v>
      </c>
      <c r="BL55" s="49">
        <v>97.578697000000005</v>
      </c>
      <c r="BM55" s="49">
        <v>97.518638999999993</v>
      </c>
      <c r="BN55" s="49">
        <v>97.514152999999993</v>
      </c>
      <c r="BO55" s="49">
        <v>97.399276999999998</v>
      </c>
      <c r="BP55" s="49">
        <v>97.531006000000005</v>
      </c>
      <c r="BQ55" s="49">
        <v>97.427132</v>
      </c>
      <c r="BR55" s="49">
        <v>96.787064000000001</v>
      </c>
      <c r="BS55" s="49">
        <v>97.456626999999997</v>
      </c>
      <c r="BT55" s="49">
        <v>97.360084999999998</v>
      </c>
      <c r="BU55" s="49">
        <v>97.586074999999994</v>
      </c>
      <c r="BV55" s="49">
        <v>96.474379999999996</v>
      </c>
      <c r="BW55" s="49">
        <v>96.875099000000006</v>
      </c>
      <c r="BX55" s="49">
        <v>97.452881000000005</v>
      </c>
      <c r="BY55" s="49">
        <v>96.515586999999996</v>
      </c>
      <c r="BZ55" s="49">
        <v>96.730637000000002</v>
      </c>
      <c r="CA55" s="49">
        <v>96.430312999999998</v>
      </c>
      <c r="CB55" s="49">
        <v>96.494918999999996</v>
      </c>
      <c r="CC55" s="49">
        <v>96.493149000000003</v>
      </c>
      <c r="CD55" s="49">
        <v>96.499297999999996</v>
      </c>
      <c r="CE55" s="49">
        <v>96.467399999999998</v>
      </c>
      <c r="CF55" s="49">
        <v>96.449020000000004</v>
      </c>
      <c r="CG55" s="49">
        <v>96.544701000000003</v>
      </c>
      <c r="CH55" s="49">
        <v>96.533203</v>
      </c>
      <c r="CI55" s="49">
        <v>97.541656000000003</v>
      </c>
      <c r="CJ55" s="49">
        <v>96.531540000000007</v>
      </c>
      <c r="CK55" s="49">
        <v>96.474045000000004</v>
      </c>
      <c r="CL55" s="49">
        <v>97.693580999999995</v>
      </c>
      <c r="CM55" s="49">
        <v>96.476776000000001</v>
      </c>
      <c r="CN55" s="49">
        <v>96.399367999999996</v>
      </c>
      <c r="CO55" s="49">
        <v>96.905852999999993</v>
      </c>
      <c r="CP55" s="49">
        <v>96.442352</v>
      </c>
      <c r="CQ55" s="49">
        <v>96.580214999999995</v>
      </c>
      <c r="CR55" s="49">
        <v>96.454750000000004</v>
      </c>
      <c r="CS55" s="49">
        <v>96.795792000000006</v>
      </c>
      <c r="CT55" s="49">
        <v>96.405190000000005</v>
      </c>
      <c r="CU55" s="49">
        <v>96.375549000000007</v>
      </c>
      <c r="CV55" s="49">
        <v>97.809280000000001</v>
      </c>
      <c r="CW55" s="49">
        <v>97.750709999999998</v>
      </c>
      <c r="CX55" s="49">
        <v>97.767426</v>
      </c>
      <c r="CY55" s="49">
        <v>96.497985999999997</v>
      </c>
      <c r="CZ55" s="49">
        <v>97.847885000000005</v>
      </c>
      <c r="DA55" s="49">
        <v>97.542052999999996</v>
      </c>
      <c r="DB55" s="49">
        <v>97.620345999999998</v>
      </c>
      <c r="DC55" s="49">
        <v>96.839920000000006</v>
      </c>
      <c r="DD55" s="49">
        <v>97.516234999999995</v>
      </c>
      <c r="DE55" s="49">
        <v>97.711348999999998</v>
      </c>
      <c r="DF55" s="49">
        <v>97.766730999999993</v>
      </c>
      <c r="DG55" s="49">
        <v>95.699753000000001</v>
      </c>
      <c r="DH55" s="49">
        <v>92.721283</v>
      </c>
      <c r="DI55" s="49">
        <v>92.526313999999999</v>
      </c>
      <c r="DJ55" s="49">
        <v>92.684737999999996</v>
      </c>
      <c r="DK55" s="49">
        <v>91.110504000000006</v>
      </c>
    </row>
    <row r="56" spans="1:115">
      <c r="A56" s="301" t="s">
        <v>527</v>
      </c>
      <c r="B56" s="297">
        <v>97.641541000000004</v>
      </c>
      <c r="C56" s="49">
        <v>97.659103000000002</v>
      </c>
      <c r="D56" s="49">
        <v>97.597960999999998</v>
      </c>
      <c r="E56" s="49">
        <v>97.628013999999993</v>
      </c>
      <c r="F56" s="49">
        <v>97.645247999999995</v>
      </c>
      <c r="G56" s="49">
        <v>97.626891999999998</v>
      </c>
      <c r="H56" s="49">
        <v>97.650390999999999</v>
      </c>
      <c r="I56" s="49">
        <v>97.670531999999994</v>
      </c>
      <c r="J56" s="49">
        <v>97.676925999999995</v>
      </c>
      <c r="K56" s="49">
        <v>97.644417000000004</v>
      </c>
      <c r="L56" s="49">
        <v>97.619231999999997</v>
      </c>
      <c r="M56" s="49">
        <v>97.633056999999994</v>
      </c>
      <c r="N56" s="49">
        <v>97.633148000000006</v>
      </c>
      <c r="O56" s="49">
        <v>97.477385999999996</v>
      </c>
      <c r="P56" s="49">
        <v>97.517059000000003</v>
      </c>
      <c r="Q56" s="49">
        <v>97.411368999999993</v>
      </c>
      <c r="R56" s="49">
        <v>97.793976000000001</v>
      </c>
      <c r="S56" s="49">
        <v>97.579575000000006</v>
      </c>
      <c r="T56" s="49">
        <v>97.472060999999997</v>
      </c>
      <c r="U56" s="49">
        <v>97.430419999999998</v>
      </c>
      <c r="V56" s="49">
        <v>97.547591999999995</v>
      </c>
      <c r="W56" s="49">
        <v>97.558029000000005</v>
      </c>
      <c r="X56" s="49">
        <v>97.552750000000003</v>
      </c>
      <c r="Y56" s="49">
        <v>97.553557999999995</v>
      </c>
      <c r="Z56" s="49">
        <v>97.530685000000005</v>
      </c>
      <c r="AA56" s="49">
        <v>97.610229000000004</v>
      </c>
      <c r="AB56" s="49">
        <v>97.532409999999999</v>
      </c>
      <c r="AC56" s="49">
        <v>97.532409999999999</v>
      </c>
      <c r="AD56" s="49">
        <v>97.544403000000003</v>
      </c>
      <c r="AE56" s="49">
        <v>97.554687999999999</v>
      </c>
      <c r="AF56" s="49">
        <v>97.483840999999998</v>
      </c>
      <c r="AG56" s="49">
        <v>97.441422000000003</v>
      </c>
      <c r="AH56" s="49">
        <v>97.428191999999996</v>
      </c>
      <c r="AI56" s="49">
        <v>97.435715000000002</v>
      </c>
      <c r="AJ56" s="49">
        <v>97.433127999999996</v>
      </c>
      <c r="AK56" s="49">
        <v>97.409774999999996</v>
      </c>
      <c r="AL56" s="49">
        <v>97.446387999999999</v>
      </c>
      <c r="AM56" s="49">
        <v>96.649437000000006</v>
      </c>
      <c r="AN56" s="49">
        <v>97.550049000000001</v>
      </c>
      <c r="AO56" s="49">
        <v>97.625632999999993</v>
      </c>
      <c r="AP56" s="49">
        <v>96.520820999999998</v>
      </c>
      <c r="AQ56" s="49">
        <v>97.606376999999995</v>
      </c>
      <c r="AR56" s="49">
        <v>97.741332999999997</v>
      </c>
      <c r="AS56" s="49">
        <v>96.326057000000006</v>
      </c>
      <c r="AT56" s="49">
        <v>97.639397000000002</v>
      </c>
      <c r="AU56" s="49">
        <v>97.546172999999996</v>
      </c>
      <c r="AV56" s="49">
        <v>97.710693000000006</v>
      </c>
      <c r="AW56" s="49">
        <v>97.543769999999995</v>
      </c>
      <c r="AX56" s="49">
        <v>97.671097000000003</v>
      </c>
      <c r="AY56" s="49">
        <v>97.878631999999996</v>
      </c>
      <c r="AZ56" s="49">
        <v>97.528205999999997</v>
      </c>
      <c r="BA56" s="49">
        <v>99.891662999999994</v>
      </c>
      <c r="BB56" s="49">
        <v>99.876250999999996</v>
      </c>
      <c r="BC56" s="49"/>
      <c r="BD56" s="49">
        <v>98.135673999999995</v>
      </c>
      <c r="BE56" s="49">
        <v>97.561690999999996</v>
      </c>
      <c r="BF56" s="49">
        <v>97.575653000000003</v>
      </c>
      <c r="BG56" s="49">
        <v>97.562897000000007</v>
      </c>
      <c r="BH56" s="49">
        <v>97.520690999999999</v>
      </c>
      <c r="BI56" s="49">
        <v>97.583374000000006</v>
      </c>
      <c r="BJ56" s="49">
        <v>96.552825999999996</v>
      </c>
      <c r="BK56" s="49">
        <v>97.365059000000002</v>
      </c>
      <c r="BL56" s="49">
        <v>97.546752999999995</v>
      </c>
      <c r="BM56" s="49">
        <v>97.503662000000006</v>
      </c>
      <c r="BN56" s="49">
        <v>97.553557999999995</v>
      </c>
      <c r="BO56" s="49">
        <v>97.408812999999995</v>
      </c>
      <c r="BP56" s="49">
        <v>97.535645000000002</v>
      </c>
      <c r="BQ56" s="49">
        <v>97.389144999999999</v>
      </c>
      <c r="BR56" s="49">
        <v>96.886688000000007</v>
      </c>
      <c r="BS56" s="49">
        <v>97.484222000000003</v>
      </c>
      <c r="BT56" s="49">
        <v>97.376937999999996</v>
      </c>
      <c r="BU56" s="49">
        <v>97.576819999999998</v>
      </c>
      <c r="BV56" s="49">
        <v>96.435951000000003</v>
      </c>
      <c r="BW56" s="49">
        <v>96.933609000000004</v>
      </c>
      <c r="BX56" s="49">
        <v>97.495125000000002</v>
      </c>
      <c r="BY56" s="49">
        <v>96.516623999999993</v>
      </c>
      <c r="BZ56" s="49">
        <v>96.702667000000005</v>
      </c>
      <c r="CA56" s="49">
        <v>96.427245999999997</v>
      </c>
      <c r="CB56" s="49">
        <v>96.509383999999997</v>
      </c>
      <c r="CC56" s="49">
        <v>96.553023999999994</v>
      </c>
      <c r="CD56" s="49">
        <v>96.578789</v>
      </c>
      <c r="CE56" s="49">
        <v>96.439362000000003</v>
      </c>
      <c r="CF56" s="49">
        <v>96.399994000000007</v>
      </c>
      <c r="CG56" s="49">
        <v>96.549484000000007</v>
      </c>
      <c r="CH56" s="49">
        <v>96.496123999999995</v>
      </c>
      <c r="CI56" s="49">
        <v>97.526107999999994</v>
      </c>
      <c r="CJ56" s="49">
        <v>96.548096000000001</v>
      </c>
      <c r="CK56" s="49">
        <v>96.485259999999997</v>
      </c>
      <c r="CL56" s="49">
        <v>97.642960000000002</v>
      </c>
      <c r="CM56" s="49">
        <v>96.484909000000002</v>
      </c>
      <c r="CN56" s="49">
        <v>96.441543999999993</v>
      </c>
      <c r="CO56" s="49">
        <v>96.901359999999997</v>
      </c>
      <c r="CP56" s="49">
        <v>96.469832999999994</v>
      </c>
      <c r="CQ56" s="49">
        <v>96.613251000000005</v>
      </c>
      <c r="CR56" s="49">
        <v>96.433173999999994</v>
      </c>
      <c r="CS56" s="49">
        <v>96.726471000000004</v>
      </c>
      <c r="CT56" s="49">
        <v>96.418304000000006</v>
      </c>
      <c r="CU56" s="49">
        <v>96.343711999999996</v>
      </c>
      <c r="CV56" s="49">
        <v>97.785263</v>
      </c>
      <c r="CW56" s="49">
        <v>97.706467000000004</v>
      </c>
      <c r="CX56" s="49">
        <v>97.723693999999995</v>
      </c>
      <c r="CY56" s="49">
        <v>96.504745</v>
      </c>
      <c r="CZ56" s="49">
        <v>97.846808999999993</v>
      </c>
      <c r="DA56" s="49">
        <v>97.562095999999997</v>
      </c>
      <c r="DB56" s="49">
        <v>97.659637000000004</v>
      </c>
      <c r="DC56" s="49">
        <v>96.842758000000003</v>
      </c>
      <c r="DD56" s="49">
        <v>97.527282999999997</v>
      </c>
      <c r="DE56" s="49">
        <v>97.729950000000002</v>
      </c>
      <c r="DF56" s="49">
        <v>97.737624999999994</v>
      </c>
      <c r="DG56" s="49">
        <v>95.720482000000004</v>
      </c>
      <c r="DH56" s="49">
        <v>92.740478999999993</v>
      </c>
      <c r="DI56" s="49">
        <v>92.476371999999998</v>
      </c>
      <c r="DJ56" s="49">
        <v>92.685164999999998</v>
      </c>
      <c r="DK56" s="49">
        <v>91.047745000000006</v>
      </c>
    </row>
    <row r="57" spans="1:115">
      <c r="A57" s="301" t="s">
        <v>528</v>
      </c>
      <c r="B57" s="297">
        <v>97.742576999999997</v>
      </c>
      <c r="C57" s="49">
        <v>97.769760000000005</v>
      </c>
      <c r="D57" s="49">
        <v>97.690933000000001</v>
      </c>
      <c r="E57" s="49">
        <v>97.758033999999995</v>
      </c>
      <c r="F57" s="49">
        <v>97.744591</v>
      </c>
      <c r="G57" s="49">
        <v>97.734177000000003</v>
      </c>
      <c r="H57" s="49">
        <v>97.728988999999999</v>
      </c>
      <c r="I57" s="49">
        <v>97.699248999999995</v>
      </c>
      <c r="J57" s="49">
        <v>97.740616000000003</v>
      </c>
      <c r="K57" s="49">
        <v>97.705642999999995</v>
      </c>
      <c r="L57" s="49">
        <v>97.714034999999996</v>
      </c>
      <c r="M57" s="49">
        <v>97.731658999999993</v>
      </c>
      <c r="N57" s="49">
        <v>97.751525999999998</v>
      </c>
      <c r="O57" s="49">
        <v>97.556122000000002</v>
      </c>
      <c r="P57" s="49">
        <v>97.631439</v>
      </c>
      <c r="Q57" s="49">
        <v>97.533691000000005</v>
      </c>
      <c r="R57" s="49">
        <v>97.912093999999996</v>
      </c>
      <c r="S57" s="49">
        <v>97.667252000000005</v>
      </c>
      <c r="T57" s="49">
        <v>97.536606000000006</v>
      </c>
      <c r="U57" s="49">
        <v>97.524651000000006</v>
      </c>
      <c r="V57" s="49">
        <v>97.616660999999993</v>
      </c>
      <c r="W57" s="49">
        <v>97.646332000000001</v>
      </c>
      <c r="X57" s="49">
        <v>97.658257000000006</v>
      </c>
      <c r="Y57" s="49">
        <v>97.642166000000003</v>
      </c>
      <c r="Z57" s="49">
        <v>97.647910999999993</v>
      </c>
      <c r="AA57" s="49">
        <v>97.696433999999996</v>
      </c>
      <c r="AB57" s="49">
        <v>97.623260000000002</v>
      </c>
      <c r="AC57" s="49">
        <v>97.623260000000002</v>
      </c>
      <c r="AD57" s="49">
        <v>97.630661000000003</v>
      </c>
      <c r="AE57" s="49">
        <v>97.648833999999994</v>
      </c>
      <c r="AF57" s="49">
        <v>97.569396999999995</v>
      </c>
      <c r="AG57" s="49">
        <v>97.560837000000006</v>
      </c>
      <c r="AH57" s="49">
        <v>97.563857999999996</v>
      </c>
      <c r="AI57" s="49">
        <v>97.576179999999994</v>
      </c>
      <c r="AJ57" s="49">
        <v>97.573943999999997</v>
      </c>
      <c r="AK57" s="49">
        <v>97.550064000000006</v>
      </c>
      <c r="AL57" s="49">
        <v>97.562302000000003</v>
      </c>
      <c r="AM57" s="49">
        <v>96.728622000000001</v>
      </c>
      <c r="AN57" s="49">
        <v>97.525054999999995</v>
      </c>
      <c r="AO57" s="49">
        <v>97.794478999999995</v>
      </c>
      <c r="AP57" s="49">
        <v>96.593886999999995</v>
      </c>
      <c r="AQ57" s="49">
        <v>97.664383000000001</v>
      </c>
      <c r="AR57" s="49">
        <v>97.821838</v>
      </c>
      <c r="AS57" s="49">
        <v>96.511489999999995</v>
      </c>
      <c r="AT57" s="49">
        <v>97.844284000000002</v>
      </c>
      <c r="AU57" s="49">
        <v>97.615195999999997</v>
      </c>
      <c r="AV57" s="49">
        <v>97.780533000000005</v>
      </c>
      <c r="AW57" s="49">
        <v>97.617446999999999</v>
      </c>
      <c r="AX57" s="49">
        <v>97.786422999999999</v>
      </c>
      <c r="AY57" s="49">
        <v>97.956222999999994</v>
      </c>
      <c r="AZ57" s="49">
        <v>97.645034999999993</v>
      </c>
      <c r="BA57" s="49">
        <v>98.193466000000001</v>
      </c>
      <c r="BB57" s="49">
        <v>98.181244000000007</v>
      </c>
      <c r="BC57" s="49">
        <v>98.135673999999995</v>
      </c>
      <c r="BD57" s="49"/>
      <c r="BE57" s="49">
        <v>97.633956999999995</v>
      </c>
      <c r="BF57" s="49">
        <v>97.679862999999997</v>
      </c>
      <c r="BG57" s="49">
        <v>97.69426</v>
      </c>
      <c r="BH57" s="49">
        <v>97.523193000000006</v>
      </c>
      <c r="BI57" s="49">
        <v>97.778435000000002</v>
      </c>
      <c r="BJ57" s="49">
        <v>96.586394999999996</v>
      </c>
      <c r="BK57" s="49">
        <v>97.395675999999995</v>
      </c>
      <c r="BL57" s="49">
        <v>97.568511999999998</v>
      </c>
      <c r="BM57" s="49">
        <v>97.593093999999994</v>
      </c>
      <c r="BN57" s="49">
        <v>97.559928999999997</v>
      </c>
      <c r="BO57" s="49">
        <v>97.542389</v>
      </c>
      <c r="BP57" s="49">
        <v>97.621314999999996</v>
      </c>
      <c r="BQ57" s="49">
        <v>97.496634999999998</v>
      </c>
      <c r="BR57" s="49">
        <v>96.935310000000001</v>
      </c>
      <c r="BS57" s="49">
        <v>97.585159000000004</v>
      </c>
      <c r="BT57" s="49">
        <v>97.527161000000007</v>
      </c>
      <c r="BU57" s="49">
        <v>97.661743000000001</v>
      </c>
      <c r="BV57" s="49">
        <v>96.492981</v>
      </c>
      <c r="BW57" s="49">
        <v>96.939728000000002</v>
      </c>
      <c r="BX57" s="49">
        <v>97.535285999999999</v>
      </c>
      <c r="BY57" s="49">
        <v>96.539337000000003</v>
      </c>
      <c r="BZ57" s="49">
        <v>96.859924000000007</v>
      </c>
      <c r="CA57" s="49">
        <v>96.546806000000004</v>
      </c>
      <c r="CB57" s="49">
        <v>96.601653999999996</v>
      </c>
      <c r="CC57" s="49">
        <v>96.594200000000001</v>
      </c>
      <c r="CD57" s="49">
        <v>96.673858999999993</v>
      </c>
      <c r="CE57" s="49">
        <v>96.522552000000005</v>
      </c>
      <c r="CF57" s="49">
        <v>96.455505000000002</v>
      </c>
      <c r="CG57" s="49">
        <v>96.556458000000006</v>
      </c>
      <c r="CH57" s="49">
        <v>96.560074</v>
      </c>
      <c r="CI57" s="49">
        <v>97.629433000000006</v>
      </c>
      <c r="CJ57" s="49">
        <v>96.605812</v>
      </c>
      <c r="CK57" s="49">
        <v>96.605103</v>
      </c>
      <c r="CL57" s="49">
        <v>97.710480000000004</v>
      </c>
      <c r="CM57" s="49">
        <v>96.516388000000006</v>
      </c>
      <c r="CN57" s="49">
        <v>96.511215000000007</v>
      </c>
      <c r="CO57" s="49">
        <v>97.099884000000003</v>
      </c>
      <c r="CP57" s="49">
        <v>96.565048000000004</v>
      </c>
      <c r="CQ57" s="49">
        <v>96.572577999999993</v>
      </c>
      <c r="CR57" s="49">
        <v>96.538025000000005</v>
      </c>
      <c r="CS57" s="49">
        <v>96.902023</v>
      </c>
      <c r="CT57" s="49">
        <v>96.563682999999997</v>
      </c>
      <c r="CU57" s="49">
        <v>96.551665999999997</v>
      </c>
      <c r="CV57" s="49">
        <v>97.830382999999998</v>
      </c>
      <c r="CW57" s="49">
        <v>97.803818000000007</v>
      </c>
      <c r="CX57" s="49">
        <v>97.831017000000003</v>
      </c>
      <c r="CY57" s="49">
        <v>96.669860999999997</v>
      </c>
      <c r="CZ57" s="49">
        <v>97.879317999999998</v>
      </c>
      <c r="DA57" s="49">
        <v>97.654083</v>
      </c>
      <c r="DB57" s="49">
        <v>97.768760999999998</v>
      </c>
      <c r="DC57" s="49">
        <v>96.910445999999993</v>
      </c>
      <c r="DD57" s="49">
        <v>97.582977</v>
      </c>
      <c r="DE57" s="49">
        <v>97.738585999999998</v>
      </c>
      <c r="DF57" s="49">
        <v>97.763824</v>
      </c>
      <c r="DG57" s="49">
        <v>95.728301999999999</v>
      </c>
      <c r="DH57" s="49">
        <v>92.766852999999998</v>
      </c>
      <c r="DI57" s="49">
        <v>92.554535000000001</v>
      </c>
      <c r="DJ57" s="49">
        <v>92.705307000000005</v>
      </c>
      <c r="DK57" s="49">
        <v>91.034949999999995</v>
      </c>
    </row>
    <row r="58" spans="1:115">
      <c r="A58" s="301">
        <v>11368</v>
      </c>
      <c r="B58" s="297">
        <v>98.290176000000002</v>
      </c>
      <c r="C58" s="49">
        <v>98.301872000000003</v>
      </c>
      <c r="D58" s="49">
        <v>98.242324999999994</v>
      </c>
      <c r="E58" s="49">
        <v>98.319550000000007</v>
      </c>
      <c r="F58" s="49">
        <v>98.267608999999993</v>
      </c>
      <c r="G58" s="49">
        <v>98.294983000000002</v>
      </c>
      <c r="H58" s="49">
        <v>98.341369999999998</v>
      </c>
      <c r="I58" s="49">
        <v>98.310219000000004</v>
      </c>
      <c r="J58" s="49">
        <v>98.286338999999998</v>
      </c>
      <c r="K58" s="49">
        <v>98.303696000000002</v>
      </c>
      <c r="L58" s="49">
        <v>98.321571000000006</v>
      </c>
      <c r="M58" s="49">
        <v>98.319359000000006</v>
      </c>
      <c r="N58" s="49">
        <v>98.327026000000004</v>
      </c>
      <c r="O58" s="49">
        <v>98.111159999999998</v>
      </c>
      <c r="P58" s="49">
        <v>98.122459000000006</v>
      </c>
      <c r="Q58" s="49">
        <v>98.066322</v>
      </c>
      <c r="R58" s="49">
        <v>98.318191999999996</v>
      </c>
      <c r="S58" s="49">
        <v>98.190703999999997</v>
      </c>
      <c r="T58" s="49">
        <v>98.081253000000004</v>
      </c>
      <c r="U58" s="49">
        <v>98.129172999999994</v>
      </c>
      <c r="V58" s="49">
        <v>98.180565000000001</v>
      </c>
      <c r="W58" s="49">
        <v>98.201080000000005</v>
      </c>
      <c r="X58" s="49">
        <v>98.201842999999997</v>
      </c>
      <c r="Y58" s="49">
        <v>98.191895000000002</v>
      </c>
      <c r="Z58" s="49">
        <v>98.206603999999999</v>
      </c>
      <c r="AA58" s="49">
        <v>98.242705999999998</v>
      </c>
      <c r="AB58" s="49">
        <v>98.199387000000002</v>
      </c>
      <c r="AC58" s="49">
        <v>98.205521000000005</v>
      </c>
      <c r="AD58" s="49">
        <v>98.207015999999996</v>
      </c>
      <c r="AE58" s="49">
        <v>98.190392000000003</v>
      </c>
      <c r="AF58" s="49">
        <v>98.188491999999997</v>
      </c>
      <c r="AG58" s="49">
        <v>98.079147000000006</v>
      </c>
      <c r="AH58" s="49">
        <v>98.104506999999998</v>
      </c>
      <c r="AI58" s="49">
        <v>98.091262999999998</v>
      </c>
      <c r="AJ58" s="49">
        <v>98.088134999999994</v>
      </c>
      <c r="AK58" s="49">
        <v>98.081726000000003</v>
      </c>
      <c r="AL58" s="49">
        <v>98.068871000000001</v>
      </c>
      <c r="AM58" s="49">
        <v>96.648162999999997</v>
      </c>
      <c r="AN58" s="49">
        <v>98.752837999999997</v>
      </c>
      <c r="AO58" s="49">
        <v>98.406081999999998</v>
      </c>
      <c r="AP58" s="49">
        <v>96.594420999999997</v>
      </c>
      <c r="AQ58" s="49">
        <v>98.132735999999994</v>
      </c>
      <c r="AR58" s="49">
        <v>99.040321000000006</v>
      </c>
      <c r="AS58" s="49">
        <v>96.423721</v>
      </c>
      <c r="AT58" s="49">
        <v>98.320740000000001</v>
      </c>
      <c r="AU58" s="49">
        <v>98.107590000000002</v>
      </c>
      <c r="AV58" s="49">
        <v>98.926918000000001</v>
      </c>
      <c r="AW58" s="49">
        <v>98.003044000000003</v>
      </c>
      <c r="AX58" s="49">
        <v>98.240059000000002</v>
      </c>
      <c r="AY58" s="49">
        <v>98.663757000000004</v>
      </c>
      <c r="AZ58" s="49">
        <v>98.581023999999999</v>
      </c>
      <c r="BA58" s="49">
        <v>97.596801999999997</v>
      </c>
      <c r="BB58" s="49">
        <v>97.547554000000005</v>
      </c>
      <c r="BC58" s="49">
        <v>97.561690999999996</v>
      </c>
      <c r="BD58" s="49">
        <v>97.633956999999995</v>
      </c>
      <c r="BE58" s="49"/>
      <c r="BF58" s="49">
        <v>99.207260000000005</v>
      </c>
      <c r="BG58" s="49">
        <v>99.880920000000003</v>
      </c>
      <c r="BH58" s="49">
        <v>98.641846000000001</v>
      </c>
      <c r="BI58" s="49">
        <v>98.799346999999997</v>
      </c>
      <c r="BJ58" s="49">
        <v>96.561310000000006</v>
      </c>
      <c r="BK58" s="49">
        <v>98.599716000000001</v>
      </c>
      <c r="BL58" s="49">
        <v>98.683043999999995</v>
      </c>
      <c r="BM58" s="49">
        <v>98.079025000000001</v>
      </c>
      <c r="BN58" s="49">
        <v>98.733352999999994</v>
      </c>
      <c r="BO58" s="49">
        <v>98.687950000000001</v>
      </c>
      <c r="BP58" s="49">
        <v>97.990440000000007</v>
      </c>
      <c r="BQ58" s="49">
        <v>97.967499000000004</v>
      </c>
      <c r="BR58" s="49">
        <v>96.941017000000002</v>
      </c>
      <c r="BS58" s="49">
        <v>98.662987000000001</v>
      </c>
      <c r="BT58" s="49">
        <v>97.928451999999993</v>
      </c>
      <c r="BU58" s="49">
        <v>97.693954000000005</v>
      </c>
      <c r="BV58" s="49">
        <v>96.526725999999996</v>
      </c>
      <c r="BW58" s="49">
        <v>96.940062999999995</v>
      </c>
      <c r="BX58" s="49">
        <v>98.648467999999994</v>
      </c>
      <c r="BY58" s="49">
        <v>96.558846000000003</v>
      </c>
      <c r="BZ58" s="49">
        <v>96.886139</v>
      </c>
      <c r="CA58" s="49">
        <v>96.492630000000005</v>
      </c>
      <c r="CB58" s="49">
        <v>96.555817000000005</v>
      </c>
      <c r="CC58" s="49">
        <v>96.589766999999995</v>
      </c>
      <c r="CD58" s="49">
        <v>96.639572000000001</v>
      </c>
      <c r="CE58" s="49">
        <v>96.522423000000003</v>
      </c>
      <c r="CF58" s="49">
        <v>96.414696000000006</v>
      </c>
      <c r="CG58" s="49">
        <v>96.588386999999997</v>
      </c>
      <c r="CH58" s="49">
        <v>96.614479000000003</v>
      </c>
      <c r="CI58" s="49">
        <v>98.080810999999997</v>
      </c>
      <c r="CJ58" s="49">
        <v>96.606872999999993</v>
      </c>
      <c r="CK58" s="49">
        <v>96.637801999999994</v>
      </c>
      <c r="CL58" s="49">
        <v>98.201485000000005</v>
      </c>
      <c r="CM58" s="49">
        <v>96.522141000000005</v>
      </c>
      <c r="CN58" s="49">
        <v>96.427245999999997</v>
      </c>
      <c r="CO58" s="49">
        <v>97.058318999999997</v>
      </c>
      <c r="CP58" s="49">
        <v>96.542923000000002</v>
      </c>
      <c r="CQ58" s="49">
        <v>96.607192999999995</v>
      </c>
      <c r="CR58" s="49">
        <v>96.5886</v>
      </c>
      <c r="CS58" s="49">
        <v>96.911163000000002</v>
      </c>
      <c r="CT58" s="49">
        <v>96.538482999999999</v>
      </c>
      <c r="CU58" s="49">
        <v>96.428725999999997</v>
      </c>
      <c r="CV58" s="49">
        <v>98.338722000000004</v>
      </c>
      <c r="CW58" s="49">
        <v>98.315331</v>
      </c>
      <c r="CX58" s="49">
        <v>98.300430000000006</v>
      </c>
      <c r="CY58" s="49">
        <v>96.714821000000001</v>
      </c>
      <c r="CZ58" s="49">
        <v>99.058807000000002</v>
      </c>
      <c r="DA58" s="49">
        <v>98.701096000000007</v>
      </c>
      <c r="DB58" s="49">
        <v>98.851592999999994</v>
      </c>
      <c r="DC58" s="49">
        <v>96.831146000000004</v>
      </c>
      <c r="DD58" s="49">
        <v>98.759735000000006</v>
      </c>
      <c r="DE58" s="49">
        <v>98.995872000000006</v>
      </c>
      <c r="DF58" s="49">
        <v>98.996932999999999</v>
      </c>
      <c r="DG58" s="49">
        <v>95.748062000000004</v>
      </c>
      <c r="DH58" s="49">
        <v>92.844193000000004</v>
      </c>
      <c r="DI58" s="49">
        <v>92.482665999999995</v>
      </c>
      <c r="DJ58" s="49">
        <v>92.740523999999994</v>
      </c>
      <c r="DK58" s="49">
        <v>91.090873999999999</v>
      </c>
    </row>
    <row r="59" spans="1:115">
      <c r="A59" s="301">
        <v>11128</v>
      </c>
      <c r="B59" s="297">
        <v>98.224288999999999</v>
      </c>
      <c r="C59" s="49">
        <v>98.224411000000003</v>
      </c>
      <c r="D59" s="49">
        <v>98.175774000000004</v>
      </c>
      <c r="E59" s="49">
        <v>98.229568</v>
      </c>
      <c r="F59" s="49">
        <v>98.259872000000001</v>
      </c>
      <c r="G59" s="49">
        <v>98.188216999999995</v>
      </c>
      <c r="H59" s="49">
        <v>98.223006999999996</v>
      </c>
      <c r="I59" s="49">
        <v>98.219170000000005</v>
      </c>
      <c r="J59" s="49">
        <v>98.209259000000003</v>
      </c>
      <c r="K59" s="49">
        <v>98.246596999999994</v>
      </c>
      <c r="L59" s="49">
        <v>98.215255999999997</v>
      </c>
      <c r="M59" s="49">
        <v>98.238472000000002</v>
      </c>
      <c r="N59" s="49">
        <v>98.208809000000002</v>
      </c>
      <c r="O59" s="49">
        <v>98.057006999999999</v>
      </c>
      <c r="P59" s="49">
        <v>98.079116999999997</v>
      </c>
      <c r="Q59" s="49">
        <v>98.017578</v>
      </c>
      <c r="R59" s="49">
        <v>98.194396999999995</v>
      </c>
      <c r="S59" s="49">
        <v>98.076271000000006</v>
      </c>
      <c r="T59" s="49">
        <v>97.987442000000001</v>
      </c>
      <c r="U59" s="49">
        <v>97.614493999999993</v>
      </c>
      <c r="V59" s="49">
        <v>98.033698999999999</v>
      </c>
      <c r="W59" s="49">
        <v>98.100418000000005</v>
      </c>
      <c r="X59" s="49">
        <v>98.089721999999995</v>
      </c>
      <c r="Y59" s="49">
        <v>98.063430999999994</v>
      </c>
      <c r="Z59" s="49">
        <v>98.084877000000006</v>
      </c>
      <c r="AA59" s="49">
        <v>98.106246999999996</v>
      </c>
      <c r="AB59" s="49">
        <v>98.059044</v>
      </c>
      <c r="AC59" s="49">
        <v>98.080048000000005</v>
      </c>
      <c r="AD59" s="49">
        <v>98.063170999999997</v>
      </c>
      <c r="AE59" s="49">
        <v>98.071014000000005</v>
      </c>
      <c r="AF59" s="49">
        <v>98.092620999999994</v>
      </c>
      <c r="AG59" s="49">
        <v>98.003281000000001</v>
      </c>
      <c r="AH59" s="49">
        <v>97.984589</v>
      </c>
      <c r="AI59" s="49">
        <v>98.040024000000003</v>
      </c>
      <c r="AJ59" s="49">
        <v>98.014281999999994</v>
      </c>
      <c r="AK59" s="49">
        <v>98.024124</v>
      </c>
      <c r="AL59" s="49">
        <v>98.027786000000006</v>
      </c>
      <c r="AM59" s="49">
        <v>96.595237999999995</v>
      </c>
      <c r="AN59" s="49">
        <v>98.616562000000002</v>
      </c>
      <c r="AO59" s="49">
        <v>98.378074999999995</v>
      </c>
      <c r="AP59" s="49">
        <v>96.463470000000001</v>
      </c>
      <c r="AQ59" s="49">
        <v>98.017760999999993</v>
      </c>
      <c r="AR59" s="49">
        <v>98.880118999999993</v>
      </c>
      <c r="AS59" s="49">
        <v>96.298171999999994</v>
      </c>
      <c r="AT59" s="49">
        <v>98.148026000000002</v>
      </c>
      <c r="AU59" s="49">
        <v>98.020645000000002</v>
      </c>
      <c r="AV59" s="49">
        <v>98.812552999999994</v>
      </c>
      <c r="AW59" s="49">
        <v>98.016327000000004</v>
      </c>
      <c r="AX59" s="49">
        <v>98.110221999999993</v>
      </c>
      <c r="AY59" s="49">
        <v>98.431656000000004</v>
      </c>
      <c r="AZ59" s="49">
        <v>98.512314000000003</v>
      </c>
      <c r="BA59" s="49">
        <v>97.614365000000006</v>
      </c>
      <c r="BB59" s="49">
        <v>97.608147000000002</v>
      </c>
      <c r="BC59" s="49">
        <v>97.575653000000003</v>
      </c>
      <c r="BD59" s="49">
        <v>97.679862999999997</v>
      </c>
      <c r="BE59" s="49">
        <v>99.207260000000005</v>
      </c>
      <c r="BF59" s="49"/>
      <c r="BG59" s="49">
        <v>99.256134000000003</v>
      </c>
      <c r="BH59" s="49">
        <v>98.511123999999995</v>
      </c>
      <c r="BI59" s="49">
        <v>98.685058999999995</v>
      </c>
      <c r="BJ59" s="49">
        <v>96.525665000000004</v>
      </c>
      <c r="BK59" s="49">
        <v>98.611023000000003</v>
      </c>
      <c r="BL59" s="49">
        <v>98.719475000000003</v>
      </c>
      <c r="BM59" s="49">
        <v>97.962188999999995</v>
      </c>
      <c r="BN59" s="49">
        <v>98.689575000000005</v>
      </c>
      <c r="BO59" s="49">
        <v>98.600112999999993</v>
      </c>
      <c r="BP59" s="49">
        <v>97.999816999999993</v>
      </c>
      <c r="BQ59" s="49">
        <v>97.900002000000001</v>
      </c>
      <c r="BR59" s="49">
        <v>96.803741000000002</v>
      </c>
      <c r="BS59" s="49">
        <v>98.638930999999999</v>
      </c>
      <c r="BT59" s="49">
        <v>97.940871999999999</v>
      </c>
      <c r="BU59" s="49">
        <v>97.494468999999995</v>
      </c>
      <c r="BV59" s="49">
        <v>96.368674999999996</v>
      </c>
      <c r="BW59" s="49">
        <v>96.817886000000001</v>
      </c>
      <c r="BX59" s="49">
        <v>98.572982999999994</v>
      </c>
      <c r="BY59" s="49">
        <v>96.452270999999996</v>
      </c>
      <c r="BZ59" s="49">
        <v>96.661972000000006</v>
      </c>
      <c r="CA59" s="49">
        <v>96.377617000000001</v>
      </c>
      <c r="CB59" s="49">
        <v>96.350432999999995</v>
      </c>
      <c r="CC59" s="49">
        <v>96.488631999999996</v>
      </c>
      <c r="CD59" s="49">
        <v>96.535217000000003</v>
      </c>
      <c r="CE59" s="49">
        <v>96.430510999999996</v>
      </c>
      <c r="CF59" s="49">
        <v>96.270172000000002</v>
      </c>
      <c r="CG59" s="49">
        <v>96.384818999999993</v>
      </c>
      <c r="CH59" s="49">
        <v>96.323120000000003</v>
      </c>
      <c r="CI59" s="49">
        <v>98.059967</v>
      </c>
      <c r="CJ59" s="49">
        <v>96.479736000000003</v>
      </c>
      <c r="CK59" s="49">
        <v>96.398193000000006</v>
      </c>
      <c r="CL59" s="49">
        <v>98.118195</v>
      </c>
      <c r="CM59" s="49">
        <v>96.357613000000001</v>
      </c>
      <c r="CN59" s="49">
        <v>96.332718</v>
      </c>
      <c r="CO59" s="49">
        <v>96.856009999999998</v>
      </c>
      <c r="CP59" s="49">
        <v>96.402977000000007</v>
      </c>
      <c r="CQ59" s="49">
        <v>96.482299999999995</v>
      </c>
      <c r="CR59" s="49">
        <v>96.403937999999997</v>
      </c>
      <c r="CS59" s="49">
        <v>96.748276000000004</v>
      </c>
      <c r="CT59" s="49">
        <v>96.348968999999997</v>
      </c>
      <c r="CU59" s="49">
        <v>96.211692999999997</v>
      </c>
      <c r="CV59" s="49">
        <v>98.201248000000007</v>
      </c>
      <c r="CW59" s="49">
        <v>98.215430999999995</v>
      </c>
      <c r="CX59" s="49">
        <v>98.144974000000005</v>
      </c>
      <c r="CY59" s="49">
        <v>96.468811000000002</v>
      </c>
      <c r="CZ59" s="49">
        <v>99.039351999999994</v>
      </c>
      <c r="DA59" s="49">
        <v>98.619452999999993</v>
      </c>
      <c r="DB59" s="49">
        <v>98.735703000000001</v>
      </c>
      <c r="DC59" s="49">
        <v>96.827866</v>
      </c>
      <c r="DD59" s="49">
        <v>98.680542000000003</v>
      </c>
      <c r="DE59" s="49">
        <v>98.937691000000001</v>
      </c>
      <c r="DF59" s="49">
        <v>98.866446999999994</v>
      </c>
      <c r="DG59" s="49">
        <v>95.686729</v>
      </c>
      <c r="DH59" s="49">
        <v>92.632248000000004</v>
      </c>
      <c r="DI59" s="49">
        <v>92.407166000000004</v>
      </c>
      <c r="DJ59" s="49">
        <v>92.534820999999994</v>
      </c>
      <c r="DK59" s="49">
        <v>90.931442000000004</v>
      </c>
    </row>
    <row r="60" spans="1:115">
      <c r="A60" s="301" t="s">
        <v>529</v>
      </c>
      <c r="B60" s="297">
        <v>98.310333</v>
      </c>
      <c r="C60" s="49">
        <v>98.306404000000001</v>
      </c>
      <c r="D60" s="49">
        <v>98.290619000000007</v>
      </c>
      <c r="E60" s="49">
        <v>98.328856999999999</v>
      </c>
      <c r="F60" s="49">
        <v>98.279685999999998</v>
      </c>
      <c r="G60" s="49">
        <v>98.298157000000003</v>
      </c>
      <c r="H60" s="49">
        <v>98.320785999999998</v>
      </c>
      <c r="I60" s="49">
        <v>98.314246999999995</v>
      </c>
      <c r="J60" s="49">
        <v>98.281363999999996</v>
      </c>
      <c r="K60" s="49">
        <v>98.293350000000004</v>
      </c>
      <c r="L60" s="49">
        <v>98.328040999999999</v>
      </c>
      <c r="M60" s="49">
        <v>98.333877999999999</v>
      </c>
      <c r="N60" s="49">
        <v>98.336258000000001</v>
      </c>
      <c r="O60" s="49">
        <v>98.214386000000005</v>
      </c>
      <c r="P60" s="49">
        <v>98.163651000000002</v>
      </c>
      <c r="Q60" s="49">
        <v>98.123337000000006</v>
      </c>
      <c r="R60" s="49">
        <v>98.297775000000001</v>
      </c>
      <c r="S60" s="49">
        <v>98.166991999999993</v>
      </c>
      <c r="T60" s="49">
        <v>98.153732000000005</v>
      </c>
      <c r="U60" s="49">
        <v>98.106414999999998</v>
      </c>
      <c r="V60" s="49">
        <v>98.230377000000004</v>
      </c>
      <c r="W60" s="49">
        <v>98.233672999999996</v>
      </c>
      <c r="X60" s="49">
        <v>98.239058999999997</v>
      </c>
      <c r="Y60" s="49">
        <v>98.230857999999998</v>
      </c>
      <c r="Z60" s="49">
        <v>98.232787999999999</v>
      </c>
      <c r="AA60" s="49">
        <v>98.263687000000004</v>
      </c>
      <c r="AB60" s="49">
        <v>98.241234000000006</v>
      </c>
      <c r="AC60" s="49">
        <v>98.241234000000006</v>
      </c>
      <c r="AD60" s="49">
        <v>98.249236999999994</v>
      </c>
      <c r="AE60" s="49">
        <v>98.202545000000001</v>
      </c>
      <c r="AF60" s="49">
        <v>98.211905999999999</v>
      </c>
      <c r="AG60" s="49">
        <v>98.132462000000004</v>
      </c>
      <c r="AH60" s="49">
        <v>98.120116999999993</v>
      </c>
      <c r="AI60" s="49">
        <v>98.138137999999998</v>
      </c>
      <c r="AJ60" s="49">
        <v>98.133881000000002</v>
      </c>
      <c r="AK60" s="49">
        <v>98.127173999999997</v>
      </c>
      <c r="AL60" s="49">
        <v>98.124083999999996</v>
      </c>
      <c r="AM60" s="49">
        <v>96.670485999999997</v>
      </c>
      <c r="AN60" s="49">
        <v>98.762253000000001</v>
      </c>
      <c r="AO60" s="49">
        <v>98.429046999999997</v>
      </c>
      <c r="AP60" s="49">
        <v>96.575767999999997</v>
      </c>
      <c r="AQ60" s="49">
        <v>98.174446000000003</v>
      </c>
      <c r="AR60" s="49">
        <v>99.032355999999993</v>
      </c>
      <c r="AS60" s="49">
        <v>96.407898000000003</v>
      </c>
      <c r="AT60" s="49">
        <v>98.329239000000001</v>
      </c>
      <c r="AU60" s="49">
        <v>98.090796999999995</v>
      </c>
      <c r="AV60" s="49">
        <v>98.929625999999999</v>
      </c>
      <c r="AW60" s="49">
        <v>98.080353000000002</v>
      </c>
      <c r="AX60" s="49">
        <v>98.220687999999996</v>
      </c>
      <c r="AY60" s="49">
        <v>98.645660000000007</v>
      </c>
      <c r="AZ60" s="49">
        <v>98.581496999999999</v>
      </c>
      <c r="BA60" s="49">
        <v>97.587128000000007</v>
      </c>
      <c r="BB60" s="49">
        <v>97.532898000000003</v>
      </c>
      <c r="BC60" s="49">
        <v>97.562897000000007</v>
      </c>
      <c r="BD60" s="49">
        <v>97.69426</v>
      </c>
      <c r="BE60" s="49">
        <v>99.880920000000003</v>
      </c>
      <c r="BF60" s="49">
        <v>99.256134000000003</v>
      </c>
      <c r="BG60" s="49"/>
      <c r="BH60" s="49">
        <v>98.623870999999994</v>
      </c>
      <c r="BI60" s="49">
        <v>98.797852000000006</v>
      </c>
      <c r="BJ60" s="49">
        <v>96.492919999999998</v>
      </c>
      <c r="BK60" s="49">
        <v>98.588806000000005</v>
      </c>
      <c r="BL60" s="49">
        <v>98.643294999999995</v>
      </c>
      <c r="BM60" s="49">
        <v>98.074378999999993</v>
      </c>
      <c r="BN60" s="49">
        <v>98.755966000000001</v>
      </c>
      <c r="BO60" s="49">
        <v>98.719582000000003</v>
      </c>
      <c r="BP60" s="49">
        <v>98.001510999999994</v>
      </c>
      <c r="BQ60" s="49">
        <v>97.922165000000007</v>
      </c>
      <c r="BR60" s="49">
        <v>96.974556000000007</v>
      </c>
      <c r="BS60" s="49">
        <v>98.699509000000006</v>
      </c>
      <c r="BT60" s="49">
        <v>97.953475999999995</v>
      </c>
      <c r="BU60" s="49">
        <v>97.753021000000004</v>
      </c>
      <c r="BV60" s="49">
        <v>96.499038999999996</v>
      </c>
      <c r="BW60" s="49">
        <v>96.912246999999994</v>
      </c>
      <c r="BX60" s="49">
        <v>98.647339000000002</v>
      </c>
      <c r="BY60" s="49">
        <v>96.559921000000003</v>
      </c>
      <c r="BZ60" s="49">
        <v>96.860564999999994</v>
      </c>
      <c r="CA60" s="49">
        <v>96.490172999999999</v>
      </c>
      <c r="CB60" s="49">
        <v>96.502823000000006</v>
      </c>
      <c r="CC60" s="49">
        <v>96.625304999999997</v>
      </c>
      <c r="CD60" s="49">
        <v>96.647071999999994</v>
      </c>
      <c r="CE60" s="49">
        <v>96.537338000000005</v>
      </c>
      <c r="CF60" s="49">
        <v>96.50309</v>
      </c>
      <c r="CG60" s="49">
        <v>96.597733000000005</v>
      </c>
      <c r="CH60" s="49">
        <v>96.639449999999997</v>
      </c>
      <c r="CI60" s="49">
        <v>98.102920999999995</v>
      </c>
      <c r="CJ60" s="49">
        <v>96.643608</v>
      </c>
      <c r="CK60" s="49">
        <v>96.620063999999999</v>
      </c>
      <c r="CL60" s="49">
        <v>98.206215</v>
      </c>
      <c r="CM60" s="49">
        <v>96.561538999999996</v>
      </c>
      <c r="CN60" s="49">
        <v>96.453354000000004</v>
      </c>
      <c r="CO60" s="49">
        <v>97.063095000000004</v>
      </c>
      <c r="CP60" s="49">
        <v>96.494354000000001</v>
      </c>
      <c r="CQ60" s="49">
        <v>96.604202000000001</v>
      </c>
      <c r="CR60" s="49">
        <v>96.609954999999999</v>
      </c>
      <c r="CS60" s="49">
        <v>96.865966999999998</v>
      </c>
      <c r="CT60" s="49">
        <v>96.567329000000001</v>
      </c>
      <c r="CU60" s="49">
        <v>96.455192999999994</v>
      </c>
      <c r="CV60" s="49">
        <v>98.328720000000004</v>
      </c>
      <c r="CW60" s="49">
        <v>98.276732999999993</v>
      </c>
      <c r="CX60" s="49">
        <v>98.251114000000001</v>
      </c>
      <c r="CY60" s="49">
        <v>96.776061999999996</v>
      </c>
      <c r="CZ60" s="49">
        <v>99.059203999999994</v>
      </c>
      <c r="DA60" s="49">
        <v>98.741546999999997</v>
      </c>
      <c r="DB60" s="49">
        <v>98.870582999999996</v>
      </c>
      <c r="DC60" s="49">
        <v>96.77243</v>
      </c>
      <c r="DD60" s="49">
        <v>98.778564000000003</v>
      </c>
      <c r="DE60" s="49">
        <v>99.018478000000002</v>
      </c>
      <c r="DF60" s="49">
        <v>99.000450000000001</v>
      </c>
      <c r="DG60" s="49">
        <v>95.764809</v>
      </c>
      <c r="DH60" s="49">
        <v>92.799377000000007</v>
      </c>
      <c r="DI60" s="49">
        <v>92.475814999999997</v>
      </c>
      <c r="DJ60" s="49">
        <v>92.689864999999998</v>
      </c>
      <c r="DK60" s="49">
        <v>91.000183000000007</v>
      </c>
    </row>
    <row r="61" spans="1:115">
      <c r="A61" s="301" t="s">
        <v>530</v>
      </c>
      <c r="B61" s="297">
        <v>98.306961000000001</v>
      </c>
      <c r="C61" s="49">
        <v>98.284049999999993</v>
      </c>
      <c r="D61" s="49">
        <v>98.201553000000004</v>
      </c>
      <c r="E61" s="49">
        <v>98.296097000000003</v>
      </c>
      <c r="F61" s="49">
        <v>98.279572000000002</v>
      </c>
      <c r="G61" s="49">
        <v>98.255477999999997</v>
      </c>
      <c r="H61" s="49">
        <v>98.281936999999999</v>
      </c>
      <c r="I61" s="49">
        <v>98.251059999999995</v>
      </c>
      <c r="J61" s="49">
        <v>98.237885000000006</v>
      </c>
      <c r="K61" s="49">
        <v>98.249640999999997</v>
      </c>
      <c r="L61" s="49">
        <v>98.276627000000005</v>
      </c>
      <c r="M61" s="49">
        <v>98.256989000000004</v>
      </c>
      <c r="N61" s="49">
        <v>98.260254000000003</v>
      </c>
      <c r="O61" s="49">
        <v>98.106735</v>
      </c>
      <c r="P61" s="49">
        <v>98.171447999999998</v>
      </c>
      <c r="Q61" s="49">
        <v>98.093163000000004</v>
      </c>
      <c r="R61" s="49">
        <v>98.345061999999999</v>
      </c>
      <c r="S61" s="49">
        <v>98.200980999999999</v>
      </c>
      <c r="T61" s="49">
        <v>98.114020999999994</v>
      </c>
      <c r="U61" s="49">
        <v>98.042357999999993</v>
      </c>
      <c r="V61" s="49">
        <v>98.196106</v>
      </c>
      <c r="W61" s="49">
        <v>98.191254000000001</v>
      </c>
      <c r="X61" s="49">
        <v>98.183266000000003</v>
      </c>
      <c r="Y61" s="49">
        <v>98.191604999999996</v>
      </c>
      <c r="Z61" s="49">
        <v>98.210769999999997</v>
      </c>
      <c r="AA61" s="49">
        <v>98.235213999999999</v>
      </c>
      <c r="AB61" s="49">
        <v>98.188034000000002</v>
      </c>
      <c r="AC61" s="49">
        <v>98.188034000000002</v>
      </c>
      <c r="AD61" s="49">
        <v>98.208449999999999</v>
      </c>
      <c r="AE61" s="49">
        <v>98.171890000000005</v>
      </c>
      <c r="AF61" s="49">
        <v>98.166656000000003</v>
      </c>
      <c r="AG61" s="49">
        <v>98.070342999999994</v>
      </c>
      <c r="AH61" s="49">
        <v>98.052536000000003</v>
      </c>
      <c r="AI61" s="49">
        <v>98.085402999999999</v>
      </c>
      <c r="AJ61" s="49">
        <v>98.066588999999993</v>
      </c>
      <c r="AK61" s="49">
        <v>98.128570999999994</v>
      </c>
      <c r="AL61" s="49">
        <v>98.089034999999996</v>
      </c>
      <c r="AM61" s="49">
        <v>96.787445000000005</v>
      </c>
      <c r="AN61" s="49">
        <v>98.799392999999995</v>
      </c>
      <c r="AO61" s="49">
        <v>98.491759999999999</v>
      </c>
      <c r="AP61" s="49">
        <v>96.616798000000003</v>
      </c>
      <c r="AQ61" s="49">
        <v>98.198486000000003</v>
      </c>
      <c r="AR61" s="49">
        <v>99.128494000000003</v>
      </c>
      <c r="AS61" s="49">
        <v>96.474609000000001</v>
      </c>
      <c r="AT61" s="49">
        <v>98.321715999999995</v>
      </c>
      <c r="AU61" s="49">
        <v>98.085296999999997</v>
      </c>
      <c r="AV61" s="49">
        <v>98.997269000000003</v>
      </c>
      <c r="AW61" s="49">
        <v>98.110016000000002</v>
      </c>
      <c r="AX61" s="49">
        <v>98.205337999999998</v>
      </c>
      <c r="AY61" s="49">
        <v>98.675606000000002</v>
      </c>
      <c r="AZ61" s="49">
        <v>98.637428</v>
      </c>
      <c r="BA61" s="49">
        <v>97.451133999999996</v>
      </c>
      <c r="BB61" s="49">
        <v>97.432083000000006</v>
      </c>
      <c r="BC61" s="49">
        <v>97.520690999999999</v>
      </c>
      <c r="BD61" s="49">
        <v>97.523193000000006</v>
      </c>
      <c r="BE61" s="49">
        <v>98.641846000000001</v>
      </c>
      <c r="BF61" s="49">
        <v>98.511123999999995</v>
      </c>
      <c r="BG61" s="49">
        <v>98.623870999999994</v>
      </c>
      <c r="BH61" s="49"/>
      <c r="BI61" s="49">
        <v>98.898903000000004</v>
      </c>
      <c r="BJ61" s="49">
        <v>96.522155999999995</v>
      </c>
      <c r="BK61" s="49">
        <v>98.599334999999996</v>
      </c>
      <c r="BL61" s="49">
        <v>98.560944000000006</v>
      </c>
      <c r="BM61" s="49">
        <v>98.117431999999994</v>
      </c>
      <c r="BN61" s="49">
        <v>98.846374999999995</v>
      </c>
      <c r="BO61" s="49">
        <v>98.643462999999997</v>
      </c>
      <c r="BP61" s="49">
        <v>98.019501000000005</v>
      </c>
      <c r="BQ61" s="49">
        <v>98.007034000000004</v>
      </c>
      <c r="BR61" s="49">
        <v>97.085251</v>
      </c>
      <c r="BS61" s="49">
        <v>99.759253999999999</v>
      </c>
      <c r="BT61" s="49">
        <v>98.085121000000001</v>
      </c>
      <c r="BU61" s="49">
        <v>97.778824</v>
      </c>
      <c r="BV61" s="49">
        <v>96.523972000000001</v>
      </c>
      <c r="BW61" s="49">
        <v>96.998688000000001</v>
      </c>
      <c r="BX61" s="49">
        <v>99.996016999999995</v>
      </c>
      <c r="BY61" s="49">
        <v>96.643234000000007</v>
      </c>
      <c r="BZ61" s="49">
        <v>96.942215000000004</v>
      </c>
      <c r="CA61" s="49">
        <v>96.500320000000002</v>
      </c>
      <c r="CB61" s="49">
        <v>96.549178999999995</v>
      </c>
      <c r="CC61" s="49">
        <v>96.616211000000007</v>
      </c>
      <c r="CD61" s="49">
        <v>96.670958999999996</v>
      </c>
      <c r="CE61" s="49">
        <v>96.385436999999996</v>
      </c>
      <c r="CF61" s="49">
        <v>96.469666000000004</v>
      </c>
      <c r="CG61" s="49">
        <v>96.610016000000002</v>
      </c>
      <c r="CH61" s="49">
        <v>96.589706000000007</v>
      </c>
      <c r="CI61" s="49">
        <v>98.112662999999998</v>
      </c>
      <c r="CJ61" s="49">
        <v>96.702010999999999</v>
      </c>
      <c r="CK61" s="49">
        <v>96.638962000000006</v>
      </c>
      <c r="CL61" s="49">
        <v>98.196655000000007</v>
      </c>
      <c r="CM61" s="49">
        <v>96.549789000000004</v>
      </c>
      <c r="CN61" s="49">
        <v>96.507339000000002</v>
      </c>
      <c r="CO61" s="49">
        <v>96.994163999999998</v>
      </c>
      <c r="CP61" s="49">
        <v>96.508621000000005</v>
      </c>
      <c r="CQ61" s="49">
        <v>96.597899999999996</v>
      </c>
      <c r="CR61" s="49">
        <v>96.587372000000002</v>
      </c>
      <c r="CS61" s="49">
        <v>96.950232999999997</v>
      </c>
      <c r="CT61" s="49">
        <v>96.584778</v>
      </c>
      <c r="CU61" s="49">
        <v>96.506180000000001</v>
      </c>
      <c r="CV61" s="49">
        <v>98.341628999999998</v>
      </c>
      <c r="CW61" s="49">
        <v>98.285697999999996</v>
      </c>
      <c r="CX61" s="49">
        <v>98.278137000000001</v>
      </c>
      <c r="CY61" s="49">
        <v>96.710021999999995</v>
      </c>
      <c r="CZ61" s="49">
        <v>99.205734000000007</v>
      </c>
      <c r="DA61" s="49">
        <v>98.739486999999997</v>
      </c>
      <c r="DB61" s="49">
        <v>98.960068000000007</v>
      </c>
      <c r="DC61" s="49">
        <v>96.831603999999999</v>
      </c>
      <c r="DD61" s="49">
        <v>98.807914999999994</v>
      </c>
      <c r="DE61" s="49">
        <v>99.032691999999997</v>
      </c>
      <c r="DF61" s="49">
        <v>99.100311000000005</v>
      </c>
      <c r="DG61" s="49">
        <v>95.903351000000001</v>
      </c>
      <c r="DH61" s="49">
        <v>92.774742000000003</v>
      </c>
      <c r="DI61" s="49">
        <v>92.581879000000001</v>
      </c>
      <c r="DJ61" s="49">
        <v>92.771240000000006</v>
      </c>
      <c r="DK61" s="49">
        <v>91.103354999999993</v>
      </c>
    </row>
    <row r="62" spans="1:115">
      <c r="A62" s="301" t="s">
        <v>531</v>
      </c>
      <c r="B62" s="297">
        <v>98.413405999999995</v>
      </c>
      <c r="C62" s="49">
        <v>98.441283999999996</v>
      </c>
      <c r="D62" s="49">
        <v>98.432525999999996</v>
      </c>
      <c r="E62" s="49">
        <v>98.404433999999995</v>
      </c>
      <c r="F62" s="49">
        <v>98.451903999999999</v>
      </c>
      <c r="G62" s="49">
        <v>98.467247</v>
      </c>
      <c r="H62" s="49">
        <v>98.460228000000001</v>
      </c>
      <c r="I62" s="49">
        <v>98.407088999999999</v>
      </c>
      <c r="J62" s="49">
        <v>98.427627999999999</v>
      </c>
      <c r="K62" s="49">
        <v>98.409424000000001</v>
      </c>
      <c r="L62" s="49">
        <v>98.411057</v>
      </c>
      <c r="M62" s="49">
        <v>98.440658999999997</v>
      </c>
      <c r="N62" s="49">
        <v>98.464920000000006</v>
      </c>
      <c r="O62" s="49">
        <v>98.308029000000005</v>
      </c>
      <c r="P62" s="49">
        <v>98.343093999999994</v>
      </c>
      <c r="Q62" s="49">
        <v>98.273658999999995</v>
      </c>
      <c r="R62" s="49">
        <v>98.376739999999998</v>
      </c>
      <c r="S62" s="49">
        <v>98.333404999999999</v>
      </c>
      <c r="T62" s="49">
        <v>98.245025999999996</v>
      </c>
      <c r="U62" s="49">
        <v>98.247971000000007</v>
      </c>
      <c r="V62" s="49">
        <v>98.358215000000001</v>
      </c>
      <c r="W62" s="49">
        <v>98.364777000000004</v>
      </c>
      <c r="X62" s="49">
        <v>98.363845999999995</v>
      </c>
      <c r="Y62" s="49">
        <v>98.366546999999997</v>
      </c>
      <c r="Z62" s="49">
        <v>98.348190000000002</v>
      </c>
      <c r="AA62" s="49">
        <v>98.364036999999996</v>
      </c>
      <c r="AB62" s="49">
        <v>98.357994000000005</v>
      </c>
      <c r="AC62" s="49">
        <v>98.357994000000005</v>
      </c>
      <c r="AD62" s="49">
        <v>98.359252999999995</v>
      </c>
      <c r="AE62" s="49">
        <v>98.324295000000006</v>
      </c>
      <c r="AF62" s="49">
        <v>98.355362</v>
      </c>
      <c r="AG62" s="49">
        <v>98.297852000000006</v>
      </c>
      <c r="AH62" s="49">
        <v>98.299666999999999</v>
      </c>
      <c r="AI62" s="49">
        <v>98.300583000000003</v>
      </c>
      <c r="AJ62" s="49">
        <v>98.294571000000005</v>
      </c>
      <c r="AK62" s="49">
        <v>98.293334999999999</v>
      </c>
      <c r="AL62" s="49">
        <v>98.283080999999996</v>
      </c>
      <c r="AM62" s="49">
        <v>96.747298999999998</v>
      </c>
      <c r="AN62" s="49">
        <v>99.000122000000005</v>
      </c>
      <c r="AO62" s="49">
        <v>98.570587000000003</v>
      </c>
      <c r="AP62" s="49">
        <v>96.659965999999997</v>
      </c>
      <c r="AQ62" s="49">
        <v>98.243331999999995</v>
      </c>
      <c r="AR62" s="49">
        <v>99.180817000000005</v>
      </c>
      <c r="AS62" s="49">
        <v>96.493392999999998</v>
      </c>
      <c r="AT62" s="49">
        <v>98.351630999999998</v>
      </c>
      <c r="AU62" s="49">
        <v>98.277184000000005</v>
      </c>
      <c r="AV62" s="49">
        <v>99.552124000000006</v>
      </c>
      <c r="AW62" s="49">
        <v>98.263289999999998</v>
      </c>
      <c r="AX62" s="49">
        <v>98.361237000000003</v>
      </c>
      <c r="AY62" s="49">
        <v>98.830307000000005</v>
      </c>
      <c r="AZ62" s="49">
        <v>98.652007999999995</v>
      </c>
      <c r="BA62" s="49">
        <v>97.538726999999994</v>
      </c>
      <c r="BB62" s="49">
        <v>97.557052999999996</v>
      </c>
      <c r="BC62" s="49">
        <v>97.583374000000006</v>
      </c>
      <c r="BD62" s="49">
        <v>97.778435000000002</v>
      </c>
      <c r="BE62" s="49">
        <v>98.799346999999997</v>
      </c>
      <c r="BF62" s="49">
        <v>98.685058999999995</v>
      </c>
      <c r="BG62" s="49">
        <v>98.797852000000006</v>
      </c>
      <c r="BH62" s="49">
        <v>98.898903000000004</v>
      </c>
      <c r="BI62" s="49"/>
      <c r="BJ62" s="49">
        <v>96.587204</v>
      </c>
      <c r="BK62" s="49">
        <v>98.626091000000002</v>
      </c>
      <c r="BL62" s="49">
        <v>98.719436999999999</v>
      </c>
      <c r="BM62" s="49">
        <v>98.192474000000004</v>
      </c>
      <c r="BN62" s="49">
        <v>98.958481000000006</v>
      </c>
      <c r="BO62" s="49">
        <v>98.975020999999998</v>
      </c>
      <c r="BP62" s="49">
        <v>98.195755000000005</v>
      </c>
      <c r="BQ62" s="49">
        <v>98.144913000000003</v>
      </c>
      <c r="BR62" s="49">
        <v>97.051758000000007</v>
      </c>
      <c r="BS62" s="49">
        <v>98.91507</v>
      </c>
      <c r="BT62" s="49">
        <v>98.169815</v>
      </c>
      <c r="BU62" s="49">
        <v>97.899101000000002</v>
      </c>
      <c r="BV62" s="49">
        <v>96.584937999999994</v>
      </c>
      <c r="BW62" s="49">
        <v>97.043198000000004</v>
      </c>
      <c r="BX62" s="49">
        <v>98.92662</v>
      </c>
      <c r="BY62" s="49">
        <v>96.582687000000007</v>
      </c>
      <c r="BZ62" s="49">
        <v>96.925026000000003</v>
      </c>
      <c r="CA62" s="49">
        <v>96.565628000000004</v>
      </c>
      <c r="CB62" s="49">
        <v>96.593513000000002</v>
      </c>
      <c r="CC62" s="49">
        <v>96.670653999999999</v>
      </c>
      <c r="CD62" s="49">
        <v>96.679069999999996</v>
      </c>
      <c r="CE62" s="49">
        <v>96.594893999999996</v>
      </c>
      <c r="CF62" s="49">
        <v>96.567886000000001</v>
      </c>
      <c r="CG62" s="49">
        <v>96.601439999999997</v>
      </c>
      <c r="CH62" s="49">
        <v>96.576462000000006</v>
      </c>
      <c r="CI62" s="49">
        <v>98.172072999999997</v>
      </c>
      <c r="CJ62" s="49">
        <v>96.699309999999997</v>
      </c>
      <c r="CK62" s="49">
        <v>96.657539</v>
      </c>
      <c r="CL62" s="49">
        <v>98.379463000000001</v>
      </c>
      <c r="CM62" s="49">
        <v>96.575958</v>
      </c>
      <c r="CN62" s="49">
        <v>96.504424999999998</v>
      </c>
      <c r="CO62" s="49">
        <v>97.146193999999994</v>
      </c>
      <c r="CP62" s="49">
        <v>96.538833999999994</v>
      </c>
      <c r="CQ62" s="49">
        <v>96.563629000000006</v>
      </c>
      <c r="CR62" s="49">
        <v>96.523787999999996</v>
      </c>
      <c r="CS62" s="49">
        <v>96.901672000000005</v>
      </c>
      <c r="CT62" s="49">
        <v>96.520911999999996</v>
      </c>
      <c r="CU62" s="49">
        <v>96.516143999999997</v>
      </c>
      <c r="CV62" s="49">
        <v>98.397048999999996</v>
      </c>
      <c r="CW62" s="49">
        <v>98.373183999999995</v>
      </c>
      <c r="CX62" s="49">
        <v>98.385941000000003</v>
      </c>
      <c r="CY62" s="49">
        <v>96.665283000000002</v>
      </c>
      <c r="CZ62" s="49">
        <v>99.229172000000005</v>
      </c>
      <c r="DA62" s="49">
        <v>99.010238999999999</v>
      </c>
      <c r="DB62" s="49">
        <v>99.467376999999999</v>
      </c>
      <c r="DC62" s="49">
        <v>96.981200999999999</v>
      </c>
      <c r="DD62" s="49">
        <v>99.393889999999999</v>
      </c>
      <c r="DE62" s="49">
        <v>99.133255000000005</v>
      </c>
      <c r="DF62" s="49">
        <v>99.170174000000003</v>
      </c>
      <c r="DG62" s="49">
        <v>95.862328000000005</v>
      </c>
      <c r="DH62" s="49">
        <v>92.799666999999999</v>
      </c>
      <c r="DI62" s="49">
        <v>92.600952000000007</v>
      </c>
      <c r="DJ62" s="49">
        <v>92.762634000000006</v>
      </c>
      <c r="DK62" s="49">
        <v>91.084213000000005</v>
      </c>
    </row>
    <row r="63" spans="1:115">
      <c r="A63" s="301" t="s">
        <v>532</v>
      </c>
      <c r="B63" s="297">
        <v>96.566101000000003</v>
      </c>
      <c r="C63" s="49">
        <v>96.630095999999995</v>
      </c>
      <c r="D63" s="49">
        <v>96.577399999999997</v>
      </c>
      <c r="E63" s="49">
        <v>96.618033999999994</v>
      </c>
      <c r="F63" s="49">
        <v>96.597854999999996</v>
      </c>
      <c r="G63" s="49">
        <v>96.638947000000002</v>
      </c>
      <c r="H63" s="49">
        <v>96.605514999999997</v>
      </c>
      <c r="I63" s="49">
        <v>96.610625999999996</v>
      </c>
      <c r="J63" s="49">
        <v>96.556854000000001</v>
      </c>
      <c r="K63" s="49">
        <v>96.575980999999999</v>
      </c>
      <c r="L63" s="49">
        <v>96.594818000000004</v>
      </c>
      <c r="M63" s="49">
        <v>96.576796999999999</v>
      </c>
      <c r="N63" s="49">
        <v>96.625122000000005</v>
      </c>
      <c r="O63" s="49">
        <v>96.467292999999998</v>
      </c>
      <c r="P63" s="49">
        <v>96.485184000000004</v>
      </c>
      <c r="Q63" s="49">
        <v>96.482360999999997</v>
      </c>
      <c r="R63" s="49">
        <v>96.630431999999999</v>
      </c>
      <c r="S63" s="49">
        <v>96.621337999999994</v>
      </c>
      <c r="T63" s="49">
        <v>96.469986000000006</v>
      </c>
      <c r="U63" s="49">
        <v>96.433257999999995</v>
      </c>
      <c r="V63" s="49">
        <v>96.455391000000006</v>
      </c>
      <c r="W63" s="49">
        <v>96.466385000000002</v>
      </c>
      <c r="X63" s="49">
        <v>96.455841000000007</v>
      </c>
      <c r="Y63" s="49">
        <v>96.452499000000003</v>
      </c>
      <c r="Z63" s="49">
        <v>96.473190000000002</v>
      </c>
      <c r="AA63" s="49">
        <v>96.508285999999998</v>
      </c>
      <c r="AB63" s="49">
        <v>96.450226000000001</v>
      </c>
      <c r="AC63" s="49">
        <v>96.450226000000001</v>
      </c>
      <c r="AD63" s="49">
        <v>96.469161999999997</v>
      </c>
      <c r="AE63" s="49">
        <v>96.485106999999999</v>
      </c>
      <c r="AF63" s="49">
        <v>96.445457000000005</v>
      </c>
      <c r="AG63" s="49">
        <v>96.509735000000006</v>
      </c>
      <c r="AH63" s="49">
        <v>96.503653999999997</v>
      </c>
      <c r="AI63" s="49">
        <v>96.499572999999998</v>
      </c>
      <c r="AJ63" s="49">
        <v>96.525345000000002</v>
      </c>
      <c r="AK63" s="49">
        <v>96.497223000000005</v>
      </c>
      <c r="AL63" s="49">
        <v>96.441849000000005</v>
      </c>
      <c r="AM63" s="49">
        <v>98.181618</v>
      </c>
      <c r="AN63" s="49">
        <v>96.564194000000001</v>
      </c>
      <c r="AO63" s="49">
        <v>96.646041999999994</v>
      </c>
      <c r="AP63" s="49">
        <v>98.192734000000002</v>
      </c>
      <c r="AQ63" s="49">
        <v>96.654128999999998</v>
      </c>
      <c r="AR63" s="49">
        <v>96.748717999999997</v>
      </c>
      <c r="AS63" s="49">
        <v>98.099425999999994</v>
      </c>
      <c r="AT63" s="49">
        <v>96.640906999999999</v>
      </c>
      <c r="AU63" s="49">
        <v>96.549071999999995</v>
      </c>
      <c r="AV63" s="49">
        <v>96.613235000000003</v>
      </c>
      <c r="AW63" s="49">
        <v>96.461074999999994</v>
      </c>
      <c r="AX63" s="49">
        <v>96.497878999999998</v>
      </c>
      <c r="AY63" s="49">
        <v>96.854033999999999</v>
      </c>
      <c r="AZ63" s="49">
        <v>96.622855999999999</v>
      </c>
      <c r="BA63" s="49">
        <v>96.579436999999999</v>
      </c>
      <c r="BB63" s="49">
        <v>96.556747000000001</v>
      </c>
      <c r="BC63" s="49">
        <v>96.552825999999996</v>
      </c>
      <c r="BD63" s="49">
        <v>96.586394999999996</v>
      </c>
      <c r="BE63" s="49">
        <v>96.561310000000006</v>
      </c>
      <c r="BF63" s="49">
        <v>96.525665000000004</v>
      </c>
      <c r="BG63" s="49">
        <v>96.492919999999998</v>
      </c>
      <c r="BH63" s="49">
        <v>96.522155999999995</v>
      </c>
      <c r="BI63" s="49">
        <v>96.587204</v>
      </c>
      <c r="BJ63" s="49"/>
      <c r="BK63" s="49">
        <v>96.503258000000002</v>
      </c>
      <c r="BL63" s="49">
        <v>96.504456000000005</v>
      </c>
      <c r="BM63" s="49">
        <v>96.447593999999995</v>
      </c>
      <c r="BN63" s="49">
        <v>96.556899999999999</v>
      </c>
      <c r="BO63" s="49">
        <v>96.418625000000006</v>
      </c>
      <c r="BP63" s="49">
        <v>96.561790000000002</v>
      </c>
      <c r="BQ63" s="49">
        <v>96.509879999999995</v>
      </c>
      <c r="BR63" s="49">
        <v>96.658524</v>
      </c>
      <c r="BS63" s="49">
        <v>96.585662999999997</v>
      </c>
      <c r="BT63" s="49">
        <v>96.416351000000006</v>
      </c>
      <c r="BU63" s="49">
        <v>96.477142000000001</v>
      </c>
      <c r="BV63" s="49">
        <v>98.090102999999999</v>
      </c>
      <c r="BW63" s="49">
        <v>96.756423999999996</v>
      </c>
      <c r="BX63" s="49">
        <v>96.537353999999993</v>
      </c>
      <c r="BY63" s="49">
        <v>98.245238999999998</v>
      </c>
      <c r="BZ63" s="49">
        <v>96.887900999999999</v>
      </c>
      <c r="CA63" s="49">
        <v>98.242142000000001</v>
      </c>
      <c r="CB63" s="49">
        <v>98.183823000000004</v>
      </c>
      <c r="CC63" s="49">
        <v>98.087981999999997</v>
      </c>
      <c r="CD63" s="49">
        <v>98.023773000000006</v>
      </c>
      <c r="CE63" s="49">
        <v>98.125609999999995</v>
      </c>
      <c r="CF63" s="49">
        <v>98.116302000000005</v>
      </c>
      <c r="CG63" s="49">
        <v>98.167693999999997</v>
      </c>
      <c r="CH63" s="49">
        <v>98.097282000000007</v>
      </c>
      <c r="CI63" s="49">
        <v>96.564284999999998</v>
      </c>
      <c r="CJ63" s="49">
        <v>98.029961</v>
      </c>
      <c r="CK63" s="49">
        <v>98.201194999999998</v>
      </c>
      <c r="CL63" s="49">
        <v>96.520461999999995</v>
      </c>
      <c r="CM63" s="49">
        <v>98.176208000000003</v>
      </c>
      <c r="CN63" s="49">
        <v>98.217940999999996</v>
      </c>
      <c r="CO63" s="49">
        <v>96.719994</v>
      </c>
      <c r="CP63" s="49">
        <v>98.243256000000002</v>
      </c>
      <c r="CQ63" s="49">
        <v>98.260902000000002</v>
      </c>
      <c r="CR63" s="49">
        <v>98.225600999999997</v>
      </c>
      <c r="CS63" s="49">
        <v>96.898635999999996</v>
      </c>
      <c r="CT63" s="49">
        <v>98.084686000000005</v>
      </c>
      <c r="CU63" s="49">
        <v>98.033417</v>
      </c>
      <c r="CV63" s="49">
        <v>96.710739000000004</v>
      </c>
      <c r="CW63" s="49">
        <v>96.642075000000006</v>
      </c>
      <c r="CX63" s="49">
        <v>96.643242000000001</v>
      </c>
      <c r="CY63" s="49">
        <v>98.198455999999993</v>
      </c>
      <c r="CZ63" s="49">
        <v>96.818946999999994</v>
      </c>
      <c r="DA63" s="49">
        <v>96.534782000000007</v>
      </c>
      <c r="DB63" s="49">
        <v>96.573929000000007</v>
      </c>
      <c r="DC63" s="49">
        <v>97.077102999999994</v>
      </c>
      <c r="DD63" s="49">
        <v>96.504470999999995</v>
      </c>
      <c r="DE63" s="49">
        <v>96.654731999999996</v>
      </c>
      <c r="DF63" s="49">
        <v>96.728615000000005</v>
      </c>
      <c r="DG63" s="49">
        <v>95.569237000000001</v>
      </c>
      <c r="DH63" s="49">
        <v>92.587433000000004</v>
      </c>
      <c r="DI63" s="49">
        <v>92.435883000000004</v>
      </c>
      <c r="DJ63" s="49">
        <v>92.575562000000005</v>
      </c>
      <c r="DK63" s="49">
        <v>90.986571999999995</v>
      </c>
    </row>
    <row r="64" spans="1:115">
      <c r="A64" s="301" t="s">
        <v>533</v>
      </c>
      <c r="B64" s="297">
        <v>98.103904999999997</v>
      </c>
      <c r="C64" s="49">
        <v>98.154610000000005</v>
      </c>
      <c r="D64" s="49">
        <v>98.083847000000006</v>
      </c>
      <c r="E64" s="49">
        <v>98.133347000000001</v>
      </c>
      <c r="F64" s="49">
        <v>98.131073000000001</v>
      </c>
      <c r="G64" s="49">
        <v>98.119452999999993</v>
      </c>
      <c r="H64" s="49">
        <v>98.153191000000007</v>
      </c>
      <c r="I64" s="49">
        <v>98.101578000000003</v>
      </c>
      <c r="J64" s="49">
        <v>98.126037999999994</v>
      </c>
      <c r="K64" s="49">
        <v>98.107269000000002</v>
      </c>
      <c r="L64" s="49">
        <v>98.103774999999999</v>
      </c>
      <c r="M64" s="49">
        <v>98.120437999999993</v>
      </c>
      <c r="N64" s="49">
        <v>98.145508000000007</v>
      </c>
      <c r="O64" s="49">
        <v>97.858626999999998</v>
      </c>
      <c r="P64" s="49">
        <v>98.037673999999996</v>
      </c>
      <c r="Q64" s="49">
        <v>98.022491000000002</v>
      </c>
      <c r="R64" s="49">
        <v>98.177100999999993</v>
      </c>
      <c r="S64" s="49">
        <v>98.052879000000004</v>
      </c>
      <c r="T64" s="49">
        <v>97.909865999999994</v>
      </c>
      <c r="U64" s="49">
        <v>97.908730000000006</v>
      </c>
      <c r="V64" s="49">
        <v>98.087722999999997</v>
      </c>
      <c r="W64" s="49">
        <v>98.141479000000004</v>
      </c>
      <c r="X64" s="49">
        <v>98.128494000000003</v>
      </c>
      <c r="Y64" s="49">
        <v>98.128692999999998</v>
      </c>
      <c r="Z64" s="49">
        <v>98.129738000000003</v>
      </c>
      <c r="AA64" s="49">
        <v>98.192535000000007</v>
      </c>
      <c r="AB64" s="49">
        <v>98.116744999999995</v>
      </c>
      <c r="AC64" s="49">
        <v>98.122130999999996</v>
      </c>
      <c r="AD64" s="49">
        <v>98.105063999999999</v>
      </c>
      <c r="AE64" s="49">
        <v>98.136107999999993</v>
      </c>
      <c r="AF64" s="49">
        <v>98.163818000000006</v>
      </c>
      <c r="AG64" s="49">
        <v>98.038521000000003</v>
      </c>
      <c r="AH64" s="49">
        <v>98.051154999999994</v>
      </c>
      <c r="AI64" s="49">
        <v>98.040656999999996</v>
      </c>
      <c r="AJ64" s="49">
        <v>98.036270000000002</v>
      </c>
      <c r="AK64" s="49">
        <v>98.027191000000002</v>
      </c>
      <c r="AL64" s="49">
        <v>98.010361000000003</v>
      </c>
      <c r="AM64" s="49">
        <v>96.507744000000002</v>
      </c>
      <c r="AN64" s="49">
        <v>98.665030999999999</v>
      </c>
      <c r="AO64" s="49">
        <v>98.310562000000004</v>
      </c>
      <c r="AP64" s="49">
        <v>96.364577999999995</v>
      </c>
      <c r="AQ64" s="49">
        <v>97.975555</v>
      </c>
      <c r="AR64" s="49">
        <v>98.944289999999995</v>
      </c>
      <c r="AS64" s="49">
        <v>96.321258999999998</v>
      </c>
      <c r="AT64" s="49">
        <v>98.122078000000002</v>
      </c>
      <c r="AU64" s="49">
        <v>97.854400999999996</v>
      </c>
      <c r="AV64" s="49">
        <v>98.780403000000007</v>
      </c>
      <c r="AW64" s="49">
        <v>98.001937999999996</v>
      </c>
      <c r="AX64" s="49">
        <v>98.189514000000003</v>
      </c>
      <c r="AY64" s="49">
        <v>98.584061000000005</v>
      </c>
      <c r="AZ64" s="49">
        <v>98.427391</v>
      </c>
      <c r="BA64" s="49">
        <v>97.369231999999997</v>
      </c>
      <c r="BB64" s="49">
        <v>97.342087000000006</v>
      </c>
      <c r="BC64" s="49">
        <v>97.365059000000002</v>
      </c>
      <c r="BD64" s="49">
        <v>97.395675999999995</v>
      </c>
      <c r="BE64" s="49">
        <v>98.599716000000001</v>
      </c>
      <c r="BF64" s="49">
        <v>98.611023000000003</v>
      </c>
      <c r="BG64" s="49">
        <v>98.588806000000005</v>
      </c>
      <c r="BH64" s="49">
        <v>98.599334999999996</v>
      </c>
      <c r="BI64" s="49">
        <v>98.626091000000002</v>
      </c>
      <c r="BJ64" s="49">
        <v>96.503258000000002</v>
      </c>
      <c r="BK64" s="49"/>
      <c r="BL64" s="49">
        <v>98.549850000000006</v>
      </c>
      <c r="BM64" s="49">
        <v>97.984191999999993</v>
      </c>
      <c r="BN64" s="49">
        <v>98.666793999999996</v>
      </c>
      <c r="BO64" s="49">
        <v>98.760231000000005</v>
      </c>
      <c r="BP64" s="49">
        <v>97.898437999999999</v>
      </c>
      <c r="BQ64" s="49">
        <v>97.949264999999997</v>
      </c>
      <c r="BR64" s="49">
        <v>96.823807000000002</v>
      </c>
      <c r="BS64" s="49">
        <v>98.637146000000001</v>
      </c>
      <c r="BT64" s="49">
        <v>97.829834000000005</v>
      </c>
      <c r="BU64" s="49">
        <v>97.561783000000005</v>
      </c>
      <c r="BV64" s="49">
        <v>96.418357999999998</v>
      </c>
      <c r="BW64" s="49">
        <v>96.825278999999995</v>
      </c>
      <c r="BX64" s="49">
        <v>98.601027999999999</v>
      </c>
      <c r="BY64" s="49">
        <v>96.409508000000002</v>
      </c>
      <c r="BZ64" s="49">
        <v>96.783844000000002</v>
      </c>
      <c r="CA64" s="49">
        <v>96.359725999999995</v>
      </c>
      <c r="CB64" s="49">
        <v>96.443436000000005</v>
      </c>
      <c r="CC64" s="49">
        <v>96.394278999999997</v>
      </c>
      <c r="CD64" s="49">
        <v>96.587708000000006</v>
      </c>
      <c r="CE64" s="49">
        <v>96.229523</v>
      </c>
      <c r="CF64" s="49">
        <v>96.304458999999994</v>
      </c>
      <c r="CG64" s="49">
        <v>96.438713000000007</v>
      </c>
      <c r="CH64" s="49">
        <v>96.411254999999997</v>
      </c>
      <c r="CI64" s="49">
        <v>98.025977999999995</v>
      </c>
      <c r="CJ64" s="49">
        <v>96.374816999999993</v>
      </c>
      <c r="CK64" s="49">
        <v>96.381607000000002</v>
      </c>
      <c r="CL64" s="49">
        <v>98.150481999999997</v>
      </c>
      <c r="CM64" s="49">
        <v>96.296265000000005</v>
      </c>
      <c r="CN64" s="49">
        <v>96.318016</v>
      </c>
      <c r="CO64" s="49">
        <v>96.918380999999997</v>
      </c>
      <c r="CP64" s="49">
        <v>96.401809999999998</v>
      </c>
      <c r="CQ64" s="49">
        <v>96.40361</v>
      </c>
      <c r="CR64" s="49">
        <v>96.384911000000002</v>
      </c>
      <c r="CS64" s="49">
        <v>96.710442</v>
      </c>
      <c r="CT64" s="49">
        <v>96.290222</v>
      </c>
      <c r="CU64" s="49">
        <v>96.189209000000005</v>
      </c>
      <c r="CV64" s="49">
        <v>98.238533000000004</v>
      </c>
      <c r="CW64" s="49">
        <v>98.223067999999998</v>
      </c>
      <c r="CX64" s="49">
        <v>98.169914000000006</v>
      </c>
      <c r="CY64" s="49">
        <v>96.480034000000003</v>
      </c>
      <c r="CZ64" s="49">
        <v>99.019347999999994</v>
      </c>
      <c r="DA64" s="49">
        <v>98.699157999999997</v>
      </c>
      <c r="DB64" s="49">
        <v>98.751373000000001</v>
      </c>
      <c r="DC64" s="49">
        <v>96.739906000000005</v>
      </c>
      <c r="DD64" s="49">
        <v>98.679931999999994</v>
      </c>
      <c r="DE64" s="49">
        <v>98.825287000000003</v>
      </c>
      <c r="DF64" s="49">
        <v>98.894835999999998</v>
      </c>
      <c r="DG64" s="49">
        <v>95.637444000000002</v>
      </c>
      <c r="DH64" s="49">
        <v>92.488686000000001</v>
      </c>
      <c r="DI64" s="49">
        <v>92.354347000000004</v>
      </c>
      <c r="DJ64" s="49">
        <v>92.511764999999997</v>
      </c>
      <c r="DK64" s="49">
        <v>90.773087000000004</v>
      </c>
    </row>
    <row r="65" spans="1:115">
      <c r="A65" s="301" t="s">
        <v>534</v>
      </c>
      <c r="B65" s="297">
        <v>98.167725000000004</v>
      </c>
      <c r="C65" s="49">
        <v>98.196387999999999</v>
      </c>
      <c r="D65" s="49">
        <v>98.192215000000004</v>
      </c>
      <c r="E65" s="49">
        <v>98.24736</v>
      </c>
      <c r="F65" s="49">
        <v>98.254409999999993</v>
      </c>
      <c r="G65" s="49">
        <v>98.211631999999994</v>
      </c>
      <c r="H65" s="49">
        <v>98.192870999999997</v>
      </c>
      <c r="I65" s="49">
        <v>98.209473000000003</v>
      </c>
      <c r="J65" s="49">
        <v>98.193871000000001</v>
      </c>
      <c r="K65" s="49">
        <v>98.206931999999995</v>
      </c>
      <c r="L65" s="49">
        <v>98.234352000000001</v>
      </c>
      <c r="M65" s="49">
        <v>98.229218000000003</v>
      </c>
      <c r="N65" s="49">
        <v>98.206603999999999</v>
      </c>
      <c r="O65" s="49">
        <v>98.069000000000003</v>
      </c>
      <c r="P65" s="49">
        <v>98.072547999999998</v>
      </c>
      <c r="Q65" s="49">
        <v>98.045913999999996</v>
      </c>
      <c r="R65" s="49">
        <v>98.235564999999994</v>
      </c>
      <c r="S65" s="49">
        <v>98.122719000000004</v>
      </c>
      <c r="T65" s="49">
        <v>98.022873000000004</v>
      </c>
      <c r="U65" s="49">
        <v>98.105414999999994</v>
      </c>
      <c r="V65" s="49">
        <v>98.119652000000002</v>
      </c>
      <c r="W65" s="49">
        <v>98.127319</v>
      </c>
      <c r="X65" s="49">
        <v>98.125473</v>
      </c>
      <c r="Y65" s="49">
        <v>98.115264999999994</v>
      </c>
      <c r="Z65" s="49">
        <v>98.097877999999994</v>
      </c>
      <c r="AA65" s="49">
        <v>98.168518000000006</v>
      </c>
      <c r="AB65" s="49">
        <v>98.126068000000004</v>
      </c>
      <c r="AC65" s="49">
        <v>98.126068000000004</v>
      </c>
      <c r="AD65" s="49">
        <v>98.114227</v>
      </c>
      <c r="AE65" s="49">
        <v>98.125625999999997</v>
      </c>
      <c r="AF65" s="49">
        <v>98.099273999999994</v>
      </c>
      <c r="AG65" s="49">
        <v>98.007591000000005</v>
      </c>
      <c r="AH65" s="49">
        <v>98.022475999999997</v>
      </c>
      <c r="AI65" s="49">
        <v>98.027832000000004</v>
      </c>
      <c r="AJ65" s="49">
        <v>97.989379999999997</v>
      </c>
      <c r="AK65" s="49">
        <v>98.023482999999999</v>
      </c>
      <c r="AL65" s="49">
        <v>98.020447000000004</v>
      </c>
      <c r="AM65" s="49">
        <v>96.629966999999994</v>
      </c>
      <c r="AN65" s="49">
        <v>98.649551000000002</v>
      </c>
      <c r="AO65" s="49">
        <v>98.388992000000002</v>
      </c>
      <c r="AP65" s="49">
        <v>96.514961</v>
      </c>
      <c r="AQ65" s="49">
        <v>98.101151000000002</v>
      </c>
      <c r="AR65" s="49">
        <v>98.909592000000004</v>
      </c>
      <c r="AS65" s="49">
        <v>96.317413000000002</v>
      </c>
      <c r="AT65" s="49">
        <v>98.312331999999998</v>
      </c>
      <c r="AU65" s="49">
        <v>98.090805000000003</v>
      </c>
      <c r="AV65" s="49">
        <v>98.832915999999997</v>
      </c>
      <c r="AW65" s="49">
        <v>98.063079999999999</v>
      </c>
      <c r="AX65" s="49">
        <v>98.190323000000006</v>
      </c>
      <c r="AY65" s="49">
        <v>98.533225999999999</v>
      </c>
      <c r="AZ65" s="49">
        <v>98.567397999999997</v>
      </c>
      <c r="BA65" s="49">
        <v>97.600380000000001</v>
      </c>
      <c r="BB65" s="49">
        <v>97.578697000000005</v>
      </c>
      <c r="BC65" s="49">
        <v>97.546752999999995</v>
      </c>
      <c r="BD65" s="49">
        <v>97.568511999999998</v>
      </c>
      <c r="BE65" s="49">
        <v>98.683043999999995</v>
      </c>
      <c r="BF65" s="49">
        <v>98.719475000000003</v>
      </c>
      <c r="BG65" s="49">
        <v>98.643294999999995</v>
      </c>
      <c r="BH65" s="49">
        <v>98.560944000000006</v>
      </c>
      <c r="BI65" s="49">
        <v>98.719436999999999</v>
      </c>
      <c r="BJ65" s="49">
        <v>96.504456000000005</v>
      </c>
      <c r="BK65" s="49">
        <v>98.549850000000006</v>
      </c>
      <c r="BL65" s="49"/>
      <c r="BM65" s="49">
        <v>98.102905000000007</v>
      </c>
      <c r="BN65" s="49">
        <v>98.670135000000002</v>
      </c>
      <c r="BO65" s="49">
        <v>98.611984000000007</v>
      </c>
      <c r="BP65" s="49">
        <v>98.000259</v>
      </c>
      <c r="BQ65" s="49">
        <v>97.915145999999993</v>
      </c>
      <c r="BR65" s="49">
        <v>96.974639999999994</v>
      </c>
      <c r="BS65" s="49">
        <v>98.676406999999998</v>
      </c>
      <c r="BT65" s="49">
        <v>98.014519000000007</v>
      </c>
      <c r="BU65" s="49">
        <v>97.618423000000007</v>
      </c>
      <c r="BV65" s="49">
        <v>96.463913000000005</v>
      </c>
      <c r="BW65" s="49">
        <v>96.913962999999995</v>
      </c>
      <c r="BX65" s="49">
        <v>98.581314000000006</v>
      </c>
      <c r="BY65" s="49">
        <v>96.513885000000002</v>
      </c>
      <c r="BZ65" s="49">
        <v>96.809112999999996</v>
      </c>
      <c r="CA65" s="49">
        <v>96.449509000000006</v>
      </c>
      <c r="CB65" s="49">
        <v>96.464782999999997</v>
      </c>
      <c r="CC65" s="49">
        <v>96.675895999999995</v>
      </c>
      <c r="CD65" s="49">
        <v>96.656402999999997</v>
      </c>
      <c r="CE65" s="49">
        <v>96.457520000000002</v>
      </c>
      <c r="CF65" s="49">
        <v>96.441147000000001</v>
      </c>
      <c r="CG65" s="49">
        <v>96.517105000000001</v>
      </c>
      <c r="CH65" s="49">
        <v>96.468536</v>
      </c>
      <c r="CI65" s="49">
        <v>98.152755999999997</v>
      </c>
      <c r="CJ65" s="49">
        <v>96.683593999999999</v>
      </c>
      <c r="CK65" s="49">
        <v>96.647293000000005</v>
      </c>
      <c r="CL65" s="49">
        <v>98.224570999999997</v>
      </c>
      <c r="CM65" s="49">
        <v>96.475746000000001</v>
      </c>
      <c r="CN65" s="49">
        <v>96.432533000000006</v>
      </c>
      <c r="CO65" s="49">
        <v>96.981994999999998</v>
      </c>
      <c r="CP65" s="49">
        <v>96.491257000000004</v>
      </c>
      <c r="CQ65" s="49">
        <v>96.557937999999993</v>
      </c>
      <c r="CR65" s="49">
        <v>96.499938999999998</v>
      </c>
      <c r="CS65" s="49">
        <v>96.875838999999999</v>
      </c>
      <c r="CT65" s="49">
        <v>96.485900999999998</v>
      </c>
      <c r="CU65" s="49">
        <v>96.416640999999998</v>
      </c>
      <c r="CV65" s="49">
        <v>98.262039000000001</v>
      </c>
      <c r="CW65" s="49">
        <v>98.248840000000001</v>
      </c>
      <c r="CX65" s="49">
        <v>98.214554000000007</v>
      </c>
      <c r="CY65" s="49">
        <v>96.590774999999994</v>
      </c>
      <c r="CZ65" s="49">
        <v>98.973312000000007</v>
      </c>
      <c r="DA65" s="49">
        <v>98.740066999999996</v>
      </c>
      <c r="DB65" s="49">
        <v>98.760802999999996</v>
      </c>
      <c r="DC65" s="49">
        <v>96.830703999999997</v>
      </c>
      <c r="DD65" s="49">
        <v>98.692520000000002</v>
      </c>
      <c r="DE65" s="49">
        <v>98.865348999999995</v>
      </c>
      <c r="DF65" s="49">
        <v>98.901566000000003</v>
      </c>
      <c r="DG65" s="49">
        <v>95.695296999999997</v>
      </c>
      <c r="DH65" s="49">
        <v>92.626564000000002</v>
      </c>
      <c r="DI65" s="49">
        <v>92.410767000000007</v>
      </c>
      <c r="DJ65" s="49">
        <v>92.659728999999999</v>
      </c>
      <c r="DK65" s="49">
        <v>91.071594000000005</v>
      </c>
    </row>
    <row r="66" spans="1:115">
      <c r="A66" s="301" t="s">
        <v>535</v>
      </c>
      <c r="B66" s="297">
        <v>98.399413999999993</v>
      </c>
      <c r="C66" s="49">
        <v>98.442734000000002</v>
      </c>
      <c r="D66" s="49">
        <v>98.376121999999995</v>
      </c>
      <c r="E66" s="49">
        <v>98.452003000000005</v>
      </c>
      <c r="F66" s="49">
        <v>98.423264000000003</v>
      </c>
      <c r="G66" s="49">
        <v>98.408417</v>
      </c>
      <c r="H66" s="49">
        <v>98.403946000000005</v>
      </c>
      <c r="I66" s="49">
        <v>98.430419999999998</v>
      </c>
      <c r="J66" s="49">
        <v>98.429192</v>
      </c>
      <c r="K66" s="49">
        <v>98.405349999999999</v>
      </c>
      <c r="L66" s="49">
        <v>98.423454000000007</v>
      </c>
      <c r="M66" s="49">
        <v>98.411727999999997</v>
      </c>
      <c r="N66" s="49">
        <v>98.396193999999994</v>
      </c>
      <c r="O66" s="49">
        <v>98.224579000000006</v>
      </c>
      <c r="P66" s="49">
        <v>98.359589</v>
      </c>
      <c r="Q66" s="49">
        <v>98.305328000000003</v>
      </c>
      <c r="R66" s="49">
        <v>99.498230000000007</v>
      </c>
      <c r="S66" s="49">
        <v>98.715728999999996</v>
      </c>
      <c r="T66" s="49">
        <v>98.366332999999997</v>
      </c>
      <c r="U66" s="49">
        <v>98.305404999999993</v>
      </c>
      <c r="V66" s="49">
        <v>98.409462000000005</v>
      </c>
      <c r="W66" s="49">
        <v>98.435935999999998</v>
      </c>
      <c r="X66" s="49">
        <v>98.430572999999995</v>
      </c>
      <c r="Y66" s="49">
        <v>98.447754000000003</v>
      </c>
      <c r="Z66" s="49">
        <v>98.435028000000003</v>
      </c>
      <c r="AA66" s="49">
        <v>98.474250999999995</v>
      </c>
      <c r="AB66" s="49">
        <v>98.432297000000005</v>
      </c>
      <c r="AC66" s="49">
        <v>98.432297000000005</v>
      </c>
      <c r="AD66" s="49">
        <v>98.447433000000004</v>
      </c>
      <c r="AE66" s="49">
        <v>98.434218999999999</v>
      </c>
      <c r="AF66" s="49">
        <v>98.419753999999998</v>
      </c>
      <c r="AG66" s="49">
        <v>98.318718000000004</v>
      </c>
      <c r="AH66" s="49">
        <v>98.305442999999997</v>
      </c>
      <c r="AI66" s="49">
        <v>98.309585999999996</v>
      </c>
      <c r="AJ66" s="49">
        <v>98.303191999999996</v>
      </c>
      <c r="AK66" s="49">
        <v>98.294876000000002</v>
      </c>
      <c r="AL66" s="49">
        <v>98.302314999999993</v>
      </c>
      <c r="AM66" s="49">
        <v>96.732422</v>
      </c>
      <c r="AN66" s="49">
        <v>98.205055000000002</v>
      </c>
      <c r="AO66" s="49">
        <v>98.684959000000006</v>
      </c>
      <c r="AP66" s="49">
        <v>96.568923999999996</v>
      </c>
      <c r="AQ66" s="49">
        <v>98.825592</v>
      </c>
      <c r="AR66" s="49">
        <v>98.359329000000002</v>
      </c>
      <c r="AS66" s="49">
        <v>96.444901000000002</v>
      </c>
      <c r="AT66" s="49">
        <v>99.154471999999998</v>
      </c>
      <c r="AU66" s="49">
        <v>98.331374999999994</v>
      </c>
      <c r="AV66" s="49">
        <v>98.319739999999996</v>
      </c>
      <c r="AW66" s="49">
        <v>98.843399000000005</v>
      </c>
      <c r="AX66" s="49">
        <v>99.021088000000006</v>
      </c>
      <c r="AY66" s="49">
        <v>99.056945999999996</v>
      </c>
      <c r="AZ66" s="49">
        <v>98.240561999999997</v>
      </c>
      <c r="BA66" s="49">
        <v>97.523560000000003</v>
      </c>
      <c r="BB66" s="49">
        <v>97.518638999999993</v>
      </c>
      <c r="BC66" s="49">
        <v>97.503662000000006</v>
      </c>
      <c r="BD66" s="49">
        <v>97.593093999999994</v>
      </c>
      <c r="BE66" s="49">
        <v>98.079025000000001</v>
      </c>
      <c r="BF66" s="49">
        <v>97.962188999999995</v>
      </c>
      <c r="BG66" s="49">
        <v>98.074378999999993</v>
      </c>
      <c r="BH66" s="49">
        <v>98.117431999999994</v>
      </c>
      <c r="BI66" s="49">
        <v>98.192474000000004</v>
      </c>
      <c r="BJ66" s="49">
        <v>96.447593999999995</v>
      </c>
      <c r="BK66" s="49">
        <v>97.984191999999993</v>
      </c>
      <c r="BL66" s="49">
        <v>98.102905000000007</v>
      </c>
      <c r="BM66" s="49"/>
      <c r="BN66" s="49">
        <v>98.180222000000001</v>
      </c>
      <c r="BO66" s="49">
        <v>98.051895000000002</v>
      </c>
      <c r="BP66" s="49">
        <v>98.696686</v>
      </c>
      <c r="BQ66" s="49">
        <v>98.553771999999995</v>
      </c>
      <c r="BR66" s="49">
        <v>97.144379000000001</v>
      </c>
      <c r="BS66" s="49">
        <v>98.200569000000002</v>
      </c>
      <c r="BT66" s="49">
        <v>98.579002000000003</v>
      </c>
      <c r="BU66" s="49">
        <v>97.678939999999997</v>
      </c>
      <c r="BV66" s="49">
        <v>96.684218999999999</v>
      </c>
      <c r="BW66" s="49">
        <v>97.011641999999995</v>
      </c>
      <c r="BX66" s="49">
        <v>98.15361</v>
      </c>
      <c r="BY66" s="49">
        <v>96.664230000000003</v>
      </c>
      <c r="BZ66" s="49">
        <v>96.940826000000001</v>
      </c>
      <c r="CA66" s="49">
        <v>96.544296000000003</v>
      </c>
      <c r="CB66" s="49">
        <v>96.637634000000006</v>
      </c>
      <c r="CC66" s="49">
        <v>96.649460000000005</v>
      </c>
      <c r="CD66" s="49">
        <v>96.725364999999996</v>
      </c>
      <c r="CE66" s="49">
        <v>96.525222999999997</v>
      </c>
      <c r="CF66" s="49">
        <v>96.517516999999998</v>
      </c>
      <c r="CG66" s="49">
        <v>96.660065000000003</v>
      </c>
      <c r="CH66" s="49">
        <v>96.665854999999993</v>
      </c>
      <c r="CI66" s="49">
        <v>98.942229999999995</v>
      </c>
      <c r="CJ66" s="49">
        <v>96.718506000000005</v>
      </c>
      <c r="CK66" s="49">
        <v>96.635963000000004</v>
      </c>
      <c r="CL66" s="49">
        <v>99.076706000000001</v>
      </c>
      <c r="CM66" s="49">
        <v>96.495452999999998</v>
      </c>
      <c r="CN66" s="49">
        <v>96.498671999999999</v>
      </c>
      <c r="CO66" s="49">
        <v>97.154662999999999</v>
      </c>
      <c r="CP66" s="49">
        <v>96.589568999999997</v>
      </c>
      <c r="CQ66" s="49">
        <v>96.672791000000004</v>
      </c>
      <c r="CR66" s="49">
        <v>96.583847000000006</v>
      </c>
      <c r="CS66" s="49">
        <v>96.961547999999993</v>
      </c>
      <c r="CT66" s="49">
        <v>96.553261000000006</v>
      </c>
      <c r="CU66" s="49">
        <v>96.491073999999998</v>
      </c>
      <c r="CV66" s="49">
        <v>99.249260000000007</v>
      </c>
      <c r="CW66" s="49">
        <v>99.222487999999998</v>
      </c>
      <c r="CX66" s="49">
        <v>99.197433000000004</v>
      </c>
      <c r="CY66" s="49">
        <v>96.687102999999993</v>
      </c>
      <c r="CZ66" s="49">
        <v>98.419387999999998</v>
      </c>
      <c r="DA66" s="49">
        <v>98.198836999999997</v>
      </c>
      <c r="DB66" s="49">
        <v>98.239470999999995</v>
      </c>
      <c r="DC66" s="49">
        <v>96.930840000000003</v>
      </c>
      <c r="DD66" s="49">
        <v>98.180222000000001</v>
      </c>
      <c r="DE66" s="49">
        <v>98.251075999999998</v>
      </c>
      <c r="DF66" s="49">
        <v>98.323532</v>
      </c>
      <c r="DG66" s="49">
        <v>95.843697000000006</v>
      </c>
      <c r="DH66" s="49">
        <v>92.698318</v>
      </c>
      <c r="DI66" s="49">
        <v>92.528441999999998</v>
      </c>
      <c r="DJ66" s="49">
        <v>92.743483999999995</v>
      </c>
      <c r="DK66" s="49">
        <v>91.224486999999996</v>
      </c>
    </row>
    <row r="67" spans="1:115">
      <c r="A67" s="301" t="s">
        <v>536</v>
      </c>
      <c r="B67" s="297">
        <v>98.353759999999994</v>
      </c>
      <c r="C67" s="49">
        <v>98.368088</v>
      </c>
      <c r="D67" s="49">
        <v>98.344382999999993</v>
      </c>
      <c r="E67" s="49">
        <v>98.385452000000001</v>
      </c>
      <c r="F67" s="49">
        <v>98.372658000000001</v>
      </c>
      <c r="G67" s="49">
        <v>98.346030999999996</v>
      </c>
      <c r="H67" s="49">
        <v>98.352660999999998</v>
      </c>
      <c r="I67" s="49">
        <v>98.321242999999996</v>
      </c>
      <c r="J67" s="49">
        <v>98.370293000000004</v>
      </c>
      <c r="K67" s="49">
        <v>98.359427999999994</v>
      </c>
      <c r="L67" s="49">
        <v>98.375191000000001</v>
      </c>
      <c r="M67" s="49">
        <v>98.372314000000003</v>
      </c>
      <c r="N67" s="49">
        <v>98.354889</v>
      </c>
      <c r="O67" s="49">
        <v>98.141509999999997</v>
      </c>
      <c r="P67" s="49">
        <v>98.203582999999995</v>
      </c>
      <c r="Q67" s="49">
        <v>98.141204999999999</v>
      </c>
      <c r="R67" s="49">
        <v>98.289810000000003</v>
      </c>
      <c r="S67" s="49">
        <v>98.219284000000002</v>
      </c>
      <c r="T67" s="49">
        <v>98.124404999999996</v>
      </c>
      <c r="U67" s="49">
        <v>98.076080000000005</v>
      </c>
      <c r="V67" s="49">
        <v>98.177932999999996</v>
      </c>
      <c r="W67" s="49">
        <v>98.163330000000002</v>
      </c>
      <c r="X67" s="49">
        <v>98.182022000000003</v>
      </c>
      <c r="Y67" s="49">
        <v>98.166267000000005</v>
      </c>
      <c r="Z67" s="49">
        <v>98.179077000000007</v>
      </c>
      <c r="AA67" s="49">
        <v>98.220519999999993</v>
      </c>
      <c r="AB67" s="49">
        <v>98.159683000000001</v>
      </c>
      <c r="AC67" s="49">
        <v>98.159683000000001</v>
      </c>
      <c r="AD67" s="49">
        <v>98.174437999999995</v>
      </c>
      <c r="AE67" s="49">
        <v>98.186927999999995</v>
      </c>
      <c r="AF67" s="49">
        <v>98.162505999999993</v>
      </c>
      <c r="AG67" s="49">
        <v>98.138962000000006</v>
      </c>
      <c r="AH67" s="49">
        <v>98.125427000000002</v>
      </c>
      <c r="AI67" s="49">
        <v>98.144713999999993</v>
      </c>
      <c r="AJ67" s="49">
        <v>98.136131000000006</v>
      </c>
      <c r="AK67" s="49">
        <v>98.142600999999999</v>
      </c>
      <c r="AL67" s="49">
        <v>98.139938000000001</v>
      </c>
      <c r="AM67" s="49">
        <v>96.641068000000004</v>
      </c>
      <c r="AN67" s="49">
        <v>98.925644000000005</v>
      </c>
      <c r="AO67" s="49">
        <v>98.499527</v>
      </c>
      <c r="AP67" s="49">
        <v>96.563629000000006</v>
      </c>
      <c r="AQ67" s="49">
        <v>98.097565000000003</v>
      </c>
      <c r="AR67" s="49">
        <v>99.145454000000001</v>
      </c>
      <c r="AS67" s="49">
        <v>96.448158000000006</v>
      </c>
      <c r="AT67" s="49">
        <v>98.281981999999999</v>
      </c>
      <c r="AU67" s="49">
        <v>98.130645999999999</v>
      </c>
      <c r="AV67" s="49">
        <v>99.053696000000002</v>
      </c>
      <c r="AW67" s="49">
        <v>98.107803000000004</v>
      </c>
      <c r="AX67" s="49">
        <v>98.316192999999998</v>
      </c>
      <c r="AY67" s="49">
        <v>98.708832000000001</v>
      </c>
      <c r="AZ67" s="49">
        <v>98.601837000000003</v>
      </c>
      <c r="BA67" s="49">
        <v>97.563498999999993</v>
      </c>
      <c r="BB67" s="49">
        <v>97.514152999999993</v>
      </c>
      <c r="BC67" s="49">
        <v>97.553557999999995</v>
      </c>
      <c r="BD67" s="49">
        <v>97.559928999999997</v>
      </c>
      <c r="BE67" s="49">
        <v>98.733352999999994</v>
      </c>
      <c r="BF67" s="49">
        <v>98.689575000000005</v>
      </c>
      <c r="BG67" s="49">
        <v>98.755966000000001</v>
      </c>
      <c r="BH67" s="49">
        <v>98.846374999999995</v>
      </c>
      <c r="BI67" s="49">
        <v>98.958481000000006</v>
      </c>
      <c r="BJ67" s="49">
        <v>96.556899999999999</v>
      </c>
      <c r="BK67" s="49">
        <v>98.666793999999996</v>
      </c>
      <c r="BL67" s="49">
        <v>98.670135000000002</v>
      </c>
      <c r="BM67" s="49">
        <v>98.180222000000001</v>
      </c>
      <c r="BN67" s="49"/>
      <c r="BO67" s="49">
        <v>98.848511000000002</v>
      </c>
      <c r="BP67" s="49">
        <v>98.162834000000004</v>
      </c>
      <c r="BQ67" s="49">
        <v>98.148392000000001</v>
      </c>
      <c r="BR67" s="49">
        <v>97.067008999999999</v>
      </c>
      <c r="BS67" s="49">
        <v>98.911834999999996</v>
      </c>
      <c r="BT67" s="49">
        <v>98.06926</v>
      </c>
      <c r="BU67" s="49">
        <v>97.719207999999995</v>
      </c>
      <c r="BV67" s="49">
        <v>96.507553000000001</v>
      </c>
      <c r="BW67" s="49">
        <v>97.013030999999998</v>
      </c>
      <c r="BX67" s="49">
        <v>98.835289000000003</v>
      </c>
      <c r="BY67" s="49">
        <v>96.564323000000002</v>
      </c>
      <c r="BZ67" s="49">
        <v>96.897186000000005</v>
      </c>
      <c r="CA67" s="49">
        <v>96.484734000000003</v>
      </c>
      <c r="CB67" s="49">
        <v>96.527168000000003</v>
      </c>
      <c r="CC67" s="49">
        <v>96.559989999999999</v>
      </c>
      <c r="CD67" s="49">
        <v>96.611382000000006</v>
      </c>
      <c r="CE67" s="49">
        <v>96.412932999999995</v>
      </c>
      <c r="CF67" s="49">
        <v>96.421524000000005</v>
      </c>
      <c r="CG67" s="49">
        <v>96.523560000000003</v>
      </c>
      <c r="CH67" s="49">
        <v>96.369857999999994</v>
      </c>
      <c r="CI67" s="49">
        <v>98.164787000000004</v>
      </c>
      <c r="CJ67" s="49">
        <v>96.562393</v>
      </c>
      <c r="CK67" s="49">
        <v>96.566467000000003</v>
      </c>
      <c r="CL67" s="49">
        <v>98.236755000000002</v>
      </c>
      <c r="CM67" s="49">
        <v>96.529387999999997</v>
      </c>
      <c r="CN67" s="49">
        <v>96.428055000000001</v>
      </c>
      <c r="CO67" s="49">
        <v>97.104354999999998</v>
      </c>
      <c r="CP67" s="49">
        <v>96.483917000000005</v>
      </c>
      <c r="CQ67" s="49">
        <v>96.505736999999996</v>
      </c>
      <c r="CR67" s="49">
        <v>96.522048999999996</v>
      </c>
      <c r="CS67" s="49">
        <v>96.971160999999995</v>
      </c>
      <c r="CT67" s="49">
        <v>96.485054000000005</v>
      </c>
      <c r="CU67" s="49">
        <v>96.418541000000005</v>
      </c>
      <c r="CV67" s="49">
        <v>98.356689000000003</v>
      </c>
      <c r="CW67" s="49">
        <v>98.357551999999998</v>
      </c>
      <c r="CX67" s="49">
        <v>98.324355999999995</v>
      </c>
      <c r="CY67" s="49">
        <v>96.643310999999997</v>
      </c>
      <c r="CZ67" s="49">
        <v>99.207565000000002</v>
      </c>
      <c r="DA67" s="49">
        <v>99.165024000000003</v>
      </c>
      <c r="DB67" s="49">
        <v>99.040938999999995</v>
      </c>
      <c r="DC67" s="49">
        <v>96.949370999999999</v>
      </c>
      <c r="DD67" s="49">
        <v>98.954048</v>
      </c>
      <c r="DE67" s="49">
        <v>99.089438999999999</v>
      </c>
      <c r="DF67" s="49">
        <v>99.112273999999999</v>
      </c>
      <c r="DG67" s="49">
        <v>95.847092000000004</v>
      </c>
      <c r="DH67" s="49">
        <v>92.752228000000002</v>
      </c>
      <c r="DI67" s="49">
        <v>92.521193999999994</v>
      </c>
      <c r="DJ67" s="49">
        <v>92.663071000000002</v>
      </c>
      <c r="DK67" s="49">
        <v>91.011505</v>
      </c>
    </row>
    <row r="68" spans="1:115">
      <c r="A68" s="301" t="s">
        <v>537</v>
      </c>
      <c r="B68" s="297">
        <v>98.124161000000001</v>
      </c>
      <c r="C68" s="49">
        <v>98.189171000000002</v>
      </c>
      <c r="D68" s="49">
        <v>98.208641</v>
      </c>
      <c r="E68" s="49">
        <v>98.185692000000003</v>
      </c>
      <c r="F68" s="49">
        <v>98.292877000000004</v>
      </c>
      <c r="G68" s="49">
        <v>98.271300999999994</v>
      </c>
      <c r="H68" s="49">
        <v>98.276359999999997</v>
      </c>
      <c r="I68" s="49">
        <v>98.281700000000001</v>
      </c>
      <c r="J68" s="49">
        <v>98.261932000000002</v>
      </c>
      <c r="K68" s="49">
        <v>98.248099999999994</v>
      </c>
      <c r="L68" s="49">
        <v>98.210785000000001</v>
      </c>
      <c r="M68" s="49">
        <v>98.263489000000007</v>
      </c>
      <c r="N68" s="49">
        <v>98.286727999999997</v>
      </c>
      <c r="O68" s="49">
        <v>98.012282999999996</v>
      </c>
      <c r="P68" s="49">
        <v>98.114395000000002</v>
      </c>
      <c r="Q68" s="49">
        <v>98.106491000000005</v>
      </c>
      <c r="R68" s="49">
        <v>98.255249000000006</v>
      </c>
      <c r="S68" s="49">
        <v>98.142616000000004</v>
      </c>
      <c r="T68" s="49">
        <v>98.060958999999997</v>
      </c>
      <c r="U68" s="49">
        <v>97.977333000000002</v>
      </c>
      <c r="V68" s="49">
        <v>98.147461000000007</v>
      </c>
      <c r="W68" s="49">
        <v>98.137694999999994</v>
      </c>
      <c r="X68" s="49">
        <v>98.158484999999999</v>
      </c>
      <c r="Y68" s="49">
        <v>98.151961999999997</v>
      </c>
      <c r="Z68" s="49">
        <v>98.159164000000004</v>
      </c>
      <c r="AA68" s="49">
        <v>98.19323</v>
      </c>
      <c r="AB68" s="49">
        <v>98.154624999999996</v>
      </c>
      <c r="AC68" s="49">
        <v>98.160201999999998</v>
      </c>
      <c r="AD68" s="49">
        <v>98.138435000000001</v>
      </c>
      <c r="AE68" s="49">
        <v>98.125191000000001</v>
      </c>
      <c r="AF68" s="49">
        <v>98.120391999999995</v>
      </c>
      <c r="AG68" s="49">
        <v>98.090232999999998</v>
      </c>
      <c r="AH68" s="49">
        <v>98.093711999999996</v>
      </c>
      <c r="AI68" s="49">
        <v>98.097397000000001</v>
      </c>
      <c r="AJ68" s="49">
        <v>98.096785999999994</v>
      </c>
      <c r="AK68" s="49">
        <v>98.097824000000003</v>
      </c>
      <c r="AL68" s="49">
        <v>98.087249999999997</v>
      </c>
      <c r="AM68" s="49">
        <v>96.555083999999994</v>
      </c>
      <c r="AN68" s="49">
        <v>98.791763000000003</v>
      </c>
      <c r="AO68" s="49">
        <v>98.276381999999998</v>
      </c>
      <c r="AP68" s="49">
        <v>96.581397999999993</v>
      </c>
      <c r="AQ68" s="49">
        <v>98.096717999999996</v>
      </c>
      <c r="AR68" s="49">
        <v>99.076279</v>
      </c>
      <c r="AS68" s="49">
        <v>96.300606000000002</v>
      </c>
      <c r="AT68" s="49">
        <v>98.222472999999994</v>
      </c>
      <c r="AU68" s="49">
        <v>97.995345999999998</v>
      </c>
      <c r="AV68" s="49">
        <v>99.026236999999995</v>
      </c>
      <c r="AW68" s="49">
        <v>98.003342000000004</v>
      </c>
      <c r="AX68" s="49">
        <v>98.139258999999996</v>
      </c>
      <c r="AY68" s="49">
        <v>98.58699</v>
      </c>
      <c r="AZ68" s="49">
        <v>98.470366999999996</v>
      </c>
      <c r="BA68" s="49">
        <v>97.431685999999999</v>
      </c>
      <c r="BB68" s="49">
        <v>97.399276999999998</v>
      </c>
      <c r="BC68" s="49">
        <v>97.408812999999995</v>
      </c>
      <c r="BD68" s="49">
        <v>97.542389</v>
      </c>
      <c r="BE68" s="49">
        <v>98.687950000000001</v>
      </c>
      <c r="BF68" s="49">
        <v>98.600112999999993</v>
      </c>
      <c r="BG68" s="49">
        <v>98.719582000000003</v>
      </c>
      <c r="BH68" s="49">
        <v>98.643462999999997</v>
      </c>
      <c r="BI68" s="49">
        <v>98.975020999999998</v>
      </c>
      <c r="BJ68" s="49">
        <v>96.418625000000006</v>
      </c>
      <c r="BK68" s="49">
        <v>98.760231000000005</v>
      </c>
      <c r="BL68" s="49">
        <v>98.611984000000007</v>
      </c>
      <c r="BM68" s="49">
        <v>98.051895000000002</v>
      </c>
      <c r="BN68" s="49">
        <v>98.848511000000002</v>
      </c>
      <c r="BO68" s="49"/>
      <c r="BP68" s="49">
        <v>97.992119000000002</v>
      </c>
      <c r="BQ68" s="49">
        <v>97.961533000000003</v>
      </c>
      <c r="BR68" s="49">
        <v>96.865570000000005</v>
      </c>
      <c r="BS68" s="49">
        <v>98.683975000000004</v>
      </c>
      <c r="BT68" s="49">
        <v>97.944946000000002</v>
      </c>
      <c r="BU68" s="49">
        <v>97.633849999999995</v>
      </c>
      <c r="BV68" s="49">
        <v>96.394195999999994</v>
      </c>
      <c r="BW68" s="49">
        <v>96.990227000000004</v>
      </c>
      <c r="BX68" s="49">
        <v>98.658805999999998</v>
      </c>
      <c r="BY68" s="49">
        <v>96.525870999999995</v>
      </c>
      <c r="BZ68" s="49">
        <v>96.768722999999994</v>
      </c>
      <c r="CA68" s="49">
        <v>96.368651999999997</v>
      </c>
      <c r="CB68" s="49">
        <v>96.516204999999999</v>
      </c>
      <c r="CC68" s="49">
        <v>96.483795000000001</v>
      </c>
      <c r="CD68" s="49">
        <v>96.600693000000007</v>
      </c>
      <c r="CE68" s="49">
        <v>96.427871999999994</v>
      </c>
      <c r="CF68" s="49">
        <v>96.380477999999997</v>
      </c>
      <c r="CG68" s="49">
        <v>96.431679000000003</v>
      </c>
      <c r="CH68" s="49">
        <v>96.370682000000002</v>
      </c>
      <c r="CI68" s="49">
        <v>98.073020999999997</v>
      </c>
      <c r="CJ68" s="49">
        <v>96.496262000000002</v>
      </c>
      <c r="CK68" s="49">
        <v>96.591469000000004</v>
      </c>
      <c r="CL68" s="49">
        <v>98.089813000000007</v>
      </c>
      <c r="CM68" s="49">
        <v>96.440628000000004</v>
      </c>
      <c r="CN68" s="49">
        <v>96.379845000000003</v>
      </c>
      <c r="CO68" s="49">
        <v>96.952026000000004</v>
      </c>
      <c r="CP68" s="49">
        <v>96.454123999999993</v>
      </c>
      <c r="CQ68" s="49">
        <v>96.531677000000002</v>
      </c>
      <c r="CR68" s="49">
        <v>96.551208000000003</v>
      </c>
      <c r="CS68" s="49">
        <v>96.794037000000003</v>
      </c>
      <c r="CT68" s="49">
        <v>96.332427999999993</v>
      </c>
      <c r="CU68" s="49">
        <v>96.315453000000005</v>
      </c>
      <c r="CV68" s="49">
        <v>98.235825000000006</v>
      </c>
      <c r="CW68" s="49">
        <v>98.251389000000003</v>
      </c>
      <c r="CX68" s="49">
        <v>98.238190000000003</v>
      </c>
      <c r="CY68" s="49">
        <v>96.672179999999997</v>
      </c>
      <c r="CZ68" s="49">
        <v>99.089149000000006</v>
      </c>
      <c r="DA68" s="49">
        <v>98.818168999999997</v>
      </c>
      <c r="DB68" s="49">
        <v>98.893051</v>
      </c>
      <c r="DC68" s="49">
        <v>96.818375000000003</v>
      </c>
      <c r="DD68" s="49">
        <v>98.907059000000004</v>
      </c>
      <c r="DE68" s="49">
        <v>99.022094999999993</v>
      </c>
      <c r="DF68" s="49">
        <v>99.023972000000001</v>
      </c>
      <c r="DG68" s="49">
        <v>95.657593000000006</v>
      </c>
      <c r="DH68" s="49">
        <v>92.511887000000002</v>
      </c>
      <c r="DI68" s="49">
        <v>92.301163000000003</v>
      </c>
      <c r="DJ68" s="49">
        <v>92.571548000000007</v>
      </c>
      <c r="DK68" s="49">
        <v>91.034225000000006</v>
      </c>
    </row>
    <row r="69" spans="1:115">
      <c r="A69" s="301" t="s">
        <v>538</v>
      </c>
      <c r="B69" s="297">
        <v>98.362685999999997</v>
      </c>
      <c r="C69" s="49">
        <v>98.366623000000004</v>
      </c>
      <c r="D69" s="49">
        <v>98.267853000000002</v>
      </c>
      <c r="E69" s="49">
        <v>98.379317999999998</v>
      </c>
      <c r="F69" s="49">
        <v>98.339668000000003</v>
      </c>
      <c r="G69" s="49">
        <v>98.354393000000002</v>
      </c>
      <c r="H69" s="49">
        <v>98.343399000000005</v>
      </c>
      <c r="I69" s="49">
        <v>98.334350999999998</v>
      </c>
      <c r="J69" s="49">
        <v>98.360909000000007</v>
      </c>
      <c r="K69" s="49">
        <v>98.362273999999999</v>
      </c>
      <c r="L69" s="49">
        <v>98.366791000000006</v>
      </c>
      <c r="M69" s="49">
        <v>98.349838000000005</v>
      </c>
      <c r="N69" s="49">
        <v>98.365996999999993</v>
      </c>
      <c r="O69" s="49">
        <v>98.182052999999996</v>
      </c>
      <c r="P69" s="49">
        <v>98.236953999999997</v>
      </c>
      <c r="Q69" s="49">
        <v>98.161620999999997</v>
      </c>
      <c r="R69" s="49">
        <v>98.903046000000003</v>
      </c>
      <c r="S69" s="49">
        <v>98.624268000000001</v>
      </c>
      <c r="T69" s="49">
        <v>98.127396000000005</v>
      </c>
      <c r="U69" s="49">
        <v>98.203620999999998</v>
      </c>
      <c r="V69" s="49">
        <v>98.430717000000001</v>
      </c>
      <c r="W69" s="49">
        <v>98.444366000000002</v>
      </c>
      <c r="X69" s="49">
        <v>98.445518000000007</v>
      </c>
      <c r="Y69" s="49">
        <v>98.440262000000004</v>
      </c>
      <c r="Z69" s="49">
        <v>98.440490999999994</v>
      </c>
      <c r="AA69" s="49">
        <v>98.481780999999998</v>
      </c>
      <c r="AB69" s="49">
        <v>98.435837000000006</v>
      </c>
      <c r="AC69" s="49">
        <v>98.435837000000006</v>
      </c>
      <c r="AD69" s="49">
        <v>98.430251999999996</v>
      </c>
      <c r="AE69" s="49">
        <v>98.419585999999995</v>
      </c>
      <c r="AF69" s="49">
        <v>98.431656000000004</v>
      </c>
      <c r="AG69" s="49">
        <v>98.263878000000005</v>
      </c>
      <c r="AH69" s="49">
        <v>98.250457999999995</v>
      </c>
      <c r="AI69" s="49">
        <v>98.266800000000003</v>
      </c>
      <c r="AJ69" s="49">
        <v>98.244308000000004</v>
      </c>
      <c r="AK69" s="49">
        <v>98.263274999999993</v>
      </c>
      <c r="AL69" s="49">
        <v>98.282989999999998</v>
      </c>
      <c r="AM69" s="49">
        <v>96.736571999999995</v>
      </c>
      <c r="AN69" s="49">
        <v>98.181870000000004</v>
      </c>
      <c r="AO69" s="49">
        <v>98.644806000000003</v>
      </c>
      <c r="AP69" s="49">
        <v>96.564589999999995</v>
      </c>
      <c r="AQ69" s="49">
        <v>98.710182000000003</v>
      </c>
      <c r="AR69" s="49">
        <v>98.462676999999999</v>
      </c>
      <c r="AS69" s="49">
        <v>96.248260000000002</v>
      </c>
      <c r="AT69" s="49">
        <v>98.906554999999997</v>
      </c>
      <c r="AU69" s="49">
        <v>98.247405999999998</v>
      </c>
      <c r="AV69" s="49">
        <v>98.398848999999998</v>
      </c>
      <c r="AW69" s="49">
        <v>98.638442999999995</v>
      </c>
      <c r="AX69" s="49">
        <v>98.844368000000003</v>
      </c>
      <c r="AY69" s="49">
        <v>98.923164</v>
      </c>
      <c r="AZ69" s="49">
        <v>98.191665999999998</v>
      </c>
      <c r="BA69" s="49">
        <v>97.527114999999995</v>
      </c>
      <c r="BB69" s="49">
        <v>97.531006000000005</v>
      </c>
      <c r="BC69" s="49">
        <v>97.535645000000002</v>
      </c>
      <c r="BD69" s="49">
        <v>97.621314999999996</v>
      </c>
      <c r="BE69" s="49">
        <v>97.990440000000007</v>
      </c>
      <c r="BF69" s="49">
        <v>97.999816999999993</v>
      </c>
      <c r="BG69" s="49">
        <v>98.001510999999994</v>
      </c>
      <c r="BH69" s="49">
        <v>98.019501000000005</v>
      </c>
      <c r="BI69" s="49">
        <v>98.195755000000005</v>
      </c>
      <c r="BJ69" s="49">
        <v>96.561790000000002</v>
      </c>
      <c r="BK69" s="49">
        <v>97.898437999999999</v>
      </c>
      <c r="BL69" s="49">
        <v>98.000259</v>
      </c>
      <c r="BM69" s="49">
        <v>98.696686</v>
      </c>
      <c r="BN69" s="49">
        <v>98.162834000000004</v>
      </c>
      <c r="BO69" s="49">
        <v>97.992119000000002</v>
      </c>
      <c r="BP69" s="49"/>
      <c r="BQ69" s="49">
        <v>98.526505</v>
      </c>
      <c r="BR69" s="49">
        <v>97.064835000000002</v>
      </c>
      <c r="BS69" s="49">
        <v>98.113510000000005</v>
      </c>
      <c r="BT69" s="49">
        <v>98.370193</v>
      </c>
      <c r="BU69" s="49">
        <v>97.574721999999994</v>
      </c>
      <c r="BV69" s="49">
        <v>96.585235999999995</v>
      </c>
      <c r="BW69" s="49">
        <v>96.872794999999996</v>
      </c>
      <c r="BX69" s="49">
        <v>97.985977000000005</v>
      </c>
      <c r="BY69" s="49">
        <v>96.556404000000001</v>
      </c>
      <c r="BZ69" s="49">
        <v>96.917434999999998</v>
      </c>
      <c r="CA69" s="49">
        <v>96.421065999999996</v>
      </c>
      <c r="CB69" s="49">
        <v>96.537514000000002</v>
      </c>
      <c r="CC69" s="49">
        <v>96.589232999999993</v>
      </c>
      <c r="CD69" s="49">
        <v>96.712845000000002</v>
      </c>
      <c r="CE69" s="49">
        <v>96.442642000000006</v>
      </c>
      <c r="CF69" s="49">
        <v>96.351768000000007</v>
      </c>
      <c r="CG69" s="49">
        <v>96.468245999999994</v>
      </c>
      <c r="CH69" s="49">
        <v>96.510986000000003</v>
      </c>
      <c r="CI69" s="49">
        <v>98.576796999999999</v>
      </c>
      <c r="CJ69" s="49">
        <v>96.545012999999997</v>
      </c>
      <c r="CK69" s="49">
        <v>96.637557999999999</v>
      </c>
      <c r="CL69" s="49">
        <v>98.801497999999995</v>
      </c>
      <c r="CM69" s="49">
        <v>96.479347000000004</v>
      </c>
      <c r="CN69" s="49">
        <v>96.403655999999998</v>
      </c>
      <c r="CO69" s="49">
        <v>97.013382000000007</v>
      </c>
      <c r="CP69" s="49">
        <v>96.455696000000003</v>
      </c>
      <c r="CQ69" s="49">
        <v>96.583618000000001</v>
      </c>
      <c r="CR69" s="49">
        <v>96.442215000000004</v>
      </c>
      <c r="CS69" s="49">
        <v>96.923751999999993</v>
      </c>
      <c r="CT69" s="49">
        <v>96.480186000000003</v>
      </c>
      <c r="CU69" s="49">
        <v>96.426079000000001</v>
      </c>
      <c r="CV69" s="49">
        <v>98.993668</v>
      </c>
      <c r="CW69" s="49">
        <v>98.991889999999998</v>
      </c>
      <c r="CX69" s="49">
        <v>98.963577000000001</v>
      </c>
      <c r="CY69" s="49">
        <v>96.669601</v>
      </c>
      <c r="CZ69" s="49">
        <v>98.444457999999997</v>
      </c>
      <c r="DA69" s="49">
        <v>98.237198000000006</v>
      </c>
      <c r="DB69" s="49">
        <v>98.235564999999994</v>
      </c>
      <c r="DC69" s="49">
        <v>96.911406999999997</v>
      </c>
      <c r="DD69" s="49">
        <v>98.152786000000006</v>
      </c>
      <c r="DE69" s="49">
        <v>98.366241000000002</v>
      </c>
      <c r="DF69" s="49">
        <v>98.433350000000004</v>
      </c>
      <c r="DG69" s="49">
        <v>95.850707999999997</v>
      </c>
      <c r="DH69" s="49">
        <v>92.699005</v>
      </c>
      <c r="DI69" s="49">
        <v>92.554198999999997</v>
      </c>
      <c r="DJ69" s="49">
        <v>92.710915</v>
      </c>
      <c r="DK69" s="49">
        <v>91.138076999999996</v>
      </c>
    </row>
    <row r="70" spans="1:115">
      <c r="A70" s="301" t="s">
        <v>539</v>
      </c>
      <c r="B70" s="297">
        <v>98.444641000000004</v>
      </c>
      <c r="C70" s="49">
        <v>98.417961000000005</v>
      </c>
      <c r="D70" s="49">
        <v>98.415642000000005</v>
      </c>
      <c r="E70" s="49">
        <v>98.404137000000006</v>
      </c>
      <c r="F70" s="49">
        <v>98.437363000000005</v>
      </c>
      <c r="G70" s="49">
        <v>98.395499999999998</v>
      </c>
      <c r="H70" s="49">
        <v>98.388779</v>
      </c>
      <c r="I70" s="49">
        <v>98.414421000000004</v>
      </c>
      <c r="J70" s="49">
        <v>98.442093</v>
      </c>
      <c r="K70" s="49">
        <v>98.428725999999997</v>
      </c>
      <c r="L70" s="49">
        <v>98.408019999999993</v>
      </c>
      <c r="M70" s="49">
        <v>98.433150999999995</v>
      </c>
      <c r="N70" s="49">
        <v>98.406914</v>
      </c>
      <c r="O70" s="49">
        <v>98.194214000000002</v>
      </c>
      <c r="P70" s="49">
        <v>98.348327999999995</v>
      </c>
      <c r="Q70" s="49">
        <v>98.256218000000004</v>
      </c>
      <c r="R70" s="49">
        <v>98.748474000000002</v>
      </c>
      <c r="S70" s="49">
        <v>98.703545000000005</v>
      </c>
      <c r="T70" s="49">
        <v>98.195541000000006</v>
      </c>
      <c r="U70" s="49">
        <v>98.199387000000002</v>
      </c>
      <c r="V70" s="49">
        <v>98.322815000000006</v>
      </c>
      <c r="W70" s="49">
        <v>98.304694999999995</v>
      </c>
      <c r="X70" s="49">
        <v>98.312454000000002</v>
      </c>
      <c r="Y70" s="49">
        <v>98.312531000000007</v>
      </c>
      <c r="Z70" s="49">
        <v>98.327499000000003</v>
      </c>
      <c r="AA70" s="49">
        <v>98.364044000000007</v>
      </c>
      <c r="AB70" s="49">
        <v>98.305305000000004</v>
      </c>
      <c r="AC70" s="49">
        <v>98.316681000000003</v>
      </c>
      <c r="AD70" s="49">
        <v>98.298134000000005</v>
      </c>
      <c r="AE70" s="49">
        <v>98.347351000000003</v>
      </c>
      <c r="AF70" s="49">
        <v>98.358513000000002</v>
      </c>
      <c r="AG70" s="49">
        <v>98.288559000000006</v>
      </c>
      <c r="AH70" s="49">
        <v>98.269668999999993</v>
      </c>
      <c r="AI70" s="49">
        <v>98.284514999999999</v>
      </c>
      <c r="AJ70" s="49">
        <v>98.264229</v>
      </c>
      <c r="AK70" s="49">
        <v>98.276352000000003</v>
      </c>
      <c r="AL70" s="49">
        <v>98.269561999999993</v>
      </c>
      <c r="AM70" s="49">
        <v>96.657837000000001</v>
      </c>
      <c r="AN70" s="49">
        <v>98.057343000000003</v>
      </c>
      <c r="AO70" s="49">
        <v>98.635520999999997</v>
      </c>
      <c r="AP70" s="49">
        <v>96.563095000000004</v>
      </c>
      <c r="AQ70" s="49">
        <v>98.546768</v>
      </c>
      <c r="AR70" s="49">
        <v>98.307220000000001</v>
      </c>
      <c r="AS70" s="49">
        <v>96.452049000000002</v>
      </c>
      <c r="AT70" s="49">
        <v>98.705887000000004</v>
      </c>
      <c r="AU70" s="49">
        <v>98.275908999999999</v>
      </c>
      <c r="AV70" s="49">
        <v>98.256095999999999</v>
      </c>
      <c r="AW70" s="49">
        <v>98.609818000000004</v>
      </c>
      <c r="AX70" s="49">
        <v>98.712317999999996</v>
      </c>
      <c r="AY70" s="49">
        <v>98.838775999999996</v>
      </c>
      <c r="AZ70" s="49">
        <v>98.214020000000005</v>
      </c>
      <c r="BA70" s="49">
        <v>97.446831000000003</v>
      </c>
      <c r="BB70" s="49">
        <v>97.427132</v>
      </c>
      <c r="BC70" s="49">
        <v>97.389144999999999</v>
      </c>
      <c r="BD70" s="49">
        <v>97.496634999999998</v>
      </c>
      <c r="BE70" s="49">
        <v>97.967499000000004</v>
      </c>
      <c r="BF70" s="49">
        <v>97.900002000000001</v>
      </c>
      <c r="BG70" s="49">
        <v>97.922165000000007</v>
      </c>
      <c r="BH70" s="49">
        <v>98.007034000000004</v>
      </c>
      <c r="BI70" s="49">
        <v>98.144913000000003</v>
      </c>
      <c r="BJ70" s="49">
        <v>96.509879999999995</v>
      </c>
      <c r="BK70" s="49">
        <v>97.949264999999997</v>
      </c>
      <c r="BL70" s="49">
        <v>97.915145999999993</v>
      </c>
      <c r="BM70" s="49">
        <v>98.553771999999995</v>
      </c>
      <c r="BN70" s="49">
        <v>98.148392000000001</v>
      </c>
      <c r="BO70" s="49">
        <v>97.961533000000003</v>
      </c>
      <c r="BP70" s="49">
        <v>98.526505</v>
      </c>
      <c r="BQ70" s="49"/>
      <c r="BR70" s="49">
        <v>97.049637000000004</v>
      </c>
      <c r="BS70" s="49">
        <v>98.101973999999998</v>
      </c>
      <c r="BT70" s="49">
        <v>98.273689000000005</v>
      </c>
      <c r="BU70" s="49">
        <v>97.542877000000004</v>
      </c>
      <c r="BV70" s="49">
        <v>96.597076000000001</v>
      </c>
      <c r="BW70" s="49">
        <v>97.036713000000006</v>
      </c>
      <c r="BX70" s="49">
        <v>98.036072000000004</v>
      </c>
      <c r="BY70" s="49">
        <v>96.520142000000007</v>
      </c>
      <c r="BZ70" s="49">
        <v>96.996917999999994</v>
      </c>
      <c r="CA70" s="49">
        <v>96.514458000000005</v>
      </c>
      <c r="CB70" s="49">
        <v>96.548644999999993</v>
      </c>
      <c r="CC70" s="49">
        <v>96.620697000000007</v>
      </c>
      <c r="CD70" s="49">
        <v>96.708175999999995</v>
      </c>
      <c r="CE70" s="49">
        <v>96.553466999999998</v>
      </c>
      <c r="CF70" s="49">
        <v>96.443343999999996</v>
      </c>
      <c r="CG70" s="49">
        <v>96.616118999999998</v>
      </c>
      <c r="CH70" s="49">
        <v>96.574462999999994</v>
      </c>
      <c r="CI70" s="49">
        <v>98.404030000000006</v>
      </c>
      <c r="CJ70" s="49">
        <v>96.588759999999994</v>
      </c>
      <c r="CK70" s="49">
        <v>96.565201000000002</v>
      </c>
      <c r="CL70" s="49">
        <v>98.613151999999999</v>
      </c>
      <c r="CM70" s="49">
        <v>96.569916000000006</v>
      </c>
      <c r="CN70" s="49">
        <v>96.446494999999999</v>
      </c>
      <c r="CO70" s="49">
        <v>96.973442000000006</v>
      </c>
      <c r="CP70" s="49">
        <v>96.552413999999999</v>
      </c>
      <c r="CQ70" s="49">
        <v>96.591278000000003</v>
      </c>
      <c r="CR70" s="49">
        <v>96.583434999999994</v>
      </c>
      <c r="CS70" s="49">
        <v>96.991080999999994</v>
      </c>
      <c r="CT70" s="49">
        <v>96.493651999999997</v>
      </c>
      <c r="CU70" s="49">
        <v>96.481155000000001</v>
      </c>
      <c r="CV70" s="49">
        <v>98.797882000000001</v>
      </c>
      <c r="CW70" s="49">
        <v>98.748885999999999</v>
      </c>
      <c r="CX70" s="49">
        <v>98.770133999999999</v>
      </c>
      <c r="CY70" s="49">
        <v>96.627898999999999</v>
      </c>
      <c r="CZ70" s="49">
        <v>98.361214000000004</v>
      </c>
      <c r="DA70" s="49">
        <v>98.171088999999995</v>
      </c>
      <c r="DB70" s="49">
        <v>98.162505999999993</v>
      </c>
      <c r="DC70" s="49">
        <v>96.896957</v>
      </c>
      <c r="DD70" s="49">
        <v>98.104538000000005</v>
      </c>
      <c r="DE70" s="49">
        <v>98.265366</v>
      </c>
      <c r="DF70" s="49">
        <v>98.243995999999996</v>
      </c>
      <c r="DG70" s="49">
        <v>95.644103999999999</v>
      </c>
      <c r="DH70" s="49">
        <v>92.649178000000006</v>
      </c>
      <c r="DI70" s="49">
        <v>92.525574000000006</v>
      </c>
      <c r="DJ70" s="49">
        <v>92.714461999999997</v>
      </c>
      <c r="DK70" s="49">
        <v>91.072051999999999</v>
      </c>
    </row>
    <row r="71" spans="1:115">
      <c r="A71" s="302" t="s">
        <v>540</v>
      </c>
      <c r="B71" s="297">
        <v>97.137191999999999</v>
      </c>
      <c r="C71" s="49">
        <v>97.146904000000006</v>
      </c>
      <c r="D71" s="49">
        <v>97.108322000000001</v>
      </c>
      <c r="E71" s="49">
        <v>97.138512000000006</v>
      </c>
      <c r="F71" s="49">
        <v>97.152289999999994</v>
      </c>
      <c r="G71" s="49">
        <v>97.173355000000001</v>
      </c>
      <c r="H71" s="49">
        <v>97.189362000000003</v>
      </c>
      <c r="I71" s="49">
        <v>97.171181000000004</v>
      </c>
      <c r="J71" s="49">
        <v>97.158614999999998</v>
      </c>
      <c r="K71" s="49">
        <v>97.177993999999998</v>
      </c>
      <c r="L71" s="49">
        <v>97.109695000000002</v>
      </c>
      <c r="M71" s="49">
        <v>97.182136999999997</v>
      </c>
      <c r="N71" s="49">
        <v>97.197174000000004</v>
      </c>
      <c r="O71" s="49">
        <v>97.034805000000006</v>
      </c>
      <c r="P71" s="49">
        <v>97.094193000000004</v>
      </c>
      <c r="Q71" s="49">
        <v>97.049835000000002</v>
      </c>
      <c r="R71" s="49">
        <v>97.271538000000007</v>
      </c>
      <c r="S71" s="49">
        <v>97.167664000000002</v>
      </c>
      <c r="T71" s="49">
        <v>97.076224999999994</v>
      </c>
      <c r="U71" s="49">
        <v>97.103881999999999</v>
      </c>
      <c r="V71" s="49">
        <v>97.153167999999994</v>
      </c>
      <c r="W71" s="49">
        <v>97.151138000000003</v>
      </c>
      <c r="X71" s="49">
        <v>97.149413999999993</v>
      </c>
      <c r="Y71" s="49">
        <v>97.143783999999997</v>
      </c>
      <c r="Z71" s="49">
        <v>97.132812000000001</v>
      </c>
      <c r="AA71" s="49">
        <v>97.169669999999996</v>
      </c>
      <c r="AB71" s="49">
        <v>97.137619000000001</v>
      </c>
      <c r="AC71" s="49">
        <v>97.136688000000007</v>
      </c>
      <c r="AD71" s="49">
        <v>97.140136999999996</v>
      </c>
      <c r="AE71" s="49">
        <v>97.118942000000004</v>
      </c>
      <c r="AF71" s="49">
        <v>97.120789000000002</v>
      </c>
      <c r="AG71" s="49">
        <v>97.018981999999994</v>
      </c>
      <c r="AH71" s="49">
        <v>97.029838999999996</v>
      </c>
      <c r="AI71" s="49">
        <v>97.012137999999993</v>
      </c>
      <c r="AJ71" s="49">
        <v>97.002930000000006</v>
      </c>
      <c r="AK71" s="49">
        <v>97.009163000000001</v>
      </c>
      <c r="AL71" s="49">
        <v>97.002396000000005</v>
      </c>
      <c r="AM71" s="49">
        <v>96.789398000000006</v>
      </c>
      <c r="AN71" s="49">
        <v>97.077575999999993</v>
      </c>
      <c r="AO71" s="49">
        <v>97.139221000000006</v>
      </c>
      <c r="AP71" s="49">
        <v>96.678009000000003</v>
      </c>
      <c r="AQ71" s="49">
        <v>97.260802999999996</v>
      </c>
      <c r="AR71" s="49">
        <v>97.236587999999998</v>
      </c>
      <c r="AS71" s="49">
        <v>96.538734000000005</v>
      </c>
      <c r="AT71" s="49">
        <v>97.285247999999996</v>
      </c>
      <c r="AU71" s="49">
        <v>97.087265000000002</v>
      </c>
      <c r="AV71" s="49">
        <v>97.212952000000001</v>
      </c>
      <c r="AW71" s="49">
        <v>97.035079999999994</v>
      </c>
      <c r="AX71" s="49">
        <v>97.204268999999996</v>
      </c>
      <c r="AY71" s="49">
        <v>97.477508999999998</v>
      </c>
      <c r="AZ71" s="49">
        <v>97.132949999999994</v>
      </c>
      <c r="BA71" s="49">
        <v>96.898848999999998</v>
      </c>
      <c r="BB71" s="49">
        <v>96.787064000000001</v>
      </c>
      <c r="BC71" s="49">
        <v>96.886688000000007</v>
      </c>
      <c r="BD71" s="49">
        <v>96.935310000000001</v>
      </c>
      <c r="BE71" s="49">
        <v>96.941017000000002</v>
      </c>
      <c r="BF71" s="49">
        <v>96.803741000000002</v>
      </c>
      <c r="BG71" s="49">
        <v>96.974556000000007</v>
      </c>
      <c r="BH71" s="49">
        <v>97.085251</v>
      </c>
      <c r="BI71" s="49">
        <v>97.051758000000007</v>
      </c>
      <c r="BJ71" s="49">
        <v>96.658524</v>
      </c>
      <c r="BK71" s="49">
        <v>96.823807000000002</v>
      </c>
      <c r="BL71" s="49">
        <v>96.974639999999994</v>
      </c>
      <c r="BM71" s="49">
        <v>97.144379000000001</v>
      </c>
      <c r="BN71" s="49">
        <v>97.067008999999999</v>
      </c>
      <c r="BO71" s="49">
        <v>96.865570000000005</v>
      </c>
      <c r="BP71" s="49">
        <v>97.064835000000002</v>
      </c>
      <c r="BQ71" s="49">
        <v>97.049637000000004</v>
      </c>
      <c r="BR71" s="49"/>
      <c r="BS71" s="49">
        <v>97.171059</v>
      </c>
      <c r="BT71" s="49">
        <v>96.899344999999997</v>
      </c>
      <c r="BU71" s="49">
        <v>96.934173999999999</v>
      </c>
      <c r="BV71" s="49">
        <v>96.714966000000004</v>
      </c>
      <c r="BW71" s="49">
        <v>97.715912000000003</v>
      </c>
      <c r="BX71" s="49">
        <v>97.114151000000007</v>
      </c>
      <c r="BY71" s="49">
        <v>96.729232999999994</v>
      </c>
      <c r="BZ71" s="49">
        <v>97.245514</v>
      </c>
      <c r="CA71" s="49">
        <v>96.663314999999997</v>
      </c>
      <c r="CB71" s="49">
        <v>96.712311</v>
      </c>
      <c r="CC71" s="49">
        <v>96.723708999999999</v>
      </c>
      <c r="CD71" s="49">
        <v>96.706588999999994</v>
      </c>
      <c r="CE71" s="49">
        <v>96.652846999999994</v>
      </c>
      <c r="CF71" s="49">
        <v>96.555389000000005</v>
      </c>
      <c r="CG71" s="49">
        <v>96.693389999999994</v>
      </c>
      <c r="CH71" s="49">
        <v>96.688522000000006</v>
      </c>
      <c r="CI71" s="49">
        <v>97.207274999999996</v>
      </c>
      <c r="CJ71" s="49">
        <v>96.772910999999993</v>
      </c>
      <c r="CK71" s="49">
        <v>96.742523000000006</v>
      </c>
      <c r="CL71" s="49">
        <v>97.190276999999995</v>
      </c>
      <c r="CM71" s="49">
        <v>96.623626999999999</v>
      </c>
      <c r="CN71" s="49">
        <v>96.713881999999998</v>
      </c>
      <c r="CO71" s="49">
        <v>98.340407999999996</v>
      </c>
      <c r="CP71" s="49">
        <v>96.717651000000004</v>
      </c>
      <c r="CQ71" s="49">
        <v>96.772201999999993</v>
      </c>
      <c r="CR71" s="49">
        <v>96.587708000000006</v>
      </c>
      <c r="CS71" s="49">
        <v>97.273758000000001</v>
      </c>
      <c r="CT71" s="49">
        <v>96.605971999999994</v>
      </c>
      <c r="CU71" s="49">
        <v>96.655106000000004</v>
      </c>
      <c r="CV71" s="49">
        <v>97.324614999999994</v>
      </c>
      <c r="CW71" s="49">
        <v>97.305176000000003</v>
      </c>
      <c r="CX71" s="49">
        <v>97.227126999999996</v>
      </c>
      <c r="CY71" s="49">
        <v>96.740737999999993</v>
      </c>
      <c r="CZ71" s="49">
        <v>97.278839000000005</v>
      </c>
      <c r="DA71" s="49">
        <v>96.941483000000005</v>
      </c>
      <c r="DB71" s="49">
        <v>97.108245999999994</v>
      </c>
      <c r="DC71" s="49">
        <v>97.274940000000001</v>
      </c>
      <c r="DD71" s="49">
        <v>97.033400999999998</v>
      </c>
      <c r="DE71" s="49">
        <v>97.146254999999996</v>
      </c>
      <c r="DF71" s="49">
        <v>97.179091999999997</v>
      </c>
      <c r="DG71" s="49">
        <v>96.028441999999998</v>
      </c>
      <c r="DH71" s="49">
        <v>92.838127</v>
      </c>
      <c r="DI71" s="49">
        <v>92.580734000000007</v>
      </c>
      <c r="DJ71" s="49">
        <v>92.808884000000006</v>
      </c>
      <c r="DK71" s="49">
        <v>91.212874999999997</v>
      </c>
    </row>
    <row r="72" spans="1:115">
      <c r="A72" s="301">
        <v>55989</v>
      </c>
      <c r="B72" s="297">
        <v>98.348129</v>
      </c>
      <c r="C72" s="49">
        <v>98.393035999999995</v>
      </c>
      <c r="D72" s="49">
        <v>98.340819999999994</v>
      </c>
      <c r="E72" s="49">
        <v>98.369727999999995</v>
      </c>
      <c r="F72" s="49">
        <v>98.354004000000003</v>
      </c>
      <c r="G72" s="49">
        <v>98.370590000000007</v>
      </c>
      <c r="H72" s="49">
        <v>98.403244000000001</v>
      </c>
      <c r="I72" s="49">
        <v>98.336028999999996</v>
      </c>
      <c r="J72" s="49">
        <v>98.364379999999997</v>
      </c>
      <c r="K72" s="49">
        <v>98.357544000000004</v>
      </c>
      <c r="L72" s="49">
        <v>98.349106000000006</v>
      </c>
      <c r="M72" s="49">
        <v>98.367339999999999</v>
      </c>
      <c r="N72" s="49">
        <v>98.401107999999994</v>
      </c>
      <c r="O72" s="49">
        <v>98.258728000000005</v>
      </c>
      <c r="P72" s="49">
        <v>98.297409000000002</v>
      </c>
      <c r="Q72" s="49">
        <v>98.180465999999996</v>
      </c>
      <c r="R72" s="49">
        <v>98.360275000000001</v>
      </c>
      <c r="S72" s="49">
        <v>98.257598999999999</v>
      </c>
      <c r="T72" s="49">
        <v>98.286095000000003</v>
      </c>
      <c r="U72" s="49">
        <v>98.179123000000004</v>
      </c>
      <c r="V72" s="49">
        <v>98.338042999999999</v>
      </c>
      <c r="W72" s="49">
        <v>98.337806999999998</v>
      </c>
      <c r="X72" s="49">
        <v>98.347533999999996</v>
      </c>
      <c r="Y72" s="49">
        <v>98.333327999999995</v>
      </c>
      <c r="Z72" s="49">
        <v>98.347969000000006</v>
      </c>
      <c r="AA72" s="49">
        <v>98.335982999999999</v>
      </c>
      <c r="AB72" s="49">
        <v>98.333541999999994</v>
      </c>
      <c r="AC72" s="49">
        <v>98.344193000000004</v>
      </c>
      <c r="AD72" s="49">
        <v>98.338973999999993</v>
      </c>
      <c r="AE72" s="49">
        <v>98.298500000000004</v>
      </c>
      <c r="AF72" s="49">
        <v>98.302902000000003</v>
      </c>
      <c r="AG72" s="49">
        <v>98.212494000000007</v>
      </c>
      <c r="AH72" s="49">
        <v>98.202376999999998</v>
      </c>
      <c r="AI72" s="49">
        <v>98.197540000000004</v>
      </c>
      <c r="AJ72" s="49">
        <v>98.197249999999997</v>
      </c>
      <c r="AK72" s="49">
        <v>98.220253</v>
      </c>
      <c r="AL72" s="49">
        <v>98.210052000000005</v>
      </c>
      <c r="AM72" s="49">
        <v>96.802543999999997</v>
      </c>
      <c r="AN72" s="49">
        <v>98.879486</v>
      </c>
      <c r="AO72" s="49">
        <v>98.477905000000007</v>
      </c>
      <c r="AP72" s="49">
        <v>96.622130999999996</v>
      </c>
      <c r="AQ72" s="49">
        <v>98.304077000000007</v>
      </c>
      <c r="AR72" s="49">
        <v>99.129149999999996</v>
      </c>
      <c r="AS72" s="49">
        <v>96.560669000000004</v>
      </c>
      <c r="AT72" s="49">
        <v>98.360245000000006</v>
      </c>
      <c r="AU72" s="49">
        <v>98.220703</v>
      </c>
      <c r="AV72" s="49">
        <v>99.030731000000003</v>
      </c>
      <c r="AW72" s="49">
        <v>98.203308000000007</v>
      </c>
      <c r="AX72" s="49">
        <v>98.214752000000004</v>
      </c>
      <c r="AY72" s="49">
        <v>98.729613999999998</v>
      </c>
      <c r="AZ72" s="49">
        <v>98.721985000000004</v>
      </c>
      <c r="BA72" s="49">
        <v>97.468445000000003</v>
      </c>
      <c r="BB72" s="49">
        <v>97.456626999999997</v>
      </c>
      <c r="BC72" s="49">
        <v>97.484222000000003</v>
      </c>
      <c r="BD72" s="49">
        <v>97.585159000000004</v>
      </c>
      <c r="BE72" s="49">
        <v>98.662987000000001</v>
      </c>
      <c r="BF72" s="49">
        <v>98.638930999999999</v>
      </c>
      <c r="BG72" s="49">
        <v>98.699509000000006</v>
      </c>
      <c r="BH72" s="49">
        <v>99.759253999999999</v>
      </c>
      <c r="BI72" s="49">
        <v>98.91507</v>
      </c>
      <c r="BJ72" s="49">
        <v>96.585662999999997</v>
      </c>
      <c r="BK72" s="49">
        <v>98.637146000000001</v>
      </c>
      <c r="BL72" s="49">
        <v>98.676406999999998</v>
      </c>
      <c r="BM72" s="49">
        <v>98.200569000000002</v>
      </c>
      <c r="BN72" s="49">
        <v>98.911834999999996</v>
      </c>
      <c r="BO72" s="49">
        <v>98.683975000000004</v>
      </c>
      <c r="BP72" s="49">
        <v>98.113510000000005</v>
      </c>
      <c r="BQ72" s="49">
        <v>98.101973999999998</v>
      </c>
      <c r="BR72" s="49">
        <v>97.171059</v>
      </c>
      <c r="BS72" s="49"/>
      <c r="BT72" s="49">
        <v>98.187224999999998</v>
      </c>
      <c r="BU72" s="49">
        <v>97.849761999999998</v>
      </c>
      <c r="BV72" s="49">
        <v>96.594527999999997</v>
      </c>
      <c r="BW72" s="49">
        <v>97.089706000000007</v>
      </c>
      <c r="BX72" s="49">
        <v>99.782364000000001</v>
      </c>
      <c r="BY72" s="49">
        <v>96.698318</v>
      </c>
      <c r="BZ72" s="49">
        <v>96.924057000000005</v>
      </c>
      <c r="CA72" s="49">
        <v>96.570496000000006</v>
      </c>
      <c r="CB72" s="49">
        <v>96.619804000000002</v>
      </c>
      <c r="CC72" s="49">
        <v>96.678100999999998</v>
      </c>
      <c r="CD72" s="49">
        <v>96.701217999999997</v>
      </c>
      <c r="CE72" s="49">
        <v>96.556213</v>
      </c>
      <c r="CF72" s="49">
        <v>96.462997000000001</v>
      </c>
      <c r="CG72" s="49">
        <v>96.594002000000003</v>
      </c>
      <c r="CH72" s="49">
        <v>96.633453000000003</v>
      </c>
      <c r="CI72" s="49">
        <v>98.192062000000007</v>
      </c>
      <c r="CJ72" s="49">
        <v>96.744949000000005</v>
      </c>
      <c r="CK72" s="49">
        <v>96.724304000000004</v>
      </c>
      <c r="CL72" s="49">
        <v>98.267143000000004</v>
      </c>
      <c r="CM72" s="49">
        <v>96.581612000000007</v>
      </c>
      <c r="CN72" s="49">
        <v>96.592620999999994</v>
      </c>
      <c r="CO72" s="49">
        <v>97.144042999999996</v>
      </c>
      <c r="CP72" s="49">
        <v>96.622055000000003</v>
      </c>
      <c r="CQ72" s="49">
        <v>96.612091000000007</v>
      </c>
      <c r="CR72" s="49">
        <v>96.610930999999994</v>
      </c>
      <c r="CS72" s="49">
        <v>96.969772000000006</v>
      </c>
      <c r="CT72" s="49">
        <v>96.647971999999996</v>
      </c>
      <c r="CU72" s="49">
        <v>96.547759999999997</v>
      </c>
      <c r="CV72" s="49">
        <v>98.335953000000003</v>
      </c>
      <c r="CW72" s="49">
        <v>98.301315000000002</v>
      </c>
      <c r="CX72" s="49">
        <v>98.286659</v>
      </c>
      <c r="CY72" s="49">
        <v>96.721466000000007</v>
      </c>
      <c r="CZ72" s="49">
        <v>99.207367000000005</v>
      </c>
      <c r="DA72" s="49">
        <v>98.792488000000006</v>
      </c>
      <c r="DB72" s="49">
        <v>99.014595</v>
      </c>
      <c r="DC72" s="49">
        <v>96.968001999999998</v>
      </c>
      <c r="DD72" s="49">
        <v>98.893844999999999</v>
      </c>
      <c r="DE72" s="49">
        <v>99.048714000000004</v>
      </c>
      <c r="DF72" s="49">
        <v>99.099991000000003</v>
      </c>
      <c r="DG72" s="49">
        <v>95.844406000000006</v>
      </c>
      <c r="DH72" s="49">
        <v>92.733170000000001</v>
      </c>
      <c r="DI72" s="49">
        <v>92.621780000000001</v>
      </c>
      <c r="DJ72" s="49">
        <v>92.731307999999999</v>
      </c>
      <c r="DK72" s="49">
        <v>91.138053999999997</v>
      </c>
    </row>
    <row r="73" spans="1:115">
      <c r="A73" s="301">
        <v>53638</v>
      </c>
      <c r="B73" s="297">
        <v>98.353058000000004</v>
      </c>
      <c r="C73" s="49">
        <v>98.394676000000004</v>
      </c>
      <c r="D73" s="49">
        <v>98.482726999999997</v>
      </c>
      <c r="E73" s="49">
        <v>98.44162</v>
      </c>
      <c r="F73" s="49">
        <v>98.504028000000005</v>
      </c>
      <c r="G73" s="49">
        <v>98.472442999999998</v>
      </c>
      <c r="H73" s="49">
        <v>98.455048000000005</v>
      </c>
      <c r="I73" s="49">
        <v>98.454741999999996</v>
      </c>
      <c r="J73" s="49">
        <v>98.492537999999996</v>
      </c>
      <c r="K73" s="49">
        <v>98.460480000000004</v>
      </c>
      <c r="L73" s="49">
        <v>98.356491000000005</v>
      </c>
      <c r="M73" s="49">
        <v>98.510390999999998</v>
      </c>
      <c r="N73" s="49">
        <v>98.479431000000005</v>
      </c>
      <c r="O73" s="49">
        <v>98.309036000000006</v>
      </c>
      <c r="P73" s="49">
        <v>98.438782000000003</v>
      </c>
      <c r="Q73" s="49">
        <v>98.347915999999998</v>
      </c>
      <c r="R73" s="49">
        <v>98.800179</v>
      </c>
      <c r="S73" s="49">
        <v>98.801665999999997</v>
      </c>
      <c r="T73" s="49">
        <v>98.421982</v>
      </c>
      <c r="U73" s="49">
        <v>98.340774999999994</v>
      </c>
      <c r="V73" s="49">
        <v>98.467528999999999</v>
      </c>
      <c r="W73" s="49">
        <v>98.483817999999999</v>
      </c>
      <c r="X73" s="49">
        <v>98.495850000000004</v>
      </c>
      <c r="Y73" s="49">
        <v>98.488876000000005</v>
      </c>
      <c r="Z73" s="49">
        <v>98.455001999999993</v>
      </c>
      <c r="AA73" s="49">
        <v>98.503615999999994</v>
      </c>
      <c r="AB73" s="49">
        <v>98.464859000000004</v>
      </c>
      <c r="AC73" s="49">
        <v>98.477126999999996</v>
      </c>
      <c r="AD73" s="49">
        <v>98.468941000000001</v>
      </c>
      <c r="AE73" s="49">
        <v>98.439376999999993</v>
      </c>
      <c r="AF73" s="49">
        <v>98.444076999999993</v>
      </c>
      <c r="AG73" s="49">
        <v>98.411865000000006</v>
      </c>
      <c r="AH73" s="49">
        <v>98.415451000000004</v>
      </c>
      <c r="AI73" s="49">
        <v>98.406409999999994</v>
      </c>
      <c r="AJ73" s="49">
        <v>98.401932000000002</v>
      </c>
      <c r="AK73" s="49">
        <v>98.397994999999995</v>
      </c>
      <c r="AL73" s="49">
        <v>98.425667000000004</v>
      </c>
      <c r="AM73" s="49">
        <v>96.657593000000006</v>
      </c>
      <c r="AN73" s="49">
        <v>98.092804000000001</v>
      </c>
      <c r="AO73" s="49">
        <v>98.903380999999996</v>
      </c>
      <c r="AP73" s="49">
        <v>96.599716000000001</v>
      </c>
      <c r="AQ73" s="49">
        <v>98.620482999999993</v>
      </c>
      <c r="AR73" s="49">
        <v>98.324721999999994</v>
      </c>
      <c r="AS73" s="49">
        <v>96.364731000000006</v>
      </c>
      <c r="AT73" s="49">
        <v>98.795638999999994</v>
      </c>
      <c r="AU73" s="49">
        <v>98.377930000000006</v>
      </c>
      <c r="AV73" s="49">
        <v>98.323043999999996</v>
      </c>
      <c r="AW73" s="49">
        <v>98.517532000000003</v>
      </c>
      <c r="AX73" s="49">
        <v>98.712890999999999</v>
      </c>
      <c r="AY73" s="49">
        <v>98.834366000000003</v>
      </c>
      <c r="AZ73" s="49">
        <v>98.241257000000004</v>
      </c>
      <c r="BA73" s="49">
        <v>97.349609000000001</v>
      </c>
      <c r="BB73" s="49">
        <v>97.360084999999998</v>
      </c>
      <c r="BC73" s="49">
        <v>97.376937999999996</v>
      </c>
      <c r="BD73" s="49">
        <v>97.527161000000007</v>
      </c>
      <c r="BE73" s="49">
        <v>97.928451999999993</v>
      </c>
      <c r="BF73" s="49">
        <v>97.940871999999999</v>
      </c>
      <c r="BG73" s="49">
        <v>97.953475999999995</v>
      </c>
      <c r="BH73" s="49">
        <v>98.085121000000001</v>
      </c>
      <c r="BI73" s="49">
        <v>98.169815</v>
      </c>
      <c r="BJ73" s="49">
        <v>96.416351000000006</v>
      </c>
      <c r="BK73" s="49">
        <v>97.829834000000005</v>
      </c>
      <c r="BL73" s="49">
        <v>98.014519000000007</v>
      </c>
      <c r="BM73" s="49">
        <v>98.579002000000003</v>
      </c>
      <c r="BN73" s="49">
        <v>98.06926</v>
      </c>
      <c r="BO73" s="49">
        <v>97.944946000000002</v>
      </c>
      <c r="BP73" s="49">
        <v>98.370193</v>
      </c>
      <c r="BQ73" s="49">
        <v>98.273689000000005</v>
      </c>
      <c r="BR73" s="49">
        <v>96.899344999999997</v>
      </c>
      <c r="BS73" s="49">
        <v>98.187224999999998</v>
      </c>
      <c r="BT73" s="49"/>
      <c r="BU73" s="49">
        <v>97.869713000000004</v>
      </c>
      <c r="BV73" s="49">
        <v>96.519988999999995</v>
      </c>
      <c r="BW73" s="49">
        <v>96.892059000000003</v>
      </c>
      <c r="BX73" s="49">
        <v>98.111846999999997</v>
      </c>
      <c r="BY73" s="49">
        <v>96.483245999999994</v>
      </c>
      <c r="BZ73" s="49">
        <v>96.893257000000006</v>
      </c>
      <c r="CA73" s="49">
        <v>96.444382000000004</v>
      </c>
      <c r="CB73" s="49">
        <v>96.487457000000006</v>
      </c>
      <c r="CC73" s="49">
        <v>96.602553999999998</v>
      </c>
      <c r="CD73" s="49">
        <v>96.648560000000003</v>
      </c>
      <c r="CE73" s="49">
        <v>96.449248999999995</v>
      </c>
      <c r="CF73" s="49">
        <v>96.501694000000001</v>
      </c>
      <c r="CG73" s="49">
        <v>96.525199999999998</v>
      </c>
      <c r="CH73" s="49">
        <v>96.505661000000003</v>
      </c>
      <c r="CI73" s="49">
        <v>98.550528999999997</v>
      </c>
      <c r="CJ73" s="49">
        <v>96.499527</v>
      </c>
      <c r="CK73" s="49">
        <v>96.629340999999997</v>
      </c>
      <c r="CL73" s="49">
        <v>98.605155999999994</v>
      </c>
      <c r="CM73" s="49">
        <v>96.506720999999999</v>
      </c>
      <c r="CN73" s="49">
        <v>96.459114</v>
      </c>
      <c r="CO73" s="49">
        <v>96.919944999999998</v>
      </c>
      <c r="CP73" s="49">
        <v>96.506287</v>
      </c>
      <c r="CQ73" s="49">
        <v>96.583068999999995</v>
      </c>
      <c r="CR73" s="49">
        <v>96.629776000000007</v>
      </c>
      <c r="CS73" s="49">
        <v>96.960541000000006</v>
      </c>
      <c r="CT73" s="49">
        <v>96.416793999999996</v>
      </c>
      <c r="CU73" s="49">
        <v>96.434875000000005</v>
      </c>
      <c r="CV73" s="49">
        <v>98.784156999999993</v>
      </c>
      <c r="CW73" s="49">
        <v>98.807449000000005</v>
      </c>
      <c r="CX73" s="49">
        <v>98.727538999999993</v>
      </c>
      <c r="CY73" s="49">
        <v>96.641768999999996</v>
      </c>
      <c r="CZ73" s="49">
        <v>98.438216999999995</v>
      </c>
      <c r="DA73" s="49">
        <v>98.235680000000002</v>
      </c>
      <c r="DB73" s="49">
        <v>98.262710999999996</v>
      </c>
      <c r="DC73" s="49">
        <v>96.988418999999993</v>
      </c>
      <c r="DD73" s="49">
        <v>98.145538000000002</v>
      </c>
      <c r="DE73" s="49">
        <v>98.298682999999997</v>
      </c>
      <c r="DF73" s="49">
        <v>98.345764000000003</v>
      </c>
      <c r="DG73" s="49">
        <v>95.655868999999996</v>
      </c>
      <c r="DH73" s="49">
        <v>92.678359999999998</v>
      </c>
      <c r="DI73" s="49">
        <v>92.405991</v>
      </c>
      <c r="DJ73" s="49">
        <v>92.661797000000007</v>
      </c>
      <c r="DK73" s="49">
        <v>91.112494999999996</v>
      </c>
    </row>
    <row r="74" spans="1:115">
      <c r="A74" s="301" t="s">
        <v>541</v>
      </c>
      <c r="B74" s="297">
        <v>97.949127000000004</v>
      </c>
      <c r="C74" s="49">
        <v>97.946342000000001</v>
      </c>
      <c r="D74" s="49">
        <v>97.919494999999998</v>
      </c>
      <c r="E74" s="49">
        <v>97.962158000000002</v>
      </c>
      <c r="F74" s="49">
        <v>97.961166000000006</v>
      </c>
      <c r="G74" s="49">
        <v>97.940903000000006</v>
      </c>
      <c r="H74" s="49">
        <v>97.955139000000003</v>
      </c>
      <c r="I74" s="49">
        <v>97.952911</v>
      </c>
      <c r="J74" s="49">
        <v>97.923203000000001</v>
      </c>
      <c r="K74" s="49">
        <v>97.925033999999997</v>
      </c>
      <c r="L74" s="49">
        <v>97.891479000000004</v>
      </c>
      <c r="M74" s="49">
        <v>97.926429999999996</v>
      </c>
      <c r="N74" s="49">
        <v>97.963074000000006</v>
      </c>
      <c r="O74" s="49">
        <v>97.752243000000007</v>
      </c>
      <c r="P74" s="49">
        <v>97.777634000000006</v>
      </c>
      <c r="Q74" s="49">
        <v>97.719025000000002</v>
      </c>
      <c r="R74" s="49">
        <v>97.974120999999997</v>
      </c>
      <c r="S74" s="49">
        <v>97.843170000000001</v>
      </c>
      <c r="T74" s="49">
        <v>97.733833000000004</v>
      </c>
      <c r="U74" s="49">
        <v>97.639296999999999</v>
      </c>
      <c r="V74" s="49">
        <v>97.790924000000004</v>
      </c>
      <c r="W74" s="49">
        <v>97.802100999999993</v>
      </c>
      <c r="X74" s="49">
        <v>97.808563000000007</v>
      </c>
      <c r="Y74" s="49">
        <v>97.808884000000006</v>
      </c>
      <c r="Z74" s="49">
        <v>97.781723</v>
      </c>
      <c r="AA74" s="49">
        <v>97.828841999999995</v>
      </c>
      <c r="AB74" s="49">
        <v>97.789856</v>
      </c>
      <c r="AC74" s="49">
        <v>97.805321000000006</v>
      </c>
      <c r="AD74" s="49">
        <v>97.766304000000005</v>
      </c>
      <c r="AE74" s="49">
        <v>97.759262000000007</v>
      </c>
      <c r="AF74" s="49">
        <v>97.757491999999999</v>
      </c>
      <c r="AG74" s="49">
        <v>97.812400999999994</v>
      </c>
      <c r="AH74" s="49">
        <v>97.812415999999999</v>
      </c>
      <c r="AI74" s="49">
        <v>97.804962000000003</v>
      </c>
      <c r="AJ74" s="49">
        <v>97.794158999999993</v>
      </c>
      <c r="AK74" s="49">
        <v>97.798325000000006</v>
      </c>
      <c r="AL74" s="49">
        <v>97.784019000000001</v>
      </c>
      <c r="AM74" s="49">
        <v>96.601378999999994</v>
      </c>
      <c r="AN74" s="49">
        <v>97.804992999999996</v>
      </c>
      <c r="AO74" s="49">
        <v>97.910149000000004</v>
      </c>
      <c r="AP74" s="49">
        <v>96.565933000000001</v>
      </c>
      <c r="AQ74" s="49">
        <v>97.810539000000006</v>
      </c>
      <c r="AR74" s="49">
        <v>98.038856999999993</v>
      </c>
      <c r="AS74" s="49">
        <v>96.446358000000004</v>
      </c>
      <c r="AT74" s="49">
        <v>97.869941999999995</v>
      </c>
      <c r="AU74" s="49">
        <v>97.764717000000005</v>
      </c>
      <c r="AV74" s="49">
        <v>97.969406000000006</v>
      </c>
      <c r="AW74" s="49">
        <v>97.681656000000004</v>
      </c>
      <c r="AX74" s="49">
        <v>97.919501999999994</v>
      </c>
      <c r="AY74" s="49">
        <v>98.153487999999996</v>
      </c>
      <c r="AZ74" s="49">
        <v>97.78228</v>
      </c>
      <c r="BA74" s="49">
        <v>97.583984000000001</v>
      </c>
      <c r="BB74" s="49">
        <v>97.586074999999994</v>
      </c>
      <c r="BC74" s="49">
        <v>97.576819999999998</v>
      </c>
      <c r="BD74" s="49">
        <v>97.661743000000001</v>
      </c>
      <c r="BE74" s="49">
        <v>97.693954000000005</v>
      </c>
      <c r="BF74" s="49">
        <v>97.494468999999995</v>
      </c>
      <c r="BG74" s="49">
        <v>97.753021000000004</v>
      </c>
      <c r="BH74" s="49">
        <v>97.778824</v>
      </c>
      <c r="BI74" s="49">
        <v>97.899101000000002</v>
      </c>
      <c r="BJ74" s="49">
        <v>96.477142000000001</v>
      </c>
      <c r="BK74" s="49">
        <v>97.561783000000005</v>
      </c>
      <c r="BL74" s="49">
        <v>97.618423000000007</v>
      </c>
      <c r="BM74" s="49">
        <v>97.678939999999997</v>
      </c>
      <c r="BN74" s="49">
        <v>97.719207999999995</v>
      </c>
      <c r="BO74" s="49">
        <v>97.633849999999995</v>
      </c>
      <c r="BP74" s="49">
        <v>97.574721999999994</v>
      </c>
      <c r="BQ74" s="49">
        <v>97.542877000000004</v>
      </c>
      <c r="BR74" s="49">
        <v>96.934173999999999</v>
      </c>
      <c r="BS74" s="49">
        <v>97.849761999999998</v>
      </c>
      <c r="BT74" s="49">
        <v>97.869713000000004</v>
      </c>
      <c r="BU74" s="49"/>
      <c r="BV74" s="49">
        <v>96.560608000000002</v>
      </c>
      <c r="BW74" s="49">
        <v>96.805954</v>
      </c>
      <c r="BX74" s="49">
        <v>97.771225000000001</v>
      </c>
      <c r="BY74" s="49">
        <v>96.562584000000001</v>
      </c>
      <c r="BZ74" s="49">
        <v>96.858397999999994</v>
      </c>
      <c r="CA74" s="49">
        <v>96.490707</v>
      </c>
      <c r="CB74" s="49">
        <v>96.578132999999994</v>
      </c>
      <c r="CC74" s="49">
        <v>96.545119999999997</v>
      </c>
      <c r="CD74" s="49">
        <v>96.610320999999999</v>
      </c>
      <c r="CE74" s="49">
        <v>96.501052999999999</v>
      </c>
      <c r="CF74" s="49">
        <v>96.467972000000003</v>
      </c>
      <c r="CG74" s="49">
        <v>96.556518999999994</v>
      </c>
      <c r="CH74" s="49">
        <v>96.481978999999995</v>
      </c>
      <c r="CI74" s="49">
        <v>97.730957000000004</v>
      </c>
      <c r="CJ74" s="49">
        <v>96.505332999999993</v>
      </c>
      <c r="CK74" s="49">
        <v>96.567154000000002</v>
      </c>
      <c r="CL74" s="49">
        <v>97.844481999999999</v>
      </c>
      <c r="CM74" s="49">
        <v>96.479279000000005</v>
      </c>
      <c r="CN74" s="49">
        <v>96.419822999999994</v>
      </c>
      <c r="CO74" s="49">
        <v>96.958466000000001</v>
      </c>
      <c r="CP74" s="49">
        <v>96.455269000000001</v>
      </c>
      <c r="CQ74" s="49">
        <v>96.598861999999997</v>
      </c>
      <c r="CR74" s="49">
        <v>96.52243</v>
      </c>
      <c r="CS74" s="49">
        <v>96.890388000000002</v>
      </c>
      <c r="CT74" s="49">
        <v>96.444884999999999</v>
      </c>
      <c r="CU74" s="49">
        <v>96.404182000000006</v>
      </c>
      <c r="CV74" s="49">
        <v>97.937095999999997</v>
      </c>
      <c r="CW74" s="49">
        <v>97.971512000000004</v>
      </c>
      <c r="CX74" s="49">
        <v>97.883681999999993</v>
      </c>
      <c r="CY74" s="49">
        <v>96.646254999999996</v>
      </c>
      <c r="CZ74" s="49">
        <v>98.124222000000003</v>
      </c>
      <c r="DA74" s="49">
        <v>97.828948999999994</v>
      </c>
      <c r="DB74" s="49">
        <v>97.958954000000006</v>
      </c>
      <c r="DC74" s="49">
        <v>96.835144</v>
      </c>
      <c r="DD74" s="49">
        <v>97.829909999999998</v>
      </c>
      <c r="DE74" s="49">
        <v>98.034531000000001</v>
      </c>
      <c r="DF74" s="49">
        <v>98.062477000000001</v>
      </c>
      <c r="DG74" s="49">
        <v>95.737433999999993</v>
      </c>
      <c r="DH74" s="49">
        <v>92.657448000000002</v>
      </c>
      <c r="DI74" s="49">
        <v>92.457153000000005</v>
      </c>
      <c r="DJ74" s="49">
        <v>92.674942000000001</v>
      </c>
      <c r="DK74" s="49">
        <v>90.997001999999995</v>
      </c>
    </row>
    <row r="75" spans="1:115">
      <c r="A75" s="301" t="s">
        <v>542</v>
      </c>
      <c r="B75" s="297">
        <v>96.541923999999995</v>
      </c>
      <c r="C75" s="49">
        <v>96.615737999999993</v>
      </c>
      <c r="D75" s="49">
        <v>96.611251999999993</v>
      </c>
      <c r="E75" s="49">
        <v>96.573241999999993</v>
      </c>
      <c r="F75" s="49">
        <v>96.643555000000006</v>
      </c>
      <c r="G75" s="49">
        <v>96.711669999999998</v>
      </c>
      <c r="H75" s="49">
        <v>96.697433000000004</v>
      </c>
      <c r="I75" s="49">
        <v>96.608276000000004</v>
      </c>
      <c r="J75" s="49">
        <v>96.610084999999998</v>
      </c>
      <c r="K75" s="49">
        <v>96.661179000000004</v>
      </c>
      <c r="L75" s="49">
        <v>96.532982000000004</v>
      </c>
      <c r="M75" s="49">
        <v>96.644317999999998</v>
      </c>
      <c r="N75" s="49">
        <v>96.707915999999997</v>
      </c>
      <c r="O75" s="49">
        <v>96.398116999999999</v>
      </c>
      <c r="P75" s="49">
        <v>96.491692</v>
      </c>
      <c r="Q75" s="49">
        <v>96.479163999999997</v>
      </c>
      <c r="R75" s="49">
        <v>96.780272999999994</v>
      </c>
      <c r="S75" s="49">
        <v>96.563286000000005</v>
      </c>
      <c r="T75" s="49">
        <v>96.486641000000006</v>
      </c>
      <c r="U75" s="49">
        <v>96.461028999999996</v>
      </c>
      <c r="V75" s="49">
        <v>96.542586999999997</v>
      </c>
      <c r="W75" s="49">
        <v>96.572479000000001</v>
      </c>
      <c r="X75" s="49">
        <v>96.554596000000004</v>
      </c>
      <c r="Y75" s="49">
        <v>96.563789</v>
      </c>
      <c r="Z75" s="49">
        <v>96.581862999999998</v>
      </c>
      <c r="AA75" s="49">
        <v>96.618606999999997</v>
      </c>
      <c r="AB75" s="49">
        <v>96.561462000000006</v>
      </c>
      <c r="AC75" s="49">
        <v>96.561462000000006</v>
      </c>
      <c r="AD75" s="49">
        <v>96.575919999999996</v>
      </c>
      <c r="AE75" s="49">
        <v>96.574257000000003</v>
      </c>
      <c r="AF75" s="49">
        <v>96.567406000000005</v>
      </c>
      <c r="AG75" s="49">
        <v>96.428573999999998</v>
      </c>
      <c r="AH75" s="49">
        <v>96.429976999999994</v>
      </c>
      <c r="AI75" s="49">
        <v>96.443755999999993</v>
      </c>
      <c r="AJ75" s="49">
        <v>96.433914000000001</v>
      </c>
      <c r="AK75" s="49">
        <v>96.436142000000004</v>
      </c>
      <c r="AL75" s="49">
        <v>96.429824999999994</v>
      </c>
      <c r="AM75" s="49">
        <v>98.406158000000005</v>
      </c>
      <c r="AN75" s="49">
        <v>96.556731999999997</v>
      </c>
      <c r="AO75" s="49">
        <v>96.656326000000007</v>
      </c>
      <c r="AP75" s="49">
        <v>98.704543999999999</v>
      </c>
      <c r="AQ75" s="49">
        <v>96.700751999999994</v>
      </c>
      <c r="AR75" s="49">
        <v>96.717360999999997</v>
      </c>
      <c r="AS75" s="49">
        <v>98.461433</v>
      </c>
      <c r="AT75" s="49">
        <v>96.680199000000002</v>
      </c>
      <c r="AU75" s="49">
        <v>96.562286</v>
      </c>
      <c r="AV75" s="49">
        <v>96.668953000000002</v>
      </c>
      <c r="AW75" s="49">
        <v>96.547652999999997</v>
      </c>
      <c r="AX75" s="49">
        <v>96.593154999999996</v>
      </c>
      <c r="AY75" s="49">
        <v>96.871161999999998</v>
      </c>
      <c r="AZ75" s="49">
        <v>96.663605000000004</v>
      </c>
      <c r="BA75" s="49">
        <v>96.482651000000004</v>
      </c>
      <c r="BB75" s="49">
        <v>96.474379999999996</v>
      </c>
      <c r="BC75" s="49">
        <v>96.435951000000003</v>
      </c>
      <c r="BD75" s="49">
        <v>96.492981</v>
      </c>
      <c r="BE75" s="49">
        <v>96.526725999999996</v>
      </c>
      <c r="BF75" s="49">
        <v>96.368674999999996</v>
      </c>
      <c r="BG75" s="49">
        <v>96.499038999999996</v>
      </c>
      <c r="BH75" s="49">
        <v>96.523972000000001</v>
      </c>
      <c r="BI75" s="49">
        <v>96.584937999999994</v>
      </c>
      <c r="BJ75" s="49">
        <v>98.090102999999999</v>
      </c>
      <c r="BK75" s="49">
        <v>96.418357999999998</v>
      </c>
      <c r="BL75" s="49">
        <v>96.463913000000005</v>
      </c>
      <c r="BM75" s="49">
        <v>96.684218999999999</v>
      </c>
      <c r="BN75" s="49">
        <v>96.507553000000001</v>
      </c>
      <c r="BO75" s="49">
        <v>96.394195999999994</v>
      </c>
      <c r="BP75" s="49">
        <v>96.585235999999995</v>
      </c>
      <c r="BQ75" s="49">
        <v>96.597076000000001</v>
      </c>
      <c r="BR75" s="49">
        <v>96.714966000000004</v>
      </c>
      <c r="BS75" s="49">
        <v>96.594527999999997</v>
      </c>
      <c r="BT75" s="49">
        <v>96.519988999999995</v>
      </c>
      <c r="BU75" s="49">
        <v>96.560608000000002</v>
      </c>
      <c r="BV75" s="49"/>
      <c r="BW75" s="49">
        <v>96.795501999999999</v>
      </c>
      <c r="BX75" s="49">
        <v>96.533112000000003</v>
      </c>
      <c r="BY75" s="49">
        <v>98.662261999999998</v>
      </c>
      <c r="BZ75" s="49">
        <v>97.094543000000002</v>
      </c>
      <c r="CA75" s="49">
        <v>98.636993000000004</v>
      </c>
      <c r="CB75" s="49">
        <v>98.663962999999995</v>
      </c>
      <c r="CC75" s="49">
        <v>98.635559000000001</v>
      </c>
      <c r="CD75" s="49">
        <v>98.765656000000007</v>
      </c>
      <c r="CE75" s="49">
        <v>98.648696999999999</v>
      </c>
      <c r="CF75" s="49">
        <v>98.654387999999997</v>
      </c>
      <c r="CG75" s="49">
        <v>98.652641000000003</v>
      </c>
      <c r="CH75" s="49">
        <v>98.205916999999999</v>
      </c>
      <c r="CI75" s="49">
        <v>96.730698000000004</v>
      </c>
      <c r="CJ75" s="49">
        <v>98.263672</v>
      </c>
      <c r="CK75" s="49">
        <v>98.654312000000004</v>
      </c>
      <c r="CL75" s="49">
        <v>96.688453999999993</v>
      </c>
      <c r="CM75" s="49">
        <v>98.692443999999995</v>
      </c>
      <c r="CN75" s="49">
        <v>98.612656000000001</v>
      </c>
      <c r="CO75" s="49">
        <v>96.728347999999997</v>
      </c>
      <c r="CP75" s="49">
        <v>98.683066999999994</v>
      </c>
      <c r="CQ75" s="49">
        <v>98.695992000000004</v>
      </c>
      <c r="CR75" s="49">
        <v>98.615004999999996</v>
      </c>
      <c r="CS75" s="49">
        <v>97.112350000000006</v>
      </c>
      <c r="CT75" s="49">
        <v>98.292182999999994</v>
      </c>
      <c r="CU75" s="49">
        <v>98.625991999999997</v>
      </c>
      <c r="CV75" s="49">
        <v>96.731658999999993</v>
      </c>
      <c r="CW75" s="49">
        <v>96.656227000000001</v>
      </c>
      <c r="CX75" s="49">
        <v>96.716019000000003</v>
      </c>
      <c r="CY75" s="49">
        <v>98.655463999999995</v>
      </c>
      <c r="CZ75" s="49">
        <v>96.862685999999997</v>
      </c>
      <c r="DA75" s="49">
        <v>96.471985000000004</v>
      </c>
      <c r="DB75" s="49">
        <v>96.615584999999996</v>
      </c>
      <c r="DC75" s="49">
        <v>97.044951999999995</v>
      </c>
      <c r="DD75" s="49">
        <v>96.528458000000001</v>
      </c>
      <c r="DE75" s="49">
        <v>96.675719999999998</v>
      </c>
      <c r="DF75" s="49">
        <v>96.714934999999997</v>
      </c>
      <c r="DG75" s="49">
        <v>95.698311000000004</v>
      </c>
      <c r="DH75" s="49">
        <v>92.625870000000006</v>
      </c>
      <c r="DI75" s="49">
        <v>92.453674000000007</v>
      </c>
      <c r="DJ75" s="49">
        <v>92.660827999999995</v>
      </c>
      <c r="DK75" s="49">
        <v>91.104172000000005</v>
      </c>
    </row>
    <row r="76" spans="1:115">
      <c r="A76" s="301" t="s">
        <v>543</v>
      </c>
      <c r="B76" s="297">
        <v>97.121139999999997</v>
      </c>
      <c r="C76" s="49">
        <v>97.111464999999995</v>
      </c>
      <c r="D76" s="49">
        <v>97.081840999999997</v>
      </c>
      <c r="E76" s="49">
        <v>97.163109000000006</v>
      </c>
      <c r="F76" s="49">
        <v>97.131836000000007</v>
      </c>
      <c r="G76" s="49">
        <v>97.144028000000006</v>
      </c>
      <c r="H76" s="49">
        <v>97.146011000000001</v>
      </c>
      <c r="I76" s="49">
        <v>97.136748999999995</v>
      </c>
      <c r="J76" s="49">
        <v>97.143433000000002</v>
      </c>
      <c r="K76" s="49">
        <v>97.132323999999997</v>
      </c>
      <c r="L76" s="49">
        <v>97.102233999999996</v>
      </c>
      <c r="M76" s="49">
        <v>97.124268000000001</v>
      </c>
      <c r="N76" s="49">
        <v>97.156020999999996</v>
      </c>
      <c r="O76" s="49">
        <v>96.956726000000003</v>
      </c>
      <c r="P76" s="49">
        <v>97.042236000000003</v>
      </c>
      <c r="Q76" s="49">
        <v>96.967574999999997</v>
      </c>
      <c r="R76" s="49">
        <v>97.131225999999998</v>
      </c>
      <c r="S76" s="49">
        <v>97.114638999999997</v>
      </c>
      <c r="T76" s="49">
        <v>96.990127999999999</v>
      </c>
      <c r="U76" s="49">
        <v>96.924437999999995</v>
      </c>
      <c r="V76" s="49">
        <v>97.070930000000004</v>
      </c>
      <c r="W76" s="49">
        <v>97.075851</v>
      </c>
      <c r="X76" s="49">
        <v>97.092003000000005</v>
      </c>
      <c r="Y76" s="49">
        <v>97.085175000000007</v>
      </c>
      <c r="Z76" s="49">
        <v>97.101294999999993</v>
      </c>
      <c r="AA76" s="49">
        <v>97.113677999999993</v>
      </c>
      <c r="AB76" s="49">
        <v>97.086143000000007</v>
      </c>
      <c r="AC76" s="49">
        <v>97.086143000000007</v>
      </c>
      <c r="AD76" s="49">
        <v>97.099136000000001</v>
      </c>
      <c r="AE76" s="49">
        <v>97.077652</v>
      </c>
      <c r="AF76" s="49">
        <v>97.054428000000001</v>
      </c>
      <c r="AG76" s="49">
        <v>96.959823999999998</v>
      </c>
      <c r="AH76" s="49">
        <v>96.939025999999998</v>
      </c>
      <c r="AI76" s="49">
        <v>96.964577000000006</v>
      </c>
      <c r="AJ76" s="49">
        <v>96.950942999999995</v>
      </c>
      <c r="AK76" s="49">
        <v>96.956764000000007</v>
      </c>
      <c r="AL76" s="49">
        <v>96.983795000000001</v>
      </c>
      <c r="AM76" s="49">
        <v>96.746819000000002</v>
      </c>
      <c r="AN76" s="49">
        <v>96.999420000000001</v>
      </c>
      <c r="AO76" s="49">
        <v>97.149878999999999</v>
      </c>
      <c r="AP76" s="49">
        <v>96.654274000000001</v>
      </c>
      <c r="AQ76" s="49">
        <v>97.102654000000001</v>
      </c>
      <c r="AR76" s="49">
        <v>97.211128000000002</v>
      </c>
      <c r="AS76" s="49">
        <v>96.569655999999995</v>
      </c>
      <c r="AT76" s="49">
        <v>97.139106999999996</v>
      </c>
      <c r="AU76" s="49">
        <v>96.999283000000005</v>
      </c>
      <c r="AV76" s="49">
        <v>97.225548000000003</v>
      </c>
      <c r="AW76" s="49">
        <v>96.963104000000001</v>
      </c>
      <c r="AX76" s="49">
        <v>97.118010999999996</v>
      </c>
      <c r="AY76" s="49">
        <v>97.302825999999996</v>
      </c>
      <c r="AZ76" s="49">
        <v>97.159210000000002</v>
      </c>
      <c r="BA76" s="49">
        <v>96.931685999999999</v>
      </c>
      <c r="BB76" s="49">
        <v>96.875099000000006</v>
      </c>
      <c r="BC76" s="49">
        <v>96.933609000000004</v>
      </c>
      <c r="BD76" s="49">
        <v>96.939728000000002</v>
      </c>
      <c r="BE76" s="49">
        <v>96.940062999999995</v>
      </c>
      <c r="BF76" s="49">
        <v>96.817886000000001</v>
      </c>
      <c r="BG76" s="49">
        <v>96.912246999999994</v>
      </c>
      <c r="BH76" s="49">
        <v>96.998688000000001</v>
      </c>
      <c r="BI76" s="49">
        <v>97.043198000000004</v>
      </c>
      <c r="BJ76" s="49">
        <v>96.756423999999996</v>
      </c>
      <c r="BK76" s="49">
        <v>96.825278999999995</v>
      </c>
      <c r="BL76" s="49">
        <v>96.913962999999995</v>
      </c>
      <c r="BM76" s="49">
        <v>97.011641999999995</v>
      </c>
      <c r="BN76" s="49">
        <v>97.013030999999998</v>
      </c>
      <c r="BO76" s="49">
        <v>96.990227000000004</v>
      </c>
      <c r="BP76" s="49">
        <v>96.872794999999996</v>
      </c>
      <c r="BQ76" s="49">
        <v>97.036713000000006</v>
      </c>
      <c r="BR76" s="49">
        <v>97.715912000000003</v>
      </c>
      <c r="BS76" s="49">
        <v>97.089706000000007</v>
      </c>
      <c r="BT76" s="49">
        <v>96.892059000000003</v>
      </c>
      <c r="BU76" s="49">
        <v>96.805954</v>
      </c>
      <c r="BV76" s="49">
        <v>96.795501999999999</v>
      </c>
      <c r="BW76" s="49"/>
      <c r="BX76" s="49">
        <v>97.013428000000005</v>
      </c>
      <c r="BY76" s="49">
        <v>96.714127000000005</v>
      </c>
      <c r="BZ76" s="49">
        <v>97.289169000000001</v>
      </c>
      <c r="CA76" s="49">
        <v>96.606369000000001</v>
      </c>
      <c r="CB76" s="49">
        <v>96.693459000000004</v>
      </c>
      <c r="CC76" s="49">
        <v>96.704041000000004</v>
      </c>
      <c r="CD76" s="49">
        <v>96.81662</v>
      </c>
      <c r="CE76" s="49">
        <v>96.593079000000003</v>
      </c>
      <c r="CF76" s="49">
        <v>96.663971000000004</v>
      </c>
      <c r="CG76" s="49">
        <v>96.679152999999999</v>
      </c>
      <c r="CH76" s="49">
        <v>96.591674999999995</v>
      </c>
      <c r="CI76" s="49">
        <v>97.294678000000005</v>
      </c>
      <c r="CJ76" s="49">
        <v>96.763869999999997</v>
      </c>
      <c r="CK76" s="49">
        <v>96.718399000000005</v>
      </c>
      <c r="CL76" s="49">
        <v>97.123183999999995</v>
      </c>
      <c r="CM76" s="49">
        <v>96.653152000000006</v>
      </c>
      <c r="CN76" s="49">
        <v>96.591155999999998</v>
      </c>
      <c r="CO76" s="49">
        <v>98.002624999999995</v>
      </c>
      <c r="CP76" s="49">
        <v>96.648116999999999</v>
      </c>
      <c r="CQ76" s="49">
        <v>96.717911000000001</v>
      </c>
      <c r="CR76" s="49">
        <v>96.699646000000001</v>
      </c>
      <c r="CS76" s="49">
        <v>97.325989000000007</v>
      </c>
      <c r="CT76" s="49">
        <v>96.765777999999997</v>
      </c>
      <c r="CU76" s="49">
        <v>96.618545999999995</v>
      </c>
      <c r="CV76" s="49">
        <v>97.166718000000003</v>
      </c>
      <c r="CW76" s="49">
        <v>97.168914999999998</v>
      </c>
      <c r="CX76" s="49">
        <v>97.125641000000002</v>
      </c>
      <c r="CY76" s="49">
        <v>96.693770999999998</v>
      </c>
      <c r="CZ76" s="49">
        <v>97.378639000000007</v>
      </c>
      <c r="DA76" s="49">
        <v>97.094559000000004</v>
      </c>
      <c r="DB76" s="49">
        <v>97.131446999999994</v>
      </c>
      <c r="DC76" s="49">
        <v>97.376709000000005</v>
      </c>
      <c r="DD76" s="49">
        <v>97.034378000000004</v>
      </c>
      <c r="DE76" s="49">
        <v>97.191147000000001</v>
      </c>
      <c r="DF76" s="49">
        <v>97.237212999999997</v>
      </c>
      <c r="DG76" s="49">
        <v>96.054389999999998</v>
      </c>
      <c r="DH76" s="49">
        <v>92.692359999999994</v>
      </c>
      <c r="DI76" s="49">
        <v>92.534392999999994</v>
      </c>
      <c r="DJ76" s="49">
        <v>92.734924000000007</v>
      </c>
      <c r="DK76" s="49">
        <v>91.088347999999996</v>
      </c>
    </row>
    <row r="77" spans="1:115" ht="17" thickBot="1">
      <c r="A77" s="303" t="s">
        <v>544</v>
      </c>
      <c r="B77" s="297">
        <v>98.268005000000002</v>
      </c>
      <c r="C77" s="49">
        <v>98.269958000000003</v>
      </c>
      <c r="D77" s="49">
        <v>98.214484999999996</v>
      </c>
      <c r="E77" s="49">
        <v>98.328186000000002</v>
      </c>
      <c r="F77" s="49">
        <v>98.237244000000004</v>
      </c>
      <c r="G77" s="49">
        <v>98.245345999999998</v>
      </c>
      <c r="H77" s="49">
        <v>98.280403000000007</v>
      </c>
      <c r="I77" s="49">
        <v>98.227844000000005</v>
      </c>
      <c r="J77" s="49">
        <v>98.247039999999998</v>
      </c>
      <c r="K77" s="49">
        <v>98.254112000000006</v>
      </c>
      <c r="L77" s="49">
        <v>98.270034999999993</v>
      </c>
      <c r="M77" s="49">
        <v>98.254440000000002</v>
      </c>
      <c r="N77" s="49">
        <v>98.262642</v>
      </c>
      <c r="O77" s="49">
        <v>98.142876000000001</v>
      </c>
      <c r="P77" s="49">
        <v>98.160156000000001</v>
      </c>
      <c r="Q77" s="49">
        <v>98.084343000000004</v>
      </c>
      <c r="R77" s="49">
        <v>98.333198999999993</v>
      </c>
      <c r="S77" s="49">
        <v>98.140167000000005</v>
      </c>
      <c r="T77" s="49">
        <v>98.149033000000003</v>
      </c>
      <c r="U77" s="49">
        <v>98.112258999999995</v>
      </c>
      <c r="V77" s="49">
        <v>98.194030999999995</v>
      </c>
      <c r="W77" s="49">
        <v>98.174957000000006</v>
      </c>
      <c r="X77" s="49">
        <v>98.180205999999998</v>
      </c>
      <c r="Y77" s="49">
        <v>98.167618000000004</v>
      </c>
      <c r="Z77" s="49">
        <v>98.203850000000003</v>
      </c>
      <c r="AA77" s="49">
        <v>98.225600999999997</v>
      </c>
      <c r="AB77" s="49">
        <v>98.187209999999993</v>
      </c>
      <c r="AC77" s="49">
        <v>98.197693000000001</v>
      </c>
      <c r="AD77" s="49">
        <v>98.194168000000005</v>
      </c>
      <c r="AE77" s="49">
        <v>98.182952999999998</v>
      </c>
      <c r="AF77" s="49">
        <v>98.191024999999996</v>
      </c>
      <c r="AG77" s="49">
        <v>98.117531</v>
      </c>
      <c r="AH77" s="49">
        <v>98.109756000000004</v>
      </c>
      <c r="AI77" s="49">
        <v>98.122032000000004</v>
      </c>
      <c r="AJ77" s="49">
        <v>98.098945999999998</v>
      </c>
      <c r="AK77" s="49">
        <v>98.135390999999998</v>
      </c>
      <c r="AL77" s="49">
        <v>98.137542999999994</v>
      </c>
      <c r="AM77" s="49">
        <v>96.823943999999997</v>
      </c>
      <c r="AN77" s="49">
        <v>98.837554999999995</v>
      </c>
      <c r="AO77" s="49">
        <v>98.511452000000006</v>
      </c>
      <c r="AP77" s="49">
        <v>96.587958999999998</v>
      </c>
      <c r="AQ77" s="49">
        <v>98.221130000000002</v>
      </c>
      <c r="AR77" s="49">
        <v>99.104965000000007</v>
      </c>
      <c r="AS77" s="49">
        <v>96.500731999999999</v>
      </c>
      <c r="AT77" s="49">
        <v>98.308548000000002</v>
      </c>
      <c r="AU77" s="49">
        <v>98.116546999999997</v>
      </c>
      <c r="AV77" s="49">
        <v>98.998397999999995</v>
      </c>
      <c r="AW77" s="49">
        <v>98.115584999999996</v>
      </c>
      <c r="AX77" s="49">
        <v>98.208954000000006</v>
      </c>
      <c r="AY77" s="49">
        <v>98.650253000000006</v>
      </c>
      <c r="AZ77" s="49">
        <v>98.627906999999993</v>
      </c>
      <c r="BA77" s="49">
        <v>97.516563000000005</v>
      </c>
      <c r="BB77" s="49">
        <v>97.452881000000005</v>
      </c>
      <c r="BC77" s="49">
        <v>97.495125000000002</v>
      </c>
      <c r="BD77" s="49">
        <v>97.535285999999999</v>
      </c>
      <c r="BE77" s="49">
        <v>98.648467999999994</v>
      </c>
      <c r="BF77" s="49">
        <v>98.572982999999994</v>
      </c>
      <c r="BG77" s="49">
        <v>98.647339000000002</v>
      </c>
      <c r="BH77" s="49">
        <v>99.996016999999995</v>
      </c>
      <c r="BI77" s="49">
        <v>98.92662</v>
      </c>
      <c r="BJ77" s="49">
        <v>96.537353999999993</v>
      </c>
      <c r="BK77" s="49">
        <v>98.601027999999999</v>
      </c>
      <c r="BL77" s="49">
        <v>98.581314000000006</v>
      </c>
      <c r="BM77" s="49">
        <v>98.15361</v>
      </c>
      <c r="BN77" s="49">
        <v>98.835289000000003</v>
      </c>
      <c r="BO77" s="49">
        <v>98.658805999999998</v>
      </c>
      <c r="BP77" s="49">
        <v>97.985977000000005</v>
      </c>
      <c r="BQ77" s="49">
        <v>98.036072000000004</v>
      </c>
      <c r="BR77" s="49">
        <v>97.114151000000007</v>
      </c>
      <c r="BS77" s="49">
        <v>99.782364000000001</v>
      </c>
      <c r="BT77" s="49">
        <v>98.111846999999997</v>
      </c>
      <c r="BU77" s="49">
        <v>97.771225000000001</v>
      </c>
      <c r="BV77" s="49">
        <v>96.533112000000003</v>
      </c>
      <c r="BW77" s="49">
        <v>97.013428000000005</v>
      </c>
      <c r="BX77" s="49"/>
      <c r="BY77" s="49">
        <v>96.655456999999998</v>
      </c>
      <c r="BZ77" s="49">
        <v>96.945198000000005</v>
      </c>
      <c r="CA77" s="49">
        <v>96.486228999999994</v>
      </c>
      <c r="CB77" s="49">
        <v>96.544121000000004</v>
      </c>
      <c r="CC77" s="49">
        <v>96.599152000000004</v>
      </c>
      <c r="CD77" s="49">
        <v>96.635604999999998</v>
      </c>
      <c r="CE77" s="49">
        <v>96.341873000000007</v>
      </c>
      <c r="CF77" s="49">
        <v>96.408951000000002</v>
      </c>
      <c r="CG77" s="49">
        <v>96.588393999999994</v>
      </c>
      <c r="CH77" s="49">
        <v>96.535149000000004</v>
      </c>
      <c r="CI77" s="49">
        <v>98.109549999999999</v>
      </c>
      <c r="CJ77" s="49">
        <v>96.738708000000003</v>
      </c>
      <c r="CK77" s="49">
        <v>96.645904999999999</v>
      </c>
      <c r="CL77" s="49">
        <v>98.194991999999999</v>
      </c>
      <c r="CM77" s="49">
        <v>96.564255000000003</v>
      </c>
      <c r="CN77" s="49">
        <v>96.469100999999995</v>
      </c>
      <c r="CO77" s="49">
        <v>97.025497000000001</v>
      </c>
      <c r="CP77" s="49">
        <v>96.532607999999996</v>
      </c>
      <c r="CQ77" s="49">
        <v>96.598267000000007</v>
      </c>
      <c r="CR77" s="49">
        <v>96.617569000000003</v>
      </c>
      <c r="CS77" s="49">
        <v>96.920531999999994</v>
      </c>
      <c r="CT77" s="49">
        <v>96.528296999999995</v>
      </c>
      <c r="CU77" s="49">
        <v>96.481171000000003</v>
      </c>
      <c r="CV77" s="49">
        <v>98.320305000000005</v>
      </c>
      <c r="CW77" s="49">
        <v>98.280319000000006</v>
      </c>
      <c r="CX77" s="49">
        <v>98.285843</v>
      </c>
      <c r="CY77" s="49">
        <v>96.673255999999995</v>
      </c>
      <c r="CZ77" s="49">
        <v>99.210883999999993</v>
      </c>
      <c r="DA77" s="49">
        <v>98.729675</v>
      </c>
      <c r="DB77" s="49">
        <v>98.982498000000007</v>
      </c>
      <c r="DC77" s="49">
        <v>96.882462000000004</v>
      </c>
      <c r="DD77" s="49">
        <v>98.809044</v>
      </c>
      <c r="DE77" s="49">
        <v>99.041763000000003</v>
      </c>
      <c r="DF77" s="49">
        <v>99.115134999999995</v>
      </c>
      <c r="DG77" s="49">
        <v>95.870070999999996</v>
      </c>
      <c r="DH77" s="49">
        <v>92.735457999999994</v>
      </c>
      <c r="DI77" s="49">
        <v>92.562065000000004</v>
      </c>
      <c r="DJ77" s="49">
        <v>92.843231000000003</v>
      </c>
      <c r="DK77" s="49">
        <v>91.105041999999997</v>
      </c>
    </row>
    <row r="78" spans="1:115">
      <c r="A78" s="283" t="s">
        <v>545</v>
      </c>
      <c r="B78" s="297">
        <v>96.687201999999999</v>
      </c>
      <c r="C78" s="49">
        <v>96.730255</v>
      </c>
      <c r="D78" s="49">
        <v>96.694382000000004</v>
      </c>
      <c r="E78" s="49">
        <v>96.724166999999994</v>
      </c>
      <c r="F78" s="49">
        <v>96.743530000000007</v>
      </c>
      <c r="G78" s="49">
        <v>96.765136999999996</v>
      </c>
      <c r="H78" s="49">
        <v>96.757828000000003</v>
      </c>
      <c r="I78" s="49">
        <v>96.764129999999994</v>
      </c>
      <c r="J78" s="49">
        <v>96.702087000000006</v>
      </c>
      <c r="K78" s="49">
        <v>96.696014000000005</v>
      </c>
      <c r="L78" s="49">
        <v>96.684180999999995</v>
      </c>
      <c r="M78" s="49">
        <v>96.720009000000005</v>
      </c>
      <c r="N78" s="49">
        <v>96.774673000000007</v>
      </c>
      <c r="O78" s="49">
        <v>96.595321999999996</v>
      </c>
      <c r="P78" s="49">
        <v>96.587540000000004</v>
      </c>
      <c r="Q78" s="49">
        <v>96.551529000000002</v>
      </c>
      <c r="R78" s="49">
        <v>96.782584999999997</v>
      </c>
      <c r="S78" s="49">
        <v>96.622009000000006</v>
      </c>
      <c r="T78" s="49">
        <v>96.572204999999997</v>
      </c>
      <c r="U78" s="49">
        <v>96.593543999999994</v>
      </c>
      <c r="V78" s="49">
        <v>96.642409999999998</v>
      </c>
      <c r="W78" s="49">
        <v>96.645424000000006</v>
      </c>
      <c r="X78" s="49">
        <v>96.660843</v>
      </c>
      <c r="Y78" s="49">
        <v>96.654678000000004</v>
      </c>
      <c r="Z78" s="49">
        <v>96.644576999999998</v>
      </c>
      <c r="AA78" s="49">
        <v>96.663527999999999</v>
      </c>
      <c r="AB78" s="49">
        <v>96.640991</v>
      </c>
      <c r="AC78" s="49">
        <v>96.640991</v>
      </c>
      <c r="AD78" s="49">
        <v>96.645432</v>
      </c>
      <c r="AE78" s="49">
        <v>96.624404999999996</v>
      </c>
      <c r="AF78" s="49">
        <v>96.601378999999994</v>
      </c>
      <c r="AG78" s="49">
        <v>96.572120999999996</v>
      </c>
      <c r="AH78" s="49">
        <v>96.584807999999995</v>
      </c>
      <c r="AI78" s="49">
        <v>96.568068999999994</v>
      </c>
      <c r="AJ78" s="49">
        <v>96.587997000000001</v>
      </c>
      <c r="AK78" s="49">
        <v>96.584145000000007</v>
      </c>
      <c r="AL78" s="49">
        <v>96.597008000000002</v>
      </c>
      <c r="AM78" s="49">
        <v>98.534881999999996</v>
      </c>
      <c r="AN78" s="49">
        <v>96.587806999999998</v>
      </c>
      <c r="AO78" s="49">
        <v>96.662216000000001</v>
      </c>
      <c r="AP78" s="49">
        <v>98.894630000000006</v>
      </c>
      <c r="AQ78" s="49">
        <v>96.722663999999995</v>
      </c>
      <c r="AR78" s="49">
        <v>96.736130000000003</v>
      </c>
      <c r="AS78" s="49">
        <v>98.610412999999994</v>
      </c>
      <c r="AT78" s="49">
        <v>96.750656000000006</v>
      </c>
      <c r="AU78" s="49">
        <v>96.640845999999996</v>
      </c>
      <c r="AV78" s="49">
        <v>96.726898000000006</v>
      </c>
      <c r="AW78" s="49">
        <v>96.618499999999997</v>
      </c>
      <c r="AX78" s="49">
        <v>96.707603000000006</v>
      </c>
      <c r="AY78" s="49">
        <v>96.903885000000002</v>
      </c>
      <c r="AZ78" s="49">
        <v>96.713027999999994</v>
      </c>
      <c r="BA78" s="49">
        <v>96.530784999999995</v>
      </c>
      <c r="BB78" s="49">
        <v>96.515586999999996</v>
      </c>
      <c r="BC78" s="49">
        <v>96.516623999999993</v>
      </c>
      <c r="BD78" s="49">
        <v>96.539337000000003</v>
      </c>
      <c r="BE78" s="49">
        <v>96.558846000000003</v>
      </c>
      <c r="BF78" s="49">
        <v>96.452270999999996</v>
      </c>
      <c r="BG78" s="49">
        <v>96.559921000000003</v>
      </c>
      <c r="BH78" s="49">
        <v>96.643234000000007</v>
      </c>
      <c r="BI78" s="49">
        <v>96.582687000000007</v>
      </c>
      <c r="BJ78" s="49">
        <v>98.245238999999998</v>
      </c>
      <c r="BK78" s="49">
        <v>96.409508000000002</v>
      </c>
      <c r="BL78" s="49">
        <v>96.513885000000002</v>
      </c>
      <c r="BM78" s="49">
        <v>96.664230000000003</v>
      </c>
      <c r="BN78" s="49">
        <v>96.564323000000002</v>
      </c>
      <c r="BO78" s="49">
        <v>96.525870999999995</v>
      </c>
      <c r="BP78" s="49">
        <v>96.556404000000001</v>
      </c>
      <c r="BQ78" s="49">
        <v>96.520142000000007</v>
      </c>
      <c r="BR78" s="49">
        <v>96.729232999999994</v>
      </c>
      <c r="BS78" s="49">
        <v>96.698318</v>
      </c>
      <c r="BT78" s="49">
        <v>96.483245999999994</v>
      </c>
      <c r="BU78" s="49">
        <v>96.562584000000001</v>
      </c>
      <c r="BV78" s="49">
        <v>98.662261999999998</v>
      </c>
      <c r="BW78" s="49">
        <v>96.714127000000005</v>
      </c>
      <c r="BX78" s="49">
        <v>96.655456999999998</v>
      </c>
      <c r="BY78" s="49"/>
      <c r="BZ78" s="49">
        <v>97.137169</v>
      </c>
      <c r="CA78" s="49">
        <v>99.891174000000007</v>
      </c>
      <c r="CB78" s="49">
        <v>99.878189000000006</v>
      </c>
      <c r="CC78" s="49">
        <v>99.641518000000005</v>
      </c>
      <c r="CD78" s="49">
        <v>98.663132000000004</v>
      </c>
      <c r="CE78" s="49">
        <v>99.681090999999995</v>
      </c>
      <c r="CF78" s="49">
        <v>99.642532000000003</v>
      </c>
      <c r="CG78" s="49">
        <v>99.647582999999997</v>
      </c>
      <c r="CH78" s="49">
        <v>98.386566000000002</v>
      </c>
      <c r="CI78" s="49">
        <v>96.620705000000001</v>
      </c>
      <c r="CJ78" s="49">
        <v>98.347572</v>
      </c>
      <c r="CK78" s="49">
        <v>98.864410000000007</v>
      </c>
      <c r="CL78" s="49">
        <v>96.611098999999996</v>
      </c>
      <c r="CM78" s="49">
        <v>98.878676999999996</v>
      </c>
      <c r="CN78" s="49">
        <v>99.883430000000004</v>
      </c>
      <c r="CO78" s="49">
        <v>96.804419999999993</v>
      </c>
      <c r="CP78" s="49">
        <v>99.887908999999993</v>
      </c>
      <c r="CQ78" s="49">
        <v>98.909049999999993</v>
      </c>
      <c r="CR78" s="49">
        <v>98.956222999999994</v>
      </c>
      <c r="CS78" s="49">
        <v>97.135406000000003</v>
      </c>
      <c r="CT78" s="49">
        <v>98.461464000000007</v>
      </c>
      <c r="CU78" s="49">
        <v>99.736450000000005</v>
      </c>
      <c r="CV78" s="49">
        <v>96.710235999999995</v>
      </c>
      <c r="CW78" s="49">
        <v>96.665397999999996</v>
      </c>
      <c r="CX78" s="49">
        <v>96.676192999999998</v>
      </c>
      <c r="CY78" s="49">
        <v>98.869857999999994</v>
      </c>
      <c r="CZ78" s="49">
        <v>96.823273</v>
      </c>
      <c r="DA78" s="49">
        <v>96.582427999999993</v>
      </c>
      <c r="DB78" s="49">
        <v>96.601776000000001</v>
      </c>
      <c r="DC78" s="49">
        <v>97.110282999999995</v>
      </c>
      <c r="DD78" s="49">
        <v>96.549651999999995</v>
      </c>
      <c r="DE78" s="49">
        <v>96.613051999999996</v>
      </c>
      <c r="DF78" s="49">
        <v>96.697738999999999</v>
      </c>
      <c r="DG78" s="49">
        <v>95.624488999999997</v>
      </c>
      <c r="DH78" s="49">
        <v>92.678841000000006</v>
      </c>
      <c r="DI78" s="49">
        <v>92.350432999999995</v>
      </c>
      <c r="DJ78" s="49">
        <v>92.630629999999996</v>
      </c>
      <c r="DK78" s="49">
        <v>91.150199999999998</v>
      </c>
    </row>
    <row r="79" spans="1:115">
      <c r="A79" s="304" t="s">
        <v>546</v>
      </c>
      <c r="B79" s="297">
        <v>96.976410000000001</v>
      </c>
      <c r="C79" s="49">
        <v>97.003997999999996</v>
      </c>
      <c r="D79" s="49">
        <v>97.024826000000004</v>
      </c>
      <c r="E79" s="49">
        <v>97.018935999999997</v>
      </c>
      <c r="F79" s="49">
        <v>97.102005000000005</v>
      </c>
      <c r="G79" s="49">
        <v>97.072693000000001</v>
      </c>
      <c r="H79" s="49">
        <v>97.094048000000001</v>
      </c>
      <c r="I79" s="49">
        <v>97.058609000000004</v>
      </c>
      <c r="J79" s="49">
        <v>97.061890000000005</v>
      </c>
      <c r="K79" s="49">
        <v>97.059319000000002</v>
      </c>
      <c r="L79" s="49">
        <v>96.968857</v>
      </c>
      <c r="M79" s="49">
        <v>97.056388999999996</v>
      </c>
      <c r="N79" s="49">
        <v>97.079543999999999</v>
      </c>
      <c r="O79" s="49">
        <v>96.942108000000005</v>
      </c>
      <c r="P79" s="49">
        <v>96.902801999999994</v>
      </c>
      <c r="Q79" s="49">
        <v>96.944580000000002</v>
      </c>
      <c r="R79" s="49">
        <v>97.087188999999995</v>
      </c>
      <c r="S79" s="49">
        <v>97.040908999999999</v>
      </c>
      <c r="T79" s="49">
        <v>96.969977999999998</v>
      </c>
      <c r="U79" s="49">
        <v>96.966904</v>
      </c>
      <c r="V79" s="49">
        <v>97.006621999999993</v>
      </c>
      <c r="W79" s="49">
        <v>97.014251999999999</v>
      </c>
      <c r="X79" s="49">
        <v>97.008330999999998</v>
      </c>
      <c r="Y79" s="49">
        <v>96.997985999999997</v>
      </c>
      <c r="Z79" s="49">
        <v>97.007384999999999</v>
      </c>
      <c r="AA79" s="49">
        <v>97.032714999999996</v>
      </c>
      <c r="AB79" s="49">
        <v>97.018401999999995</v>
      </c>
      <c r="AC79" s="49">
        <v>97.010566999999995</v>
      </c>
      <c r="AD79" s="49">
        <v>96.990928999999994</v>
      </c>
      <c r="AE79" s="49">
        <v>96.983825999999993</v>
      </c>
      <c r="AF79" s="49">
        <v>96.993163999999993</v>
      </c>
      <c r="AG79" s="49">
        <v>96.953766000000002</v>
      </c>
      <c r="AH79" s="49">
        <v>96.965453999999994</v>
      </c>
      <c r="AI79" s="49">
        <v>96.982749999999996</v>
      </c>
      <c r="AJ79" s="49">
        <v>96.959121999999994</v>
      </c>
      <c r="AK79" s="49">
        <v>96.964661000000007</v>
      </c>
      <c r="AL79" s="49">
        <v>96.977829</v>
      </c>
      <c r="AM79" s="49">
        <v>97.203879999999998</v>
      </c>
      <c r="AN79" s="49">
        <v>96.893692000000001</v>
      </c>
      <c r="AO79" s="49">
        <v>97.048057999999997</v>
      </c>
      <c r="AP79" s="49">
        <v>97.221062000000003</v>
      </c>
      <c r="AQ79" s="49">
        <v>97.058875999999998</v>
      </c>
      <c r="AR79" s="49">
        <v>97.165085000000005</v>
      </c>
      <c r="AS79" s="49">
        <v>96.978774999999999</v>
      </c>
      <c r="AT79" s="49">
        <v>97.098281999999998</v>
      </c>
      <c r="AU79" s="49">
        <v>96.925017999999994</v>
      </c>
      <c r="AV79" s="49">
        <v>97.043036999999998</v>
      </c>
      <c r="AW79" s="49">
        <v>96.938384999999997</v>
      </c>
      <c r="AX79" s="49">
        <v>97.052482999999995</v>
      </c>
      <c r="AY79" s="49">
        <v>97.324370999999999</v>
      </c>
      <c r="AZ79" s="49">
        <v>97.004874999999998</v>
      </c>
      <c r="BA79" s="49">
        <v>96.726303000000001</v>
      </c>
      <c r="BB79" s="49">
        <v>96.730637000000002</v>
      </c>
      <c r="BC79" s="49">
        <v>96.702667000000005</v>
      </c>
      <c r="BD79" s="49">
        <v>96.859924000000007</v>
      </c>
      <c r="BE79" s="49">
        <v>96.886139</v>
      </c>
      <c r="BF79" s="49">
        <v>96.661972000000006</v>
      </c>
      <c r="BG79" s="49">
        <v>96.860564999999994</v>
      </c>
      <c r="BH79" s="49">
        <v>96.942215000000004</v>
      </c>
      <c r="BI79" s="49">
        <v>96.925026000000003</v>
      </c>
      <c r="BJ79" s="49">
        <v>96.887900999999999</v>
      </c>
      <c r="BK79" s="49">
        <v>96.783844000000002</v>
      </c>
      <c r="BL79" s="49">
        <v>96.809112999999996</v>
      </c>
      <c r="BM79" s="49">
        <v>96.940826000000001</v>
      </c>
      <c r="BN79" s="49">
        <v>96.897186000000005</v>
      </c>
      <c r="BO79" s="49">
        <v>96.768722999999994</v>
      </c>
      <c r="BP79" s="49">
        <v>96.917434999999998</v>
      </c>
      <c r="BQ79" s="49">
        <v>96.996917999999994</v>
      </c>
      <c r="BR79" s="49">
        <v>97.245514</v>
      </c>
      <c r="BS79" s="49">
        <v>96.924057000000005</v>
      </c>
      <c r="BT79" s="49">
        <v>96.893257000000006</v>
      </c>
      <c r="BU79" s="49">
        <v>96.858397999999994</v>
      </c>
      <c r="BV79" s="49">
        <v>97.094543000000002</v>
      </c>
      <c r="BW79" s="49">
        <v>97.289169000000001</v>
      </c>
      <c r="BX79" s="49">
        <v>96.945198000000005</v>
      </c>
      <c r="BY79" s="49">
        <v>97.137169</v>
      </c>
      <c r="BZ79" s="49"/>
      <c r="CA79" s="49">
        <v>97.195899999999995</v>
      </c>
      <c r="CB79" s="49">
        <v>97.175918999999993</v>
      </c>
      <c r="CC79" s="49">
        <v>97.094871999999995</v>
      </c>
      <c r="CD79" s="49">
        <v>97.324096999999995</v>
      </c>
      <c r="CE79" s="49">
        <v>97.047852000000006</v>
      </c>
      <c r="CF79" s="49">
        <v>97.029373000000007</v>
      </c>
      <c r="CG79" s="49">
        <v>97.161582999999993</v>
      </c>
      <c r="CH79" s="49">
        <v>97.037139999999994</v>
      </c>
      <c r="CI79" s="49">
        <v>97.036392000000006</v>
      </c>
      <c r="CJ79" s="49">
        <v>97.172561999999999</v>
      </c>
      <c r="CK79" s="49">
        <v>97.146866000000003</v>
      </c>
      <c r="CL79" s="49">
        <v>97.047989000000001</v>
      </c>
      <c r="CM79" s="49">
        <v>97.161315999999999</v>
      </c>
      <c r="CN79" s="49">
        <v>97.198455999999993</v>
      </c>
      <c r="CO79" s="49">
        <v>97.409164000000004</v>
      </c>
      <c r="CP79" s="49">
        <v>97.152855000000002</v>
      </c>
      <c r="CQ79" s="49">
        <v>97.283957999999998</v>
      </c>
      <c r="CR79" s="49">
        <v>97.152541999999997</v>
      </c>
      <c r="CS79" s="49">
        <v>99.810387000000006</v>
      </c>
      <c r="CT79" s="49">
        <v>97.165558000000004</v>
      </c>
      <c r="CU79" s="49">
        <v>97.111403999999993</v>
      </c>
      <c r="CV79" s="49">
        <v>97.092606000000004</v>
      </c>
      <c r="CW79" s="49">
        <v>97.080116000000004</v>
      </c>
      <c r="CX79" s="49">
        <v>97.069976999999994</v>
      </c>
      <c r="CY79" s="49">
        <v>97.225525000000005</v>
      </c>
      <c r="CZ79" s="49">
        <v>97.132735999999994</v>
      </c>
      <c r="DA79" s="49">
        <v>96.973526000000007</v>
      </c>
      <c r="DB79" s="49">
        <v>96.980438000000007</v>
      </c>
      <c r="DC79" s="49">
        <v>98.156097000000003</v>
      </c>
      <c r="DD79" s="49">
        <v>96.911102</v>
      </c>
      <c r="DE79" s="49">
        <v>97.096526999999995</v>
      </c>
      <c r="DF79" s="49">
        <v>97.098922999999999</v>
      </c>
      <c r="DG79" s="49">
        <v>96.049178999999995</v>
      </c>
      <c r="DH79" s="49">
        <v>92.668221000000003</v>
      </c>
      <c r="DI79" s="49">
        <v>92.465728999999996</v>
      </c>
      <c r="DJ79" s="49">
        <v>92.632903999999996</v>
      </c>
      <c r="DK79" s="49">
        <v>91.096710000000002</v>
      </c>
    </row>
    <row r="80" spans="1:115">
      <c r="A80" s="304" t="s">
        <v>547</v>
      </c>
      <c r="B80" s="297">
        <v>96.607674000000003</v>
      </c>
      <c r="C80" s="49">
        <v>96.618103000000005</v>
      </c>
      <c r="D80" s="49">
        <v>96.625336000000004</v>
      </c>
      <c r="E80" s="49">
        <v>96.648537000000005</v>
      </c>
      <c r="F80" s="49">
        <v>96.706406000000001</v>
      </c>
      <c r="G80" s="49">
        <v>96.709014999999994</v>
      </c>
      <c r="H80" s="49">
        <v>96.704268999999996</v>
      </c>
      <c r="I80" s="49">
        <v>96.714889999999997</v>
      </c>
      <c r="J80" s="49">
        <v>96.683509999999998</v>
      </c>
      <c r="K80" s="49">
        <v>96.691497999999996</v>
      </c>
      <c r="L80" s="49">
        <v>96.618576000000004</v>
      </c>
      <c r="M80" s="49">
        <v>96.674103000000002</v>
      </c>
      <c r="N80" s="49">
        <v>96.719596999999993</v>
      </c>
      <c r="O80" s="49">
        <v>96.461060000000003</v>
      </c>
      <c r="P80" s="49">
        <v>96.519783000000004</v>
      </c>
      <c r="Q80" s="49">
        <v>96.495284999999996</v>
      </c>
      <c r="R80" s="49">
        <v>96.751739999999998</v>
      </c>
      <c r="S80" s="49">
        <v>96.552054999999996</v>
      </c>
      <c r="T80" s="49">
        <v>96.579673999999997</v>
      </c>
      <c r="U80" s="49">
        <v>96.493324000000001</v>
      </c>
      <c r="V80" s="49">
        <v>96.589034999999996</v>
      </c>
      <c r="W80" s="49">
        <v>96.613831000000005</v>
      </c>
      <c r="X80" s="49">
        <v>96.618835000000004</v>
      </c>
      <c r="Y80" s="49">
        <v>96.606330999999997</v>
      </c>
      <c r="Z80" s="49">
        <v>96.613556000000003</v>
      </c>
      <c r="AA80" s="49">
        <v>96.657120000000006</v>
      </c>
      <c r="AB80" s="49">
        <v>96.611098999999996</v>
      </c>
      <c r="AC80" s="49">
        <v>96.611098999999996</v>
      </c>
      <c r="AD80" s="49">
        <v>96.614966999999993</v>
      </c>
      <c r="AE80" s="49">
        <v>96.594100999999995</v>
      </c>
      <c r="AF80" s="49">
        <v>96.603210000000004</v>
      </c>
      <c r="AG80" s="49">
        <v>96.543976000000001</v>
      </c>
      <c r="AH80" s="49">
        <v>96.549210000000002</v>
      </c>
      <c r="AI80" s="49">
        <v>96.534332000000006</v>
      </c>
      <c r="AJ80" s="49">
        <v>96.541686999999996</v>
      </c>
      <c r="AK80" s="49">
        <v>96.538925000000006</v>
      </c>
      <c r="AL80" s="49">
        <v>96.56456</v>
      </c>
      <c r="AM80" s="49">
        <v>98.540358999999995</v>
      </c>
      <c r="AN80" s="49">
        <v>96.537223999999995</v>
      </c>
      <c r="AO80" s="49">
        <v>96.674025999999998</v>
      </c>
      <c r="AP80" s="49">
        <v>98.841178999999997</v>
      </c>
      <c r="AQ80" s="49">
        <v>96.662627999999998</v>
      </c>
      <c r="AR80" s="49">
        <v>96.677871999999994</v>
      </c>
      <c r="AS80" s="49">
        <v>98.579926</v>
      </c>
      <c r="AT80" s="49">
        <v>96.724959999999996</v>
      </c>
      <c r="AU80" s="49">
        <v>96.562095999999997</v>
      </c>
      <c r="AV80" s="49">
        <v>96.670485999999997</v>
      </c>
      <c r="AW80" s="49">
        <v>96.569121999999993</v>
      </c>
      <c r="AX80" s="49">
        <v>96.676506000000003</v>
      </c>
      <c r="AY80" s="49">
        <v>96.899199999999993</v>
      </c>
      <c r="AZ80" s="49">
        <v>96.671126999999998</v>
      </c>
      <c r="BA80" s="49">
        <v>96.431160000000006</v>
      </c>
      <c r="BB80" s="49">
        <v>96.430312999999998</v>
      </c>
      <c r="BC80" s="49">
        <v>96.427245999999997</v>
      </c>
      <c r="BD80" s="49">
        <v>96.546806000000004</v>
      </c>
      <c r="BE80" s="49">
        <v>96.492630000000005</v>
      </c>
      <c r="BF80" s="49">
        <v>96.377617000000001</v>
      </c>
      <c r="BG80" s="49">
        <v>96.490172999999999</v>
      </c>
      <c r="BH80" s="49">
        <v>96.500320000000002</v>
      </c>
      <c r="BI80" s="49">
        <v>96.565628000000004</v>
      </c>
      <c r="BJ80" s="49">
        <v>98.242142000000001</v>
      </c>
      <c r="BK80" s="49">
        <v>96.359725999999995</v>
      </c>
      <c r="BL80" s="49">
        <v>96.449509000000006</v>
      </c>
      <c r="BM80" s="49">
        <v>96.544296000000003</v>
      </c>
      <c r="BN80" s="49">
        <v>96.484734000000003</v>
      </c>
      <c r="BO80" s="49">
        <v>96.368651999999997</v>
      </c>
      <c r="BP80" s="49">
        <v>96.421065999999996</v>
      </c>
      <c r="BQ80" s="49">
        <v>96.514458000000005</v>
      </c>
      <c r="BR80" s="49">
        <v>96.663314999999997</v>
      </c>
      <c r="BS80" s="49">
        <v>96.570496000000006</v>
      </c>
      <c r="BT80" s="49">
        <v>96.444382000000004</v>
      </c>
      <c r="BU80" s="49">
        <v>96.490707</v>
      </c>
      <c r="BV80" s="49">
        <v>98.636993000000004</v>
      </c>
      <c r="BW80" s="49">
        <v>96.606369000000001</v>
      </c>
      <c r="BX80" s="49">
        <v>96.486228999999994</v>
      </c>
      <c r="BY80" s="49">
        <v>99.891174000000007</v>
      </c>
      <c r="BZ80" s="49">
        <v>97.195899999999995</v>
      </c>
      <c r="CA80" s="49"/>
      <c r="CB80" s="49">
        <v>99.913651000000002</v>
      </c>
      <c r="CC80" s="49">
        <v>99.514258999999996</v>
      </c>
      <c r="CD80" s="49">
        <v>98.611464999999995</v>
      </c>
      <c r="CE80" s="49">
        <v>99.549400000000006</v>
      </c>
      <c r="CF80" s="49">
        <v>99.526336999999998</v>
      </c>
      <c r="CG80" s="49">
        <v>99.521407999999994</v>
      </c>
      <c r="CH80" s="49">
        <v>98.390640000000005</v>
      </c>
      <c r="CI80" s="49">
        <v>96.538162</v>
      </c>
      <c r="CJ80" s="49">
        <v>98.332999999999998</v>
      </c>
      <c r="CK80" s="49">
        <v>98.804962000000003</v>
      </c>
      <c r="CL80" s="49">
        <v>96.607169999999996</v>
      </c>
      <c r="CM80" s="49">
        <v>98.996689000000003</v>
      </c>
      <c r="CN80" s="49">
        <v>99.941956000000005</v>
      </c>
      <c r="CO80" s="49">
        <v>96.889336</v>
      </c>
      <c r="CP80" s="49">
        <v>99.951614000000006</v>
      </c>
      <c r="CQ80" s="49">
        <v>98.897064</v>
      </c>
      <c r="CR80" s="49">
        <v>98.849922000000007</v>
      </c>
      <c r="CS80" s="49">
        <v>97.112564000000006</v>
      </c>
      <c r="CT80" s="49">
        <v>98.567977999999997</v>
      </c>
      <c r="CU80" s="49">
        <v>99.595566000000005</v>
      </c>
      <c r="CV80" s="49">
        <v>96.710373000000004</v>
      </c>
      <c r="CW80" s="49">
        <v>96.683975000000004</v>
      </c>
      <c r="CX80" s="49">
        <v>96.709075999999996</v>
      </c>
      <c r="CY80" s="49">
        <v>98.837196000000006</v>
      </c>
      <c r="CZ80" s="49">
        <v>96.803191999999996</v>
      </c>
      <c r="DA80" s="49">
        <v>96.547897000000006</v>
      </c>
      <c r="DB80" s="49">
        <v>96.580871999999999</v>
      </c>
      <c r="DC80" s="49">
        <v>97.101973999999998</v>
      </c>
      <c r="DD80" s="49">
        <v>96.479400999999996</v>
      </c>
      <c r="DE80" s="49">
        <v>96.583382</v>
      </c>
      <c r="DF80" s="49">
        <v>96.652405000000002</v>
      </c>
      <c r="DG80" s="49">
        <v>95.632926999999995</v>
      </c>
      <c r="DH80" s="49">
        <v>92.651015999999998</v>
      </c>
      <c r="DI80" s="49">
        <v>92.498688000000001</v>
      </c>
      <c r="DJ80" s="49">
        <v>92.680404999999993</v>
      </c>
      <c r="DK80" s="49">
        <v>91.242874</v>
      </c>
    </row>
    <row r="81" spans="1:115">
      <c r="A81" s="304" t="s">
        <v>548</v>
      </c>
      <c r="B81" s="297">
        <v>96.646500000000003</v>
      </c>
      <c r="C81" s="49">
        <v>96.713654000000005</v>
      </c>
      <c r="D81" s="49">
        <v>96.609984999999995</v>
      </c>
      <c r="E81" s="49">
        <v>96.691635000000005</v>
      </c>
      <c r="F81" s="49">
        <v>96.697722999999996</v>
      </c>
      <c r="G81" s="49">
        <v>96.722504000000001</v>
      </c>
      <c r="H81" s="49">
        <v>96.719299000000007</v>
      </c>
      <c r="I81" s="49">
        <v>96.724853999999993</v>
      </c>
      <c r="J81" s="49">
        <v>96.648826999999997</v>
      </c>
      <c r="K81" s="49">
        <v>96.674255000000002</v>
      </c>
      <c r="L81" s="49">
        <v>96.638335999999995</v>
      </c>
      <c r="M81" s="49">
        <v>96.680954</v>
      </c>
      <c r="N81" s="49">
        <v>96.747803000000005</v>
      </c>
      <c r="O81" s="49">
        <v>96.577286000000001</v>
      </c>
      <c r="P81" s="49">
        <v>96.556884999999994</v>
      </c>
      <c r="Q81" s="49">
        <v>96.510254000000003</v>
      </c>
      <c r="R81" s="49">
        <v>96.749938999999998</v>
      </c>
      <c r="S81" s="49">
        <v>96.590316999999999</v>
      </c>
      <c r="T81" s="49">
        <v>96.578140000000005</v>
      </c>
      <c r="U81" s="49">
        <v>96.574905000000001</v>
      </c>
      <c r="V81" s="49">
        <v>96.641356999999999</v>
      </c>
      <c r="W81" s="49">
        <v>96.664246000000006</v>
      </c>
      <c r="X81" s="49">
        <v>96.650908999999999</v>
      </c>
      <c r="Y81" s="49">
        <v>96.667586999999997</v>
      </c>
      <c r="Z81" s="49">
        <v>96.660354999999996</v>
      </c>
      <c r="AA81" s="49">
        <v>96.682097999999996</v>
      </c>
      <c r="AB81" s="49">
        <v>96.659362999999999</v>
      </c>
      <c r="AC81" s="49">
        <v>96.659362999999999</v>
      </c>
      <c r="AD81" s="49">
        <v>96.661879999999996</v>
      </c>
      <c r="AE81" s="49">
        <v>96.661727999999997</v>
      </c>
      <c r="AF81" s="49">
        <v>96.603592000000006</v>
      </c>
      <c r="AG81" s="49">
        <v>96.594634999999997</v>
      </c>
      <c r="AH81" s="49">
        <v>96.588195999999996</v>
      </c>
      <c r="AI81" s="49">
        <v>96.594604000000004</v>
      </c>
      <c r="AJ81" s="49">
        <v>96.573402000000002</v>
      </c>
      <c r="AK81" s="49">
        <v>96.574569999999994</v>
      </c>
      <c r="AL81" s="49">
        <v>96.610061999999999</v>
      </c>
      <c r="AM81" s="49">
        <v>98.505341000000001</v>
      </c>
      <c r="AN81" s="49">
        <v>96.604163999999997</v>
      </c>
      <c r="AO81" s="49">
        <v>96.654099000000002</v>
      </c>
      <c r="AP81" s="49">
        <v>98.885529000000005</v>
      </c>
      <c r="AQ81" s="49">
        <v>96.788619999999995</v>
      </c>
      <c r="AR81" s="49">
        <v>96.687691000000001</v>
      </c>
      <c r="AS81" s="49">
        <v>98.582901000000007</v>
      </c>
      <c r="AT81" s="49">
        <v>96.712372000000002</v>
      </c>
      <c r="AU81" s="49">
        <v>96.644820999999993</v>
      </c>
      <c r="AV81" s="49">
        <v>96.655242999999999</v>
      </c>
      <c r="AW81" s="49">
        <v>96.627014000000003</v>
      </c>
      <c r="AX81" s="49">
        <v>96.725928999999994</v>
      </c>
      <c r="AY81" s="49">
        <v>96.926804000000004</v>
      </c>
      <c r="AZ81" s="49">
        <v>96.707779000000002</v>
      </c>
      <c r="BA81" s="49">
        <v>96.447875999999994</v>
      </c>
      <c r="BB81" s="49">
        <v>96.494918999999996</v>
      </c>
      <c r="BC81" s="49">
        <v>96.509383999999997</v>
      </c>
      <c r="BD81" s="49">
        <v>96.601653999999996</v>
      </c>
      <c r="BE81" s="49">
        <v>96.555817000000005</v>
      </c>
      <c r="BF81" s="49">
        <v>96.350432999999995</v>
      </c>
      <c r="BG81" s="49">
        <v>96.502823000000006</v>
      </c>
      <c r="BH81" s="49">
        <v>96.549178999999995</v>
      </c>
      <c r="BI81" s="49">
        <v>96.593513000000002</v>
      </c>
      <c r="BJ81" s="49">
        <v>98.183823000000004</v>
      </c>
      <c r="BK81" s="49">
        <v>96.443436000000005</v>
      </c>
      <c r="BL81" s="49">
        <v>96.464782999999997</v>
      </c>
      <c r="BM81" s="49">
        <v>96.637634000000006</v>
      </c>
      <c r="BN81" s="49">
        <v>96.527168000000003</v>
      </c>
      <c r="BO81" s="49">
        <v>96.516204999999999</v>
      </c>
      <c r="BP81" s="49">
        <v>96.537514000000002</v>
      </c>
      <c r="BQ81" s="49">
        <v>96.548644999999993</v>
      </c>
      <c r="BR81" s="49">
        <v>96.712311</v>
      </c>
      <c r="BS81" s="49">
        <v>96.619804000000002</v>
      </c>
      <c r="BT81" s="49">
        <v>96.487457000000006</v>
      </c>
      <c r="BU81" s="49">
        <v>96.578132999999994</v>
      </c>
      <c r="BV81" s="49">
        <v>98.663962999999995</v>
      </c>
      <c r="BW81" s="49">
        <v>96.693459000000004</v>
      </c>
      <c r="BX81" s="49">
        <v>96.544121000000004</v>
      </c>
      <c r="BY81" s="49">
        <v>99.878189000000006</v>
      </c>
      <c r="BZ81" s="49">
        <v>97.175918999999993</v>
      </c>
      <c r="CA81" s="49">
        <v>99.913651000000002</v>
      </c>
      <c r="CB81" s="49"/>
      <c r="CC81" s="49">
        <v>99.623054999999994</v>
      </c>
      <c r="CD81" s="49">
        <v>98.630279999999999</v>
      </c>
      <c r="CE81" s="49">
        <v>99.617531</v>
      </c>
      <c r="CF81" s="49">
        <v>99.634956000000003</v>
      </c>
      <c r="CG81" s="49">
        <v>99.639922999999996</v>
      </c>
      <c r="CH81" s="49">
        <v>98.419426000000001</v>
      </c>
      <c r="CI81" s="49">
        <v>96.589980999999995</v>
      </c>
      <c r="CJ81" s="49">
        <v>98.334937999999994</v>
      </c>
      <c r="CK81" s="49">
        <v>98.874816999999993</v>
      </c>
      <c r="CL81" s="49">
        <v>96.619468999999995</v>
      </c>
      <c r="CM81" s="49">
        <v>98.839432000000002</v>
      </c>
      <c r="CN81" s="49">
        <v>99.879317999999998</v>
      </c>
      <c r="CO81" s="49">
        <v>96.759613000000002</v>
      </c>
      <c r="CP81" s="49">
        <v>99.893814000000006</v>
      </c>
      <c r="CQ81" s="49">
        <v>98.901741000000001</v>
      </c>
      <c r="CR81" s="49">
        <v>98.911270000000002</v>
      </c>
      <c r="CS81" s="49">
        <v>97.099007</v>
      </c>
      <c r="CT81" s="49">
        <v>98.449928</v>
      </c>
      <c r="CU81" s="49">
        <v>99.677238000000003</v>
      </c>
      <c r="CV81" s="49">
        <v>96.716232000000005</v>
      </c>
      <c r="CW81" s="49">
        <v>96.675903000000005</v>
      </c>
      <c r="CX81" s="49">
        <v>96.680603000000005</v>
      </c>
      <c r="CY81" s="49">
        <v>98.864227</v>
      </c>
      <c r="CZ81" s="49">
        <v>96.819503999999995</v>
      </c>
      <c r="DA81" s="49">
        <v>96.550895999999995</v>
      </c>
      <c r="DB81" s="49">
        <v>96.616057999999995</v>
      </c>
      <c r="DC81" s="49">
        <v>97.187897000000007</v>
      </c>
      <c r="DD81" s="49">
        <v>96.547379000000006</v>
      </c>
      <c r="DE81" s="49">
        <v>96.610579999999999</v>
      </c>
      <c r="DF81" s="49">
        <v>96.665878000000006</v>
      </c>
      <c r="DG81" s="49">
        <v>95.654021999999998</v>
      </c>
      <c r="DH81" s="49">
        <v>92.717315999999997</v>
      </c>
      <c r="DI81" s="49">
        <v>92.399726999999999</v>
      </c>
      <c r="DJ81" s="49">
        <v>92.699112</v>
      </c>
      <c r="DK81" s="49">
        <v>91.170333999999997</v>
      </c>
    </row>
    <row r="82" spans="1:115">
      <c r="A82" s="304" t="s">
        <v>549</v>
      </c>
      <c r="B82" s="297">
        <v>96.714371</v>
      </c>
      <c r="C82" s="49">
        <v>96.783623000000006</v>
      </c>
      <c r="D82" s="49">
        <v>96.667320000000004</v>
      </c>
      <c r="E82" s="49">
        <v>96.729759000000001</v>
      </c>
      <c r="F82" s="49">
        <v>96.784851000000003</v>
      </c>
      <c r="G82" s="49">
        <v>96.752243000000007</v>
      </c>
      <c r="H82" s="49">
        <v>96.742904999999993</v>
      </c>
      <c r="I82" s="49">
        <v>96.763000000000005</v>
      </c>
      <c r="J82" s="49">
        <v>96.702270999999996</v>
      </c>
      <c r="K82" s="49">
        <v>96.726944000000003</v>
      </c>
      <c r="L82" s="49">
        <v>96.691665999999998</v>
      </c>
      <c r="M82" s="49">
        <v>96.699387000000002</v>
      </c>
      <c r="N82" s="49">
        <v>96.781418000000002</v>
      </c>
      <c r="O82" s="49">
        <v>96.637741000000005</v>
      </c>
      <c r="P82" s="49">
        <v>96.624283000000005</v>
      </c>
      <c r="Q82" s="49">
        <v>96.536377000000002</v>
      </c>
      <c r="R82" s="49">
        <v>96.821167000000003</v>
      </c>
      <c r="S82" s="49">
        <v>96.749099999999999</v>
      </c>
      <c r="T82" s="49">
        <v>96.640617000000006</v>
      </c>
      <c r="U82" s="49">
        <v>96.635779999999997</v>
      </c>
      <c r="V82" s="49">
        <v>96.648026000000002</v>
      </c>
      <c r="W82" s="49">
        <v>96.677261000000001</v>
      </c>
      <c r="X82" s="49">
        <v>96.676452999999995</v>
      </c>
      <c r="Y82" s="49">
        <v>96.677299000000005</v>
      </c>
      <c r="Z82" s="49">
        <v>96.666779000000005</v>
      </c>
      <c r="AA82" s="49">
        <v>96.712799000000004</v>
      </c>
      <c r="AB82" s="49">
        <v>96.652968999999999</v>
      </c>
      <c r="AC82" s="49">
        <v>96.652968999999999</v>
      </c>
      <c r="AD82" s="49">
        <v>96.678573999999998</v>
      </c>
      <c r="AE82" s="49">
        <v>96.676597999999998</v>
      </c>
      <c r="AF82" s="49">
        <v>96.588500999999994</v>
      </c>
      <c r="AG82" s="49">
        <v>96.545592999999997</v>
      </c>
      <c r="AH82" s="49">
        <v>96.540222</v>
      </c>
      <c r="AI82" s="49">
        <v>96.545670000000001</v>
      </c>
      <c r="AJ82" s="49">
        <v>96.558998000000003</v>
      </c>
      <c r="AK82" s="49">
        <v>96.535042000000004</v>
      </c>
      <c r="AL82" s="49">
        <v>96.553818000000007</v>
      </c>
      <c r="AM82" s="49">
        <v>98.384231999999997</v>
      </c>
      <c r="AN82" s="49">
        <v>96.611755000000002</v>
      </c>
      <c r="AO82" s="49">
        <v>96.750549000000007</v>
      </c>
      <c r="AP82" s="49">
        <v>98.645966000000001</v>
      </c>
      <c r="AQ82" s="49">
        <v>96.708968999999996</v>
      </c>
      <c r="AR82" s="49">
        <v>96.769256999999996</v>
      </c>
      <c r="AS82" s="49">
        <v>98.584487999999993</v>
      </c>
      <c r="AT82" s="49">
        <v>96.884842000000006</v>
      </c>
      <c r="AU82" s="49">
        <v>96.643371999999999</v>
      </c>
      <c r="AV82" s="49">
        <v>96.741837000000004</v>
      </c>
      <c r="AW82" s="49">
        <v>96.714423999999994</v>
      </c>
      <c r="AX82" s="49">
        <v>96.756882000000004</v>
      </c>
      <c r="AY82" s="49">
        <v>96.988831000000005</v>
      </c>
      <c r="AZ82" s="49">
        <v>96.822417999999999</v>
      </c>
      <c r="BA82" s="49">
        <v>96.5</v>
      </c>
      <c r="BB82" s="49">
        <v>96.493149000000003</v>
      </c>
      <c r="BC82" s="49">
        <v>96.553023999999994</v>
      </c>
      <c r="BD82" s="49">
        <v>96.594200000000001</v>
      </c>
      <c r="BE82" s="49">
        <v>96.589766999999995</v>
      </c>
      <c r="BF82" s="49">
        <v>96.488631999999996</v>
      </c>
      <c r="BG82" s="49">
        <v>96.625304999999997</v>
      </c>
      <c r="BH82" s="49">
        <v>96.616211000000007</v>
      </c>
      <c r="BI82" s="49">
        <v>96.670653999999999</v>
      </c>
      <c r="BJ82" s="49">
        <v>98.087981999999997</v>
      </c>
      <c r="BK82" s="49">
        <v>96.394278999999997</v>
      </c>
      <c r="BL82" s="49">
        <v>96.675895999999995</v>
      </c>
      <c r="BM82" s="49">
        <v>96.649460000000005</v>
      </c>
      <c r="BN82" s="49">
        <v>96.559989999999999</v>
      </c>
      <c r="BO82" s="49">
        <v>96.483795000000001</v>
      </c>
      <c r="BP82" s="49">
        <v>96.589232999999993</v>
      </c>
      <c r="BQ82" s="49">
        <v>96.620697000000007</v>
      </c>
      <c r="BR82" s="49">
        <v>96.723708999999999</v>
      </c>
      <c r="BS82" s="49">
        <v>96.678100999999998</v>
      </c>
      <c r="BT82" s="49">
        <v>96.602553999999998</v>
      </c>
      <c r="BU82" s="49">
        <v>96.545119999999997</v>
      </c>
      <c r="BV82" s="49">
        <v>98.635559000000001</v>
      </c>
      <c r="BW82" s="49">
        <v>96.704041000000004</v>
      </c>
      <c r="BX82" s="49">
        <v>96.599152000000004</v>
      </c>
      <c r="BY82" s="49">
        <v>99.641518000000005</v>
      </c>
      <c r="BZ82" s="49">
        <v>97.094871999999995</v>
      </c>
      <c r="CA82" s="49">
        <v>99.514258999999996</v>
      </c>
      <c r="CB82" s="49">
        <v>99.623054999999994</v>
      </c>
      <c r="CC82" s="49"/>
      <c r="CD82" s="49">
        <v>98.662857000000002</v>
      </c>
      <c r="CE82" s="49">
        <v>99.768142999999995</v>
      </c>
      <c r="CF82" s="49">
        <v>99.515167000000005</v>
      </c>
      <c r="CG82" s="49">
        <v>99.738968</v>
      </c>
      <c r="CH82" s="49">
        <v>98.227264000000005</v>
      </c>
      <c r="CI82" s="49">
        <v>96.738540999999998</v>
      </c>
      <c r="CJ82" s="49">
        <v>98.280495000000002</v>
      </c>
      <c r="CK82" s="49">
        <v>98.701080000000005</v>
      </c>
      <c r="CL82" s="49">
        <v>96.690703999999997</v>
      </c>
      <c r="CM82" s="49">
        <v>98.646011000000001</v>
      </c>
      <c r="CN82" s="49">
        <v>99.522354000000007</v>
      </c>
      <c r="CO82" s="49">
        <v>96.754181000000003</v>
      </c>
      <c r="CP82" s="49">
        <v>99.616455000000002</v>
      </c>
      <c r="CQ82" s="49">
        <v>98.603615000000005</v>
      </c>
      <c r="CR82" s="49">
        <v>98.665131000000002</v>
      </c>
      <c r="CS82" s="49">
        <v>97.118408000000002</v>
      </c>
      <c r="CT82" s="49">
        <v>98.341460999999995</v>
      </c>
      <c r="CU82" s="49">
        <v>99.703170999999998</v>
      </c>
      <c r="CV82" s="49">
        <v>96.816085999999999</v>
      </c>
      <c r="CW82" s="49">
        <v>96.783569</v>
      </c>
      <c r="CX82" s="49">
        <v>96.784676000000005</v>
      </c>
      <c r="CY82" s="49">
        <v>98.679267999999993</v>
      </c>
      <c r="CZ82" s="49">
        <v>96.84742</v>
      </c>
      <c r="DA82" s="49">
        <v>96.629227</v>
      </c>
      <c r="DB82" s="49">
        <v>96.641295999999997</v>
      </c>
      <c r="DC82" s="49">
        <v>97.118408000000002</v>
      </c>
      <c r="DD82" s="49">
        <v>96.516586000000004</v>
      </c>
      <c r="DE82" s="49">
        <v>96.649619999999999</v>
      </c>
      <c r="DF82" s="49">
        <v>96.750702000000004</v>
      </c>
      <c r="DG82" s="49">
        <v>95.660645000000002</v>
      </c>
      <c r="DH82" s="49">
        <v>92.671065999999996</v>
      </c>
      <c r="DI82" s="49">
        <v>92.493896000000007</v>
      </c>
      <c r="DJ82" s="49">
        <v>92.685455000000005</v>
      </c>
      <c r="DK82" s="49">
        <v>91.249534999999995</v>
      </c>
    </row>
    <row r="83" spans="1:115">
      <c r="A83" s="304" t="s">
        <v>550</v>
      </c>
      <c r="B83" s="297">
        <v>96.812201999999999</v>
      </c>
      <c r="C83" s="49">
        <v>96.840644999999995</v>
      </c>
      <c r="D83" s="49">
        <v>96.797409000000002</v>
      </c>
      <c r="E83" s="49">
        <v>96.723831000000004</v>
      </c>
      <c r="F83" s="49">
        <v>96.812102999999993</v>
      </c>
      <c r="G83" s="49">
        <v>96.824614999999994</v>
      </c>
      <c r="H83" s="49">
        <v>96.845230000000001</v>
      </c>
      <c r="I83" s="49">
        <v>96.776947000000007</v>
      </c>
      <c r="J83" s="49">
        <v>96.769440000000003</v>
      </c>
      <c r="K83" s="49">
        <v>96.802277000000004</v>
      </c>
      <c r="L83" s="49">
        <v>96.750084000000001</v>
      </c>
      <c r="M83" s="49">
        <v>96.762337000000002</v>
      </c>
      <c r="N83" s="49">
        <v>96.853043</v>
      </c>
      <c r="O83" s="49">
        <v>96.670540000000003</v>
      </c>
      <c r="P83" s="49">
        <v>96.749511999999996</v>
      </c>
      <c r="Q83" s="49">
        <v>96.711624</v>
      </c>
      <c r="R83" s="49">
        <v>96.953522000000007</v>
      </c>
      <c r="S83" s="49">
        <v>96.797286999999997</v>
      </c>
      <c r="T83" s="49">
        <v>96.681579999999997</v>
      </c>
      <c r="U83" s="49">
        <v>96.685424999999995</v>
      </c>
      <c r="V83" s="49">
        <v>96.670180999999999</v>
      </c>
      <c r="W83" s="49">
        <v>96.672721999999993</v>
      </c>
      <c r="X83" s="49">
        <v>96.682158999999999</v>
      </c>
      <c r="Y83" s="49">
        <v>96.680015999999995</v>
      </c>
      <c r="Z83" s="49">
        <v>96.687102999999993</v>
      </c>
      <c r="AA83" s="49">
        <v>96.750214</v>
      </c>
      <c r="AB83" s="49">
        <v>96.686431999999996</v>
      </c>
      <c r="AC83" s="49">
        <v>96.686431999999996</v>
      </c>
      <c r="AD83" s="49">
        <v>96.695342999999994</v>
      </c>
      <c r="AE83" s="49">
        <v>96.714478</v>
      </c>
      <c r="AF83" s="49">
        <v>96.680358999999996</v>
      </c>
      <c r="AG83" s="49">
        <v>96.605063999999999</v>
      </c>
      <c r="AH83" s="49">
        <v>96.570144999999997</v>
      </c>
      <c r="AI83" s="49">
        <v>96.597945999999993</v>
      </c>
      <c r="AJ83" s="49">
        <v>96.581160999999994</v>
      </c>
      <c r="AK83" s="49">
        <v>96.605773999999997</v>
      </c>
      <c r="AL83" s="49">
        <v>96.641013999999998</v>
      </c>
      <c r="AM83" s="49">
        <v>98.359900999999994</v>
      </c>
      <c r="AN83" s="49">
        <v>96.690642999999994</v>
      </c>
      <c r="AO83" s="49">
        <v>96.799187000000003</v>
      </c>
      <c r="AP83" s="49">
        <v>98.590323999999995</v>
      </c>
      <c r="AQ83" s="49">
        <v>96.773865000000001</v>
      </c>
      <c r="AR83" s="49">
        <v>96.784514999999999</v>
      </c>
      <c r="AS83" s="49">
        <v>98.491196000000002</v>
      </c>
      <c r="AT83" s="49">
        <v>96.919005999999996</v>
      </c>
      <c r="AU83" s="49">
        <v>96.749001000000007</v>
      </c>
      <c r="AV83" s="49">
        <v>96.738808000000006</v>
      </c>
      <c r="AW83" s="49">
        <v>96.827454000000003</v>
      </c>
      <c r="AX83" s="49">
        <v>96.780586</v>
      </c>
      <c r="AY83" s="49">
        <v>97.08963</v>
      </c>
      <c r="AZ83" s="49">
        <v>96.874816999999993</v>
      </c>
      <c r="BA83" s="49">
        <v>96.530838000000003</v>
      </c>
      <c r="BB83" s="49">
        <v>96.499297999999996</v>
      </c>
      <c r="BC83" s="49">
        <v>96.578789</v>
      </c>
      <c r="BD83" s="49">
        <v>96.673858999999993</v>
      </c>
      <c r="BE83" s="49">
        <v>96.639572000000001</v>
      </c>
      <c r="BF83" s="49">
        <v>96.535217000000003</v>
      </c>
      <c r="BG83" s="49">
        <v>96.647071999999994</v>
      </c>
      <c r="BH83" s="49">
        <v>96.670958999999996</v>
      </c>
      <c r="BI83" s="49">
        <v>96.679069999999996</v>
      </c>
      <c r="BJ83" s="49">
        <v>98.023773000000006</v>
      </c>
      <c r="BK83" s="49">
        <v>96.587708000000006</v>
      </c>
      <c r="BL83" s="49">
        <v>96.656402999999997</v>
      </c>
      <c r="BM83" s="49">
        <v>96.725364999999996</v>
      </c>
      <c r="BN83" s="49">
        <v>96.611382000000006</v>
      </c>
      <c r="BO83" s="49">
        <v>96.600693000000007</v>
      </c>
      <c r="BP83" s="49">
        <v>96.712845000000002</v>
      </c>
      <c r="BQ83" s="49">
        <v>96.708175999999995</v>
      </c>
      <c r="BR83" s="49">
        <v>96.706588999999994</v>
      </c>
      <c r="BS83" s="49">
        <v>96.701217999999997</v>
      </c>
      <c r="BT83" s="49">
        <v>96.648560000000003</v>
      </c>
      <c r="BU83" s="49">
        <v>96.610320999999999</v>
      </c>
      <c r="BV83" s="49">
        <v>98.765656000000007</v>
      </c>
      <c r="BW83" s="49">
        <v>96.81662</v>
      </c>
      <c r="BX83" s="49">
        <v>96.635604999999998</v>
      </c>
      <c r="BY83" s="49">
        <v>98.663132000000004</v>
      </c>
      <c r="BZ83" s="49">
        <v>97.324096999999995</v>
      </c>
      <c r="CA83" s="49">
        <v>98.611464999999995</v>
      </c>
      <c r="CB83" s="49">
        <v>98.630279999999999</v>
      </c>
      <c r="CC83" s="49">
        <v>98.662857000000002</v>
      </c>
      <c r="CD83" s="49"/>
      <c r="CE83" s="49">
        <v>98.546333000000004</v>
      </c>
      <c r="CF83" s="49">
        <v>98.458954000000006</v>
      </c>
      <c r="CG83" s="49">
        <v>98.595305999999994</v>
      </c>
      <c r="CH83" s="49">
        <v>98.218826000000007</v>
      </c>
      <c r="CI83" s="49">
        <v>96.867462000000003</v>
      </c>
      <c r="CJ83" s="49">
        <v>98.311385999999999</v>
      </c>
      <c r="CK83" s="49">
        <v>98.574523999999997</v>
      </c>
      <c r="CL83" s="49">
        <v>96.838195999999996</v>
      </c>
      <c r="CM83" s="49">
        <v>98.562408000000005</v>
      </c>
      <c r="CN83" s="49">
        <v>98.602729999999994</v>
      </c>
      <c r="CO83" s="49">
        <v>96.942122999999995</v>
      </c>
      <c r="CP83" s="49">
        <v>98.594948000000002</v>
      </c>
      <c r="CQ83" s="49">
        <v>98.646141</v>
      </c>
      <c r="CR83" s="49">
        <v>98.635329999999996</v>
      </c>
      <c r="CS83" s="49">
        <v>97.290053999999998</v>
      </c>
      <c r="CT83" s="49">
        <v>98.302261000000001</v>
      </c>
      <c r="CU83" s="49">
        <v>98.547600000000003</v>
      </c>
      <c r="CV83" s="49">
        <v>96.895629999999997</v>
      </c>
      <c r="CW83" s="49">
        <v>96.908385999999993</v>
      </c>
      <c r="CX83" s="49">
        <v>96.854149000000007</v>
      </c>
      <c r="CY83" s="49">
        <v>98.583541999999994</v>
      </c>
      <c r="CZ83" s="49">
        <v>96.909744000000003</v>
      </c>
      <c r="DA83" s="49">
        <v>96.673644999999993</v>
      </c>
      <c r="DB83" s="49">
        <v>96.74633</v>
      </c>
      <c r="DC83" s="49">
        <v>97.038345000000007</v>
      </c>
      <c r="DD83" s="49">
        <v>96.677161999999996</v>
      </c>
      <c r="DE83" s="49">
        <v>96.709289999999996</v>
      </c>
      <c r="DF83" s="49">
        <v>96.720596</v>
      </c>
      <c r="DG83" s="49">
        <v>95.617492999999996</v>
      </c>
      <c r="DH83" s="49">
        <v>92.680098999999998</v>
      </c>
      <c r="DI83" s="49">
        <v>92.396957</v>
      </c>
      <c r="DJ83" s="49">
        <v>92.678970000000007</v>
      </c>
      <c r="DK83" s="49">
        <v>90.995934000000005</v>
      </c>
    </row>
    <row r="84" spans="1:115">
      <c r="A84" s="304" t="s">
        <v>551</v>
      </c>
      <c r="B84" s="297">
        <v>96.634392000000005</v>
      </c>
      <c r="C84" s="49">
        <v>96.672461999999996</v>
      </c>
      <c r="D84" s="49">
        <v>96.586181999999994</v>
      </c>
      <c r="E84" s="49">
        <v>96.677818000000002</v>
      </c>
      <c r="F84" s="49">
        <v>96.669853000000003</v>
      </c>
      <c r="G84" s="49">
        <v>96.630554000000004</v>
      </c>
      <c r="H84" s="49">
        <v>96.623633999999996</v>
      </c>
      <c r="I84" s="49">
        <v>96.631316999999996</v>
      </c>
      <c r="J84" s="49">
        <v>96.613724000000005</v>
      </c>
      <c r="K84" s="49">
        <v>96.621764999999996</v>
      </c>
      <c r="L84" s="49">
        <v>96.619629000000003</v>
      </c>
      <c r="M84" s="49">
        <v>96.646179000000004</v>
      </c>
      <c r="N84" s="49">
        <v>96.652152999999998</v>
      </c>
      <c r="O84" s="49">
        <v>96.498642000000004</v>
      </c>
      <c r="P84" s="49">
        <v>96.477333000000002</v>
      </c>
      <c r="Q84" s="49">
        <v>96.401534999999996</v>
      </c>
      <c r="R84" s="49">
        <v>96.694434999999999</v>
      </c>
      <c r="S84" s="49">
        <v>96.580055000000002</v>
      </c>
      <c r="T84" s="49">
        <v>96.467360999999997</v>
      </c>
      <c r="U84" s="49">
        <v>96.449828999999994</v>
      </c>
      <c r="V84" s="49">
        <v>96.512405000000001</v>
      </c>
      <c r="W84" s="49">
        <v>96.512527000000006</v>
      </c>
      <c r="X84" s="49">
        <v>96.534012000000004</v>
      </c>
      <c r="Y84" s="49">
        <v>96.509108999999995</v>
      </c>
      <c r="Z84" s="49">
        <v>96.495941000000002</v>
      </c>
      <c r="AA84" s="49">
        <v>96.592545000000001</v>
      </c>
      <c r="AB84" s="49">
        <v>96.502128999999996</v>
      </c>
      <c r="AC84" s="49">
        <v>96.502128999999996</v>
      </c>
      <c r="AD84" s="49">
        <v>96.505843999999996</v>
      </c>
      <c r="AE84" s="49">
        <v>96.513382000000007</v>
      </c>
      <c r="AF84" s="49">
        <v>96.492821000000006</v>
      </c>
      <c r="AG84" s="49">
        <v>96.41713</v>
      </c>
      <c r="AH84" s="49">
        <v>96.407784000000007</v>
      </c>
      <c r="AI84" s="49">
        <v>96.417664000000002</v>
      </c>
      <c r="AJ84" s="49">
        <v>96.391768999999996</v>
      </c>
      <c r="AK84" s="49">
        <v>96.414085</v>
      </c>
      <c r="AL84" s="49">
        <v>96.421584999999993</v>
      </c>
      <c r="AM84" s="49">
        <v>98.304610999999994</v>
      </c>
      <c r="AN84" s="49">
        <v>96.454719999999995</v>
      </c>
      <c r="AO84" s="49">
        <v>96.626923000000005</v>
      </c>
      <c r="AP84" s="49">
        <v>98.625304999999997</v>
      </c>
      <c r="AQ84" s="49">
        <v>96.531554999999997</v>
      </c>
      <c r="AR84" s="49">
        <v>96.668671000000003</v>
      </c>
      <c r="AS84" s="49">
        <v>98.483977999999993</v>
      </c>
      <c r="AT84" s="49">
        <v>96.663925000000006</v>
      </c>
      <c r="AU84" s="49">
        <v>96.495834000000002</v>
      </c>
      <c r="AV84" s="49">
        <v>96.662673999999996</v>
      </c>
      <c r="AW84" s="49">
        <v>96.500350999999995</v>
      </c>
      <c r="AX84" s="49">
        <v>96.673339999999996</v>
      </c>
      <c r="AY84" s="49">
        <v>96.891746999999995</v>
      </c>
      <c r="AZ84" s="49">
        <v>96.668839000000006</v>
      </c>
      <c r="BA84" s="49">
        <v>96.485718000000006</v>
      </c>
      <c r="BB84" s="49">
        <v>96.467399999999998</v>
      </c>
      <c r="BC84" s="49">
        <v>96.439362000000003</v>
      </c>
      <c r="BD84" s="49">
        <v>96.522552000000005</v>
      </c>
      <c r="BE84" s="49">
        <v>96.522423000000003</v>
      </c>
      <c r="BF84" s="49">
        <v>96.430510999999996</v>
      </c>
      <c r="BG84" s="49">
        <v>96.537338000000005</v>
      </c>
      <c r="BH84" s="49">
        <v>96.385436999999996</v>
      </c>
      <c r="BI84" s="49">
        <v>96.594893999999996</v>
      </c>
      <c r="BJ84" s="49">
        <v>98.125609999999995</v>
      </c>
      <c r="BK84" s="49">
        <v>96.229523</v>
      </c>
      <c r="BL84" s="49">
        <v>96.457520000000002</v>
      </c>
      <c r="BM84" s="49">
        <v>96.525222999999997</v>
      </c>
      <c r="BN84" s="49">
        <v>96.412932999999995</v>
      </c>
      <c r="BO84" s="49">
        <v>96.427871999999994</v>
      </c>
      <c r="BP84" s="49">
        <v>96.442642000000006</v>
      </c>
      <c r="BQ84" s="49">
        <v>96.553466999999998</v>
      </c>
      <c r="BR84" s="49">
        <v>96.652846999999994</v>
      </c>
      <c r="BS84" s="49">
        <v>96.556213</v>
      </c>
      <c r="BT84" s="49">
        <v>96.449248999999995</v>
      </c>
      <c r="BU84" s="49">
        <v>96.501052999999999</v>
      </c>
      <c r="BV84" s="49">
        <v>98.648696999999999</v>
      </c>
      <c r="BW84" s="49">
        <v>96.593079000000003</v>
      </c>
      <c r="BX84" s="49">
        <v>96.341873000000007</v>
      </c>
      <c r="BY84" s="49">
        <v>99.681090999999995</v>
      </c>
      <c r="BZ84" s="49">
        <v>97.047852000000006</v>
      </c>
      <c r="CA84" s="49">
        <v>99.549400000000006</v>
      </c>
      <c r="CB84" s="49">
        <v>99.617531</v>
      </c>
      <c r="CC84" s="49">
        <v>99.768142999999995</v>
      </c>
      <c r="CD84" s="49">
        <v>98.546333000000004</v>
      </c>
      <c r="CE84" s="49"/>
      <c r="CF84" s="49">
        <v>99.579338000000007</v>
      </c>
      <c r="CG84" s="49">
        <v>99.841048999999998</v>
      </c>
      <c r="CH84" s="49">
        <v>98.129456000000005</v>
      </c>
      <c r="CI84" s="49">
        <v>96.590575999999999</v>
      </c>
      <c r="CJ84" s="49">
        <v>98.260406000000003</v>
      </c>
      <c r="CK84" s="49">
        <v>98.625350999999995</v>
      </c>
      <c r="CL84" s="49">
        <v>96.562011999999996</v>
      </c>
      <c r="CM84" s="49">
        <v>98.611457999999999</v>
      </c>
      <c r="CN84" s="49">
        <v>99.574264999999997</v>
      </c>
      <c r="CO84" s="49">
        <v>96.706810000000004</v>
      </c>
      <c r="CP84" s="49">
        <v>99.660415999999998</v>
      </c>
      <c r="CQ84" s="49">
        <v>98.639533999999998</v>
      </c>
      <c r="CR84" s="49">
        <v>98.701781999999994</v>
      </c>
      <c r="CS84" s="49">
        <v>97.038169999999994</v>
      </c>
      <c r="CT84" s="49">
        <v>98.33287</v>
      </c>
      <c r="CU84" s="49">
        <v>99.695556999999994</v>
      </c>
      <c r="CV84" s="49">
        <v>96.630431999999999</v>
      </c>
      <c r="CW84" s="49">
        <v>96.621696</v>
      </c>
      <c r="CX84" s="49">
        <v>96.646598999999995</v>
      </c>
      <c r="CY84" s="49">
        <v>98.702292999999997</v>
      </c>
      <c r="CZ84" s="49">
        <v>96.805695</v>
      </c>
      <c r="DA84" s="49">
        <v>96.499390000000005</v>
      </c>
      <c r="DB84" s="49">
        <v>96.603652999999994</v>
      </c>
      <c r="DC84" s="49">
        <v>97.019638</v>
      </c>
      <c r="DD84" s="49">
        <v>96.492904999999993</v>
      </c>
      <c r="DE84" s="49">
        <v>96.645049999999998</v>
      </c>
      <c r="DF84" s="49">
        <v>96.657471000000001</v>
      </c>
      <c r="DG84" s="49">
        <v>95.596680000000006</v>
      </c>
      <c r="DH84" s="49">
        <v>92.558577999999997</v>
      </c>
      <c r="DI84" s="49">
        <v>92.342438000000001</v>
      </c>
      <c r="DJ84" s="49">
        <v>92.604705999999993</v>
      </c>
      <c r="DK84" s="49">
        <v>91.166900999999996</v>
      </c>
    </row>
    <row r="85" spans="1:115">
      <c r="A85" s="304" t="s">
        <v>552</v>
      </c>
      <c r="B85" s="297">
        <v>96.711326999999997</v>
      </c>
      <c r="C85" s="49">
        <v>96.703156000000007</v>
      </c>
      <c r="D85" s="49">
        <v>96.669265999999993</v>
      </c>
      <c r="E85" s="49">
        <v>96.699387000000002</v>
      </c>
      <c r="F85" s="49">
        <v>96.732406999999995</v>
      </c>
      <c r="G85" s="49">
        <v>96.720871000000002</v>
      </c>
      <c r="H85" s="49">
        <v>96.729934999999998</v>
      </c>
      <c r="I85" s="49">
        <v>96.669189000000003</v>
      </c>
      <c r="J85" s="49">
        <v>96.650329999999997</v>
      </c>
      <c r="K85" s="49">
        <v>96.706474</v>
      </c>
      <c r="L85" s="49">
        <v>96.636641999999995</v>
      </c>
      <c r="M85" s="49">
        <v>96.656326000000007</v>
      </c>
      <c r="N85" s="49">
        <v>96.761313999999999</v>
      </c>
      <c r="O85" s="49">
        <v>96.423462000000001</v>
      </c>
      <c r="P85" s="49">
        <v>96.396377999999999</v>
      </c>
      <c r="Q85" s="49">
        <v>96.417266999999995</v>
      </c>
      <c r="R85" s="49">
        <v>96.762557999999999</v>
      </c>
      <c r="S85" s="49">
        <v>96.550651999999999</v>
      </c>
      <c r="T85" s="49">
        <v>96.565749999999994</v>
      </c>
      <c r="U85" s="49">
        <v>96.459106000000006</v>
      </c>
      <c r="V85" s="49">
        <v>96.509026000000006</v>
      </c>
      <c r="W85" s="49">
        <v>96.529655000000005</v>
      </c>
      <c r="X85" s="49">
        <v>96.524742000000003</v>
      </c>
      <c r="Y85" s="49">
        <v>96.514893000000001</v>
      </c>
      <c r="Z85" s="49">
        <v>96.539535999999998</v>
      </c>
      <c r="AA85" s="49">
        <v>96.56662</v>
      </c>
      <c r="AB85" s="49">
        <v>96.500174999999999</v>
      </c>
      <c r="AC85" s="49">
        <v>96.500174999999999</v>
      </c>
      <c r="AD85" s="49">
        <v>96.544364999999999</v>
      </c>
      <c r="AE85" s="49">
        <v>96.533325000000005</v>
      </c>
      <c r="AF85" s="49">
        <v>96.517821999999995</v>
      </c>
      <c r="AG85" s="49">
        <v>96.440551999999997</v>
      </c>
      <c r="AH85" s="49">
        <v>96.453506000000004</v>
      </c>
      <c r="AI85" s="49">
        <v>96.451599000000002</v>
      </c>
      <c r="AJ85" s="49">
        <v>96.443496999999994</v>
      </c>
      <c r="AK85" s="49">
        <v>96.461738999999994</v>
      </c>
      <c r="AL85" s="49">
        <v>96.500076000000007</v>
      </c>
      <c r="AM85" s="49">
        <v>98.404419000000004</v>
      </c>
      <c r="AN85" s="49">
        <v>96.518683999999993</v>
      </c>
      <c r="AO85" s="49">
        <v>96.681160000000006</v>
      </c>
      <c r="AP85" s="49">
        <v>98.685928000000004</v>
      </c>
      <c r="AQ85" s="49">
        <v>96.561370999999994</v>
      </c>
      <c r="AR85" s="49">
        <v>96.689453</v>
      </c>
      <c r="AS85" s="49">
        <v>98.390884</v>
      </c>
      <c r="AT85" s="49">
        <v>96.70993</v>
      </c>
      <c r="AU85" s="49">
        <v>96.517227000000005</v>
      </c>
      <c r="AV85" s="49">
        <v>96.708855</v>
      </c>
      <c r="AW85" s="49">
        <v>96.545197000000002</v>
      </c>
      <c r="AX85" s="49">
        <v>96.573761000000005</v>
      </c>
      <c r="AY85" s="49">
        <v>96.902327999999997</v>
      </c>
      <c r="AZ85" s="49">
        <v>96.763840000000002</v>
      </c>
      <c r="BA85" s="49">
        <v>96.421265000000005</v>
      </c>
      <c r="BB85" s="49">
        <v>96.449020000000004</v>
      </c>
      <c r="BC85" s="49">
        <v>96.399994000000007</v>
      </c>
      <c r="BD85" s="49">
        <v>96.455505000000002</v>
      </c>
      <c r="BE85" s="49">
        <v>96.414696000000006</v>
      </c>
      <c r="BF85" s="49">
        <v>96.270172000000002</v>
      </c>
      <c r="BG85" s="49">
        <v>96.50309</v>
      </c>
      <c r="BH85" s="49">
        <v>96.469666000000004</v>
      </c>
      <c r="BI85" s="49">
        <v>96.567886000000001</v>
      </c>
      <c r="BJ85" s="49">
        <v>98.116302000000005</v>
      </c>
      <c r="BK85" s="49">
        <v>96.304458999999994</v>
      </c>
      <c r="BL85" s="49">
        <v>96.441147000000001</v>
      </c>
      <c r="BM85" s="49">
        <v>96.517516999999998</v>
      </c>
      <c r="BN85" s="49">
        <v>96.421524000000005</v>
      </c>
      <c r="BO85" s="49">
        <v>96.380477999999997</v>
      </c>
      <c r="BP85" s="49">
        <v>96.351768000000007</v>
      </c>
      <c r="BQ85" s="49">
        <v>96.443343999999996</v>
      </c>
      <c r="BR85" s="49">
        <v>96.555389000000005</v>
      </c>
      <c r="BS85" s="49">
        <v>96.462997000000001</v>
      </c>
      <c r="BT85" s="49">
        <v>96.501694000000001</v>
      </c>
      <c r="BU85" s="49">
        <v>96.467972000000003</v>
      </c>
      <c r="BV85" s="49">
        <v>98.654387999999997</v>
      </c>
      <c r="BW85" s="49">
        <v>96.663971000000004</v>
      </c>
      <c r="BX85" s="49">
        <v>96.408951000000002</v>
      </c>
      <c r="BY85" s="49">
        <v>99.642532000000003</v>
      </c>
      <c r="BZ85" s="49">
        <v>97.029373000000007</v>
      </c>
      <c r="CA85" s="49">
        <v>99.526336999999998</v>
      </c>
      <c r="CB85" s="49">
        <v>99.634956000000003</v>
      </c>
      <c r="CC85" s="49">
        <v>99.515167000000005</v>
      </c>
      <c r="CD85" s="49">
        <v>98.458954000000006</v>
      </c>
      <c r="CE85" s="49">
        <v>99.579338000000007</v>
      </c>
      <c r="CF85" s="49"/>
      <c r="CG85" s="49">
        <v>99.565842000000004</v>
      </c>
      <c r="CH85" s="49">
        <v>98.150069999999999</v>
      </c>
      <c r="CI85" s="49">
        <v>96.586226999999994</v>
      </c>
      <c r="CJ85" s="49">
        <v>98.273803999999998</v>
      </c>
      <c r="CK85" s="49">
        <v>98.765472000000003</v>
      </c>
      <c r="CL85" s="49">
        <v>96.622344999999996</v>
      </c>
      <c r="CM85" s="49">
        <v>98.727294999999998</v>
      </c>
      <c r="CN85" s="49">
        <v>99.519019999999998</v>
      </c>
      <c r="CO85" s="49">
        <v>96.706146000000004</v>
      </c>
      <c r="CP85" s="49">
        <v>99.598258999999999</v>
      </c>
      <c r="CQ85" s="49">
        <v>98.658417</v>
      </c>
      <c r="CR85" s="49">
        <v>98.805770999999993</v>
      </c>
      <c r="CS85" s="49">
        <v>97.037582</v>
      </c>
      <c r="CT85" s="49">
        <v>98.346901000000003</v>
      </c>
      <c r="CU85" s="49">
        <v>99.615036000000003</v>
      </c>
      <c r="CV85" s="49">
        <v>96.710007000000004</v>
      </c>
      <c r="CW85" s="49">
        <v>96.659653000000006</v>
      </c>
      <c r="CX85" s="49">
        <v>96.664885999999996</v>
      </c>
      <c r="CY85" s="49">
        <v>98.809607999999997</v>
      </c>
      <c r="CZ85" s="49">
        <v>96.865951999999993</v>
      </c>
      <c r="DA85" s="49">
        <v>96.523330999999999</v>
      </c>
      <c r="DB85" s="49">
        <v>96.622833</v>
      </c>
      <c r="DC85" s="49">
        <v>97.050583000000003</v>
      </c>
      <c r="DD85" s="49">
        <v>96.515120999999994</v>
      </c>
      <c r="DE85" s="49">
        <v>96.673896999999997</v>
      </c>
      <c r="DF85" s="49">
        <v>96.688721000000001</v>
      </c>
      <c r="DG85" s="49">
        <v>95.603424000000004</v>
      </c>
      <c r="DH85" s="49">
        <v>92.533400999999998</v>
      </c>
      <c r="DI85" s="49">
        <v>92.381255999999993</v>
      </c>
      <c r="DJ85" s="49">
        <v>92.550888</v>
      </c>
      <c r="DK85" s="49">
        <v>91.095519999999993</v>
      </c>
    </row>
    <row r="86" spans="1:115">
      <c r="A86" s="304" t="s">
        <v>553</v>
      </c>
      <c r="B86" s="297">
        <v>96.536902999999995</v>
      </c>
      <c r="C86" s="49">
        <v>96.599136000000001</v>
      </c>
      <c r="D86" s="49">
        <v>96.623947000000001</v>
      </c>
      <c r="E86" s="49">
        <v>96.567108000000005</v>
      </c>
      <c r="F86" s="49">
        <v>96.706787000000006</v>
      </c>
      <c r="G86" s="49">
        <v>96.713454999999996</v>
      </c>
      <c r="H86" s="49">
        <v>96.672652999999997</v>
      </c>
      <c r="I86" s="49">
        <v>96.623947000000001</v>
      </c>
      <c r="J86" s="49">
        <v>96.603827999999993</v>
      </c>
      <c r="K86" s="49">
        <v>96.629669000000007</v>
      </c>
      <c r="L86" s="49">
        <v>96.547545999999997</v>
      </c>
      <c r="M86" s="49">
        <v>96.634308000000004</v>
      </c>
      <c r="N86" s="49">
        <v>96.717315999999997</v>
      </c>
      <c r="O86" s="49">
        <v>96.540985000000006</v>
      </c>
      <c r="P86" s="49">
        <v>96.552757</v>
      </c>
      <c r="Q86" s="49">
        <v>96.533264000000003</v>
      </c>
      <c r="R86" s="49">
        <v>96.805344000000005</v>
      </c>
      <c r="S86" s="49">
        <v>96.564696999999995</v>
      </c>
      <c r="T86" s="49">
        <v>96.605773999999997</v>
      </c>
      <c r="U86" s="49">
        <v>96.560912999999999</v>
      </c>
      <c r="V86" s="49">
        <v>96.569785999999993</v>
      </c>
      <c r="W86" s="49">
        <v>96.576012000000006</v>
      </c>
      <c r="X86" s="49">
        <v>96.575614999999999</v>
      </c>
      <c r="Y86" s="49">
        <v>96.573989999999995</v>
      </c>
      <c r="Z86" s="49">
        <v>96.552170000000004</v>
      </c>
      <c r="AA86" s="49">
        <v>96.628685000000004</v>
      </c>
      <c r="AB86" s="49">
        <v>96.568893000000003</v>
      </c>
      <c r="AC86" s="49">
        <v>96.568893000000003</v>
      </c>
      <c r="AD86" s="49">
        <v>96.556618</v>
      </c>
      <c r="AE86" s="49">
        <v>96.585205000000002</v>
      </c>
      <c r="AF86" s="49">
        <v>96.541427999999996</v>
      </c>
      <c r="AG86" s="49">
        <v>96.519310000000004</v>
      </c>
      <c r="AH86" s="49">
        <v>96.532775999999998</v>
      </c>
      <c r="AI86" s="49">
        <v>96.518119999999996</v>
      </c>
      <c r="AJ86" s="49">
        <v>96.537398999999994</v>
      </c>
      <c r="AK86" s="49">
        <v>96.512207000000004</v>
      </c>
      <c r="AL86" s="49">
        <v>96.526641999999995</v>
      </c>
      <c r="AM86" s="49">
        <v>98.394951000000006</v>
      </c>
      <c r="AN86" s="49">
        <v>96.561622999999997</v>
      </c>
      <c r="AO86" s="49">
        <v>96.686531000000002</v>
      </c>
      <c r="AP86" s="49">
        <v>98.658737000000002</v>
      </c>
      <c r="AQ86" s="49">
        <v>96.707718</v>
      </c>
      <c r="AR86" s="49">
        <v>96.751739999999998</v>
      </c>
      <c r="AS86" s="49">
        <v>98.461547999999993</v>
      </c>
      <c r="AT86" s="49">
        <v>96.790688000000003</v>
      </c>
      <c r="AU86" s="49">
        <v>96.605179000000007</v>
      </c>
      <c r="AV86" s="49">
        <v>96.704132000000001</v>
      </c>
      <c r="AW86" s="49">
        <v>96.659026999999995</v>
      </c>
      <c r="AX86" s="49">
        <v>96.693932000000004</v>
      </c>
      <c r="AY86" s="49">
        <v>96.963286999999994</v>
      </c>
      <c r="AZ86" s="49">
        <v>96.778969000000004</v>
      </c>
      <c r="BA86" s="49">
        <v>96.561813000000001</v>
      </c>
      <c r="BB86" s="49">
        <v>96.544701000000003</v>
      </c>
      <c r="BC86" s="49">
        <v>96.549484000000007</v>
      </c>
      <c r="BD86" s="49">
        <v>96.556458000000006</v>
      </c>
      <c r="BE86" s="49">
        <v>96.588386999999997</v>
      </c>
      <c r="BF86" s="49">
        <v>96.384818999999993</v>
      </c>
      <c r="BG86" s="49">
        <v>96.597733000000005</v>
      </c>
      <c r="BH86" s="49">
        <v>96.610016000000002</v>
      </c>
      <c r="BI86" s="49">
        <v>96.601439999999997</v>
      </c>
      <c r="BJ86" s="49">
        <v>98.167693999999997</v>
      </c>
      <c r="BK86" s="49">
        <v>96.438713000000007</v>
      </c>
      <c r="BL86" s="49">
        <v>96.517105000000001</v>
      </c>
      <c r="BM86" s="49">
        <v>96.660065000000003</v>
      </c>
      <c r="BN86" s="49">
        <v>96.523560000000003</v>
      </c>
      <c r="BO86" s="49">
        <v>96.431679000000003</v>
      </c>
      <c r="BP86" s="49">
        <v>96.468245999999994</v>
      </c>
      <c r="BQ86" s="49">
        <v>96.616118999999998</v>
      </c>
      <c r="BR86" s="49">
        <v>96.693389999999994</v>
      </c>
      <c r="BS86" s="49">
        <v>96.594002000000003</v>
      </c>
      <c r="BT86" s="49">
        <v>96.525199999999998</v>
      </c>
      <c r="BU86" s="49">
        <v>96.556518999999994</v>
      </c>
      <c r="BV86" s="49">
        <v>98.652641000000003</v>
      </c>
      <c r="BW86" s="49">
        <v>96.679152999999999</v>
      </c>
      <c r="BX86" s="49">
        <v>96.588393999999994</v>
      </c>
      <c r="BY86" s="49">
        <v>99.647582999999997</v>
      </c>
      <c r="BZ86" s="49">
        <v>97.161582999999993</v>
      </c>
      <c r="CA86" s="49">
        <v>99.521407999999994</v>
      </c>
      <c r="CB86" s="49">
        <v>99.639922999999996</v>
      </c>
      <c r="CC86" s="49">
        <v>99.738968</v>
      </c>
      <c r="CD86" s="49">
        <v>98.595305999999994</v>
      </c>
      <c r="CE86" s="49">
        <v>99.841048999999998</v>
      </c>
      <c r="CF86" s="49">
        <v>99.565842000000004</v>
      </c>
      <c r="CG86" s="49"/>
      <c r="CH86" s="49">
        <v>98.199005</v>
      </c>
      <c r="CI86" s="49">
        <v>96.682495000000003</v>
      </c>
      <c r="CJ86" s="49">
        <v>98.327972000000003</v>
      </c>
      <c r="CK86" s="49">
        <v>98.706253000000004</v>
      </c>
      <c r="CL86" s="49">
        <v>96.614898999999994</v>
      </c>
      <c r="CM86" s="49">
        <v>98.605903999999995</v>
      </c>
      <c r="CN86" s="49">
        <v>99.538132000000004</v>
      </c>
      <c r="CO86" s="49">
        <v>96.784942999999998</v>
      </c>
      <c r="CP86" s="49">
        <v>99.613106000000002</v>
      </c>
      <c r="CQ86" s="49">
        <v>98.596847999999994</v>
      </c>
      <c r="CR86" s="49">
        <v>98.669487000000004</v>
      </c>
      <c r="CS86" s="49">
        <v>97.122208000000001</v>
      </c>
      <c r="CT86" s="49">
        <v>98.302657999999994</v>
      </c>
      <c r="CU86" s="49">
        <v>99.683937</v>
      </c>
      <c r="CV86" s="49">
        <v>96.791816999999995</v>
      </c>
      <c r="CW86" s="49">
        <v>96.759483000000003</v>
      </c>
      <c r="CX86" s="49">
        <v>96.806267000000005</v>
      </c>
      <c r="CY86" s="49">
        <v>98.717926000000006</v>
      </c>
      <c r="CZ86" s="49">
        <v>96.842239000000006</v>
      </c>
      <c r="DA86" s="49">
        <v>96.615234000000001</v>
      </c>
      <c r="DB86" s="49">
        <v>96.698432999999994</v>
      </c>
      <c r="DC86" s="49">
        <v>97.109779000000003</v>
      </c>
      <c r="DD86" s="49">
        <v>96.578704999999999</v>
      </c>
      <c r="DE86" s="49">
        <v>96.689819</v>
      </c>
      <c r="DF86" s="49">
        <v>96.697556000000006</v>
      </c>
      <c r="DG86" s="49">
        <v>95.639197999999993</v>
      </c>
      <c r="DH86" s="49">
        <v>92.614806999999999</v>
      </c>
      <c r="DI86" s="49">
        <v>92.446312000000006</v>
      </c>
      <c r="DJ86" s="49">
        <v>92.678855999999996</v>
      </c>
      <c r="DK86" s="49">
        <v>91.172843999999998</v>
      </c>
    </row>
    <row r="87" spans="1:115">
      <c r="A87" s="304" t="s">
        <v>554</v>
      </c>
      <c r="B87" s="297">
        <v>96.733215000000001</v>
      </c>
      <c r="C87" s="49">
        <v>96.765395999999996</v>
      </c>
      <c r="D87" s="49">
        <v>96.721969999999999</v>
      </c>
      <c r="E87" s="49">
        <v>96.774223000000006</v>
      </c>
      <c r="F87" s="49">
        <v>96.726639000000006</v>
      </c>
      <c r="G87" s="49">
        <v>96.760947999999999</v>
      </c>
      <c r="H87" s="49">
        <v>96.765060000000005</v>
      </c>
      <c r="I87" s="49">
        <v>96.710319999999996</v>
      </c>
      <c r="J87" s="49">
        <v>96.738121000000007</v>
      </c>
      <c r="K87" s="49">
        <v>96.720695000000006</v>
      </c>
      <c r="L87" s="49">
        <v>96.728927999999996</v>
      </c>
      <c r="M87" s="49">
        <v>96.759460000000004</v>
      </c>
      <c r="N87" s="49">
        <v>96.768494000000004</v>
      </c>
      <c r="O87" s="49">
        <v>96.616943000000006</v>
      </c>
      <c r="P87" s="49">
        <v>96.651748999999995</v>
      </c>
      <c r="Q87" s="49">
        <v>96.620177999999996</v>
      </c>
      <c r="R87" s="49">
        <v>96.705123999999998</v>
      </c>
      <c r="S87" s="49">
        <v>96.581069999999997</v>
      </c>
      <c r="T87" s="49">
        <v>96.617249000000001</v>
      </c>
      <c r="U87" s="49">
        <v>96.492217999999994</v>
      </c>
      <c r="V87" s="49">
        <v>96.672943000000004</v>
      </c>
      <c r="W87" s="49">
        <v>96.688095000000004</v>
      </c>
      <c r="X87" s="49">
        <v>96.6875</v>
      </c>
      <c r="Y87" s="49">
        <v>96.701049999999995</v>
      </c>
      <c r="Z87" s="49">
        <v>96.691756999999996</v>
      </c>
      <c r="AA87" s="49">
        <v>96.716553000000005</v>
      </c>
      <c r="AB87" s="49">
        <v>96.685119999999998</v>
      </c>
      <c r="AC87" s="49">
        <v>96.685119999999998</v>
      </c>
      <c r="AD87" s="49">
        <v>96.702697999999998</v>
      </c>
      <c r="AE87" s="49">
        <v>96.676224000000005</v>
      </c>
      <c r="AF87" s="49">
        <v>96.602249</v>
      </c>
      <c r="AG87" s="49">
        <v>96.496002000000004</v>
      </c>
      <c r="AH87" s="49">
        <v>96.473213000000001</v>
      </c>
      <c r="AI87" s="49">
        <v>96.479309000000001</v>
      </c>
      <c r="AJ87" s="49">
        <v>96.460953000000003</v>
      </c>
      <c r="AK87" s="49">
        <v>96.482910000000004</v>
      </c>
      <c r="AL87" s="49">
        <v>96.525253000000006</v>
      </c>
      <c r="AM87" s="49">
        <v>99.538223000000002</v>
      </c>
      <c r="AN87" s="49">
        <v>96.580428999999995</v>
      </c>
      <c r="AO87" s="49">
        <v>96.650963000000004</v>
      </c>
      <c r="AP87" s="49">
        <v>98.498328999999998</v>
      </c>
      <c r="AQ87" s="49">
        <v>96.777573000000004</v>
      </c>
      <c r="AR87" s="49">
        <v>96.71199</v>
      </c>
      <c r="AS87" s="49">
        <v>98.183745999999999</v>
      </c>
      <c r="AT87" s="49">
        <v>96.702690000000004</v>
      </c>
      <c r="AU87" s="49">
        <v>96.670319000000006</v>
      </c>
      <c r="AV87" s="49">
        <v>96.641356999999999</v>
      </c>
      <c r="AW87" s="49">
        <v>96.648848999999998</v>
      </c>
      <c r="AX87" s="49">
        <v>96.687927000000002</v>
      </c>
      <c r="AY87" s="49">
        <v>97.113135999999997</v>
      </c>
      <c r="AZ87" s="49">
        <v>96.682227999999995</v>
      </c>
      <c r="BA87" s="49">
        <v>96.498047</v>
      </c>
      <c r="BB87" s="49">
        <v>96.533203</v>
      </c>
      <c r="BC87" s="49">
        <v>96.496123999999995</v>
      </c>
      <c r="BD87" s="49">
        <v>96.560074</v>
      </c>
      <c r="BE87" s="49">
        <v>96.614479000000003</v>
      </c>
      <c r="BF87" s="49">
        <v>96.323120000000003</v>
      </c>
      <c r="BG87" s="49">
        <v>96.639449999999997</v>
      </c>
      <c r="BH87" s="49">
        <v>96.589706000000007</v>
      </c>
      <c r="BI87" s="49">
        <v>96.576462000000006</v>
      </c>
      <c r="BJ87" s="49">
        <v>98.097282000000007</v>
      </c>
      <c r="BK87" s="49">
        <v>96.411254999999997</v>
      </c>
      <c r="BL87" s="49">
        <v>96.468536</v>
      </c>
      <c r="BM87" s="49">
        <v>96.665854999999993</v>
      </c>
      <c r="BN87" s="49">
        <v>96.369857999999994</v>
      </c>
      <c r="BO87" s="49">
        <v>96.370682000000002</v>
      </c>
      <c r="BP87" s="49">
        <v>96.510986000000003</v>
      </c>
      <c r="BQ87" s="49">
        <v>96.574462999999994</v>
      </c>
      <c r="BR87" s="49">
        <v>96.688522000000006</v>
      </c>
      <c r="BS87" s="49">
        <v>96.633453000000003</v>
      </c>
      <c r="BT87" s="49">
        <v>96.505661000000003</v>
      </c>
      <c r="BU87" s="49">
        <v>96.481978999999995</v>
      </c>
      <c r="BV87" s="49">
        <v>98.205916999999999</v>
      </c>
      <c r="BW87" s="49">
        <v>96.591674999999995</v>
      </c>
      <c r="BX87" s="49">
        <v>96.535149000000004</v>
      </c>
      <c r="BY87" s="49">
        <v>98.386566000000002</v>
      </c>
      <c r="BZ87" s="49">
        <v>97.037139999999994</v>
      </c>
      <c r="CA87" s="49">
        <v>98.390640000000005</v>
      </c>
      <c r="CB87" s="49">
        <v>98.419426000000001</v>
      </c>
      <c r="CC87" s="49">
        <v>98.227264000000005</v>
      </c>
      <c r="CD87" s="49">
        <v>98.218826000000007</v>
      </c>
      <c r="CE87" s="49">
        <v>98.129456000000005</v>
      </c>
      <c r="CF87" s="49">
        <v>98.150069999999999</v>
      </c>
      <c r="CG87" s="49">
        <v>98.199005</v>
      </c>
      <c r="CH87" s="49"/>
      <c r="CI87" s="49">
        <v>96.618926999999999</v>
      </c>
      <c r="CJ87" s="49">
        <v>99.526580999999993</v>
      </c>
      <c r="CK87" s="49">
        <v>98.283233999999993</v>
      </c>
      <c r="CL87" s="49">
        <v>96.605239999999995</v>
      </c>
      <c r="CM87" s="49">
        <v>98.440612999999999</v>
      </c>
      <c r="CN87" s="49">
        <v>98.429001</v>
      </c>
      <c r="CO87" s="49">
        <v>96.738937000000007</v>
      </c>
      <c r="CP87" s="49">
        <v>98.428802000000005</v>
      </c>
      <c r="CQ87" s="49">
        <v>98.410460999999998</v>
      </c>
      <c r="CR87" s="49">
        <v>98.380309999999994</v>
      </c>
      <c r="CS87" s="49">
        <v>97.065490999999994</v>
      </c>
      <c r="CT87" s="49">
        <v>99.023987000000005</v>
      </c>
      <c r="CU87" s="49">
        <v>98.322884000000002</v>
      </c>
      <c r="CV87" s="49">
        <v>96.742103999999998</v>
      </c>
      <c r="CW87" s="49">
        <v>96.703674000000007</v>
      </c>
      <c r="CX87" s="49">
        <v>96.760756999999998</v>
      </c>
      <c r="CY87" s="49">
        <v>98.344916999999995</v>
      </c>
      <c r="CZ87" s="49">
        <v>96.796356000000003</v>
      </c>
      <c r="DA87" s="49">
        <v>96.623001000000002</v>
      </c>
      <c r="DB87" s="49">
        <v>96.675963999999993</v>
      </c>
      <c r="DC87" s="49">
        <v>96.983849000000006</v>
      </c>
      <c r="DD87" s="49">
        <v>96.542404000000005</v>
      </c>
      <c r="DE87" s="49">
        <v>96.598288999999994</v>
      </c>
      <c r="DF87" s="49">
        <v>96.616485999999995</v>
      </c>
      <c r="DG87" s="49">
        <v>95.569350999999997</v>
      </c>
      <c r="DH87" s="49">
        <v>92.744415000000004</v>
      </c>
      <c r="DI87" s="49">
        <v>92.478577000000001</v>
      </c>
      <c r="DJ87" s="49">
        <v>92.769638</v>
      </c>
      <c r="DK87" s="49">
        <v>91.240448000000001</v>
      </c>
    </row>
    <row r="88" spans="1:115">
      <c r="A88" s="304">
        <v>219</v>
      </c>
      <c r="B88" s="297">
        <v>98.400222999999997</v>
      </c>
      <c r="C88" s="49">
        <v>98.410293999999993</v>
      </c>
      <c r="D88" s="49">
        <v>98.389740000000003</v>
      </c>
      <c r="E88" s="49">
        <v>98.393822</v>
      </c>
      <c r="F88" s="49">
        <v>98.427222999999998</v>
      </c>
      <c r="G88" s="49">
        <v>98.407607999999996</v>
      </c>
      <c r="H88" s="49">
        <v>98.395767000000006</v>
      </c>
      <c r="I88" s="49">
        <v>98.416504000000003</v>
      </c>
      <c r="J88" s="49">
        <v>98.390433999999999</v>
      </c>
      <c r="K88" s="49">
        <v>98.401505</v>
      </c>
      <c r="L88" s="49">
        <v>98.435242000000002</v>
      </c>
      <c r="M88" s="49">
        <v>98.374770999999996</v>
      </c>
      <c r="N88" s="49">
        <v>98.378403000000006</v>
      </c>
      <c r="O88" s="49">
        <v>98.227844000000005</v>
      </c>
      <c r="P88" s="49">
        <v>98.291122000000001</v>
      </c>
      <c r="Q88" s="49">
        <v>98.235473999999996</v>
      </c>
      <c r="R88" s="49">
        <v>99.086654999999993</v>
      </c>
      <c r="S88" s="49">
        <v>98.567535000000007</v>
      </c>
      <c r="T88" s="49">
        <v>98.286773999999994</v>
      </c>
      <c r="U88" s="49">
        <v>98.225403</v>
      </c>
      <c r="V88" s="49">
        <v>98.252831</v>
      </c>
      <c r="W88" s="49">
        <v>98.270729000000003</v>
      </c>
      <c r="X88" s="49">
        <v>98.279319999999998</v>
      </c>
      <c r="Y88" s="49">
        <v>98.252364999999998</v>
      </c>
      <c r="Z88" s="49">
        <v>98.249595999999997</v>
      </c>
      <c r="AA88" s="49">
        <v>98.329193000000004</v>
      </c>
      <c r="AB88" s="49">
        <v>98.254440000000002</v>
      </c>
      <c r="AC88" s="49">
        <v>98.263358999999994</v>
      </c>
      <c r="AD88" s="49">
        <v>98.257225000000005</v>
      </c>
      <c r="AE88" s="49">
        <v>98.236159999999998</v>
      </c>
      <c r="AF88" s="49">
        <v>98.233108999999999</v>
      </c>
      <c r="AG88" s="49">
        <v>98.315323000000006</v>
      </c>
      <c r="AH88" s="49">
        <v>98.313704999999999</v>
      </c>
      <c r="AI88" s="49">
        <v>98.322165999999996</v>
      </c>
      <c r="AJ88" s="49">
        <v>98.301872000000003</v>
      </c>
      <c r="AK88" s="49">
        <v>98.338561999999996</v>
      </c>
      <c r="AL88" s="49">
        <v>98.331023999999999</v>
      </c>
      <c r="AM88" s="49">
        <v>96.699912999999995</v>
      </c>
      <c r="AN88" s="49">
        <v>98.250122000000005</v>
      </c>
      <c r="AO88" s="49">
        <v>98.564362000000003</v>
      </c>
      <c r="AP88" s="49">
        <v>96.654387999999997</v>
      </c>
      <c r="AQ88" s="49">
        <v>98.612212999999997</v>
      </c>
      <c r="AR88" s="49">
        <v>98.342406999999994</v>
      </c>
      <c r="AS88" s="49">
        <v>96.562775000000002</v>
      </c>
      <c r="AT88" s="49">
        <v>99.251434000000003</v>
      </c>
      <c r="AU88" s="49">
        <v>98.322563000000002</v>
      </c>
      <c r="AV88" s="49">
        <v>98.242476999999994</v>
      </c>
      <c r="AW88" s="49">
        <v>98.805367000000004</v>
      </c>
      <c r="AX88" s="49">
        <v>99.204696999999996</v>
      </c>
      <c r="AY88" s="49">
        <v>98.978888999999995</v>
      </c>
      <c r="AZ88" s="49">
        <v>98.220741000000004</v>
      </c>
      <c r="BA88" s="49">
        <v>97.537102000000004</v>
      </c>
      <c r="BB88" s="49">
        <v>97.541656000000003</v>
      </c>
      <c r="BC88" s="49">
        <v>97.526107999999994</v>
      </c>
      <c r="BD88" s="49">
        <v>97.629433000000006</v>
      </c>
      <c r="BE88" s="49">
        <v>98.080810999999997</v>
      </c>
      <c r="BF88" s="49">
        <v>98.059967</v>
      </c>
      <c r="BG88" s="49">
        <v>98.102920999999995</v>
      </c>
      <c r="BH88" s="49">
        <v>98.112662999999998</v>
      </c>
      <c r="BI88" s="49">
        <v>98.172072999999997</v>
      </c>
      <c r="BJ88" s="49">
        <v>96.564284999999998</v>
      </c>
      <c r="BK88" s="49">
        <v>98.025977999999995</v>
      </c>
      <c r="BL88" s="49">
        <v>98.152755999999997</v>
      </c>
      <c r="BM88" s="49">
        <v>98.942229999999995</v>
      </c>
      <c r="BN88" s="49">
        <v>98.164787000000004</v>
      </c>
      <c r="BO88" s="49">
        <v>98.073020999999997</v>
      </c>
      <c r="BP88" s="49">
        <v>98.576796999999999</v>
      </c>
      <c r="BQ88" s="49">
        <v>98.404030000000006</v>
      </c>
      <c r="BR88" s="49">
        <v>97.207274999999996</v>
      </c>
      <c r="BS88" s="49">
        <v>98.192062000000007</v>
      </c>
      <c r="BT88" s="49">
        <v>98.550528999999997</v>
      </c>
      <c r="BU88" s="49">
        <v>97.730957000000004</v>
      </c>
      <c r="BV88" s="49">
        <v>96.730698000000004</v>
      </c>
      <c r="BW88" s="49">
        <v>97.294678000000005</v>
      </c>
      <c r="BX88" s="49">
        <v>98.109549999999999</v>
      </c>
      <c r="BY88" s="49">
        <v>96.620705000000001</v>
      </c>
      <c r="BZ88" s="49">
        <v>97.036392000000006</v>
      </c>
      <c r="CA88" s="49">
        <v>96.538162</v>
      </c>
      <c r="CB88" s="49">
        <v>96.589980999999995</v>
      </c>
      <c r="CC88" s="49">
        <v>96.738540999999998</v>
      </c>
      <c r="CD88" s="49">
        <v>96.867462000000003</v>
      </c>
      <c r="CE88" s="49">
        <v>96.590575999999999</v>
      </c>
      <c r="CF88" s="49">
        <v>96.586226999999994</v>
      </c>
      <c r="CG88" s="49">
        <v>96.682495000000003</v>
      </c>
      <c r="CH88" s="49">
        <v>96.618926999999999</v>
      </c>
      <c r="CI88" s="49"/>
      <c r="CJ88" s="49">
        <v>96.788414000000003</v>
      </c>
      <c r="CK88" s="49">
        <v>96.702461</v>
      </c>
      <c r="CL88" s="49">
        <v>99.249161000000001</v>
      </c>
      <c r="CM88" s="49">
        <v>96.490004999999996</v>
      </c>
      <c r="CN88" s="49">
        <v>96.531486999999998</v>
      </c>
      <c r="CO88" s="49">
        <v>97.165619000000007</v>
      </c>
      <c r="CP88" s="49">
        <v>96.566406000000001</v>
      </c>
      <c r="CQ88" s="49">
        <v>96.565956</v>
      </c>
      <c r="CR88" s="49">
        <v>96.635056000000006</v>
      </c>
      <c r="CS88" s="49">
        <v>97.031418000000002</v>
      </c>
      <c r="CT88" s="49">
        <v>96.557052999999996</v>
      </c>
      <c r="CU88" s="49">
        <v>96.585875999999999</v>
      </c>
      <c r="CV88" s="49">
        <v>99.340744000000001</v>
      </c>
      <c r="CW88" s="49">
        <v>99.315612999999999</v>
      </c>
      <c r="CX88" s="49">
        <v>99.279144000000002</v>
      </c>
      <c r="CY88" s="49">
        <v>96.676963999999998</v>
      </c>
      <c r="CZ88" s="49">
        <v>98.402023</v>
      </c>
      <c r="DA88" s="49">
        <v>98.194884999999999</v>
      </c>
      <c r="DB88" s="49">
        <v>98.249618999999996</v>
      </c>
      <c r="DC88" s="49">
        <v>97.016936999999999</v>
      </c>
      <c r="DD88" s="49">
        <v>98.153282000000004</v>
      </c>
      <c r="DE88" s="49">
        <v>98.251998999999998</v>
      </c>
      <c r="DF88" s="49">
        <v>98.324966000000003</v>
      </c>
      <c r="DG88" s="49">
        <v>95.757309000000006</v>
      </c>
      <c r="DH88" s="49">
        <v>92.766647000000006</v>
      </c>
      <c r="DI88" s="49">
        <v>92.523071000000002</v>
      </c>
      <c r="DJ88" s="49">
        <v>92.693314000000001</v>
      </c>
      <c r="DK88" s="49">
        <v>91.195769999999996</v>
      </c>
    </row>
    <row r="89" spans="1:115">
      <c r="A89" s="304" t="s">
        <v>555</v>
      </c>
      <c r="B89" s="297">
        <v>96.642464000000004</v>
      </c>
      <c r="C89" s="49">
        <v>96.735885999999994</v>
      </c>
      <c r="D89" s="49">
        <v>96.715530000000001</v>
      </c>
      <c r="E89" s="49">
        <v>96.697388000000004</v>
      </c>
      <c r="F89" s="49">
        <v>96.753722999999994</v>
      </c>
      <c r="G89" s="49">
        <v>96.784026999999995</v>
      </c>
      <c r="H89" s="49">
        <v>96.733199999999997</v>
      </c>
      <c r="I89" s="49">
        <v>96.733108999999999</v>
      </c>
      <c r="J89" s="49">
        <v>96.721221999999997</v>
      </c>
      <c r="K89" s="49">
        <v>96.729156000000003</v>
      </c>
      <c r="L89" s="49">
        <v>96.678047000000007</v>
      </c>
      <c r="M89" s="49">
        <v>96.772148000000001</v>
      </c>
      <c r="N89" s="49">
        <v>96.770072999999996</v>
      </c>
      <c r="O89" s="49">
        <v>96.623962000000006</v>
      </c>
      <c r="P89" s="49">
        <v>96.657477999999998</v>
      </c>
      <c r="Q89" s="49">
        <v>96.648705000000007</v>
      </c>
      <c r="R89" s="49">
        <v>96.787887999999995</v>
      </c>
      <c r="S89" s="49">
        <v>96.652466000000004</v>
      </c>
      <c r="T89" s="49">
        <v>96.616569999999996</v>
      </c>
      <c r="U89" s="49">
        <v>96.605164000000002</v>
      </c>
      <c r="V89" s="49">
        <v>96.667586999999997</v>
      </c>
      <c r="W89" s="49">
        <v>96.709380999999993</v>
      </c>
      <c r="X89" s="49">
        <v>96.678405999999995</v>
      </c>
      <c r="Y89" s="49">
        <v>96.677031999999997</v>
      </c>
      <c r="Z89" s="49">
        <v>96.677825999999996</v>
      </c>
      <c r="AA89" s="49">
        <v>96.743758999999997</v>
      </c>
      <c r="AB89" s="49">
        <v>96.690735000000004</v>
      </c>
      <c r="AC89" s="49">
        <v>96.684578000000002</v>
      </c>
      <c r="AD89" s="49">
        <v>96.714118999999997</v>
      </c>
      <c r="AE89" s="49">
        <v>96.649918</v>
      </c>
      <c r="AF89" s="49">
        <v>96.664931999999993</v>
      </c>
      <c r="AG89" s="49">
        <v>96.527648999999997</v>
      </c>
      <c r="AH89" s="49">
        <v>96.530028999999999</v>
      </c>
      <c r="AI89" s="49">
        <v>96.508117999999996</v>
      </c>
      <c r="AJ89" s="49">
        <v>96.512726000000001</v>
      </c>
      <c r="AK89" s="49">
        <v>96.528259000000006</v>
      </c>
      <c r="AL89" s="49">
        <v>96.590179000000006</v>
      </c>
      <c r="AM89" s="49">
        <v>99.477836999999994</v>
      </c>
      <c r="AN89" s="49">
        <v>96.593947999999997</v>
      </c>
      <c r="AO89" s="49">
        <v>96.734131000000005</v>
      </c>
      <c r="AP89" s="49">
        <v>98.349418999999997</v>
      </c>
      <c r="AQ89" s="49">
        <v>96.706360000000004</v>
      </c>
      <c r="AR89" s="49">
        <v>96.836571000000006</v>
      </c>
      <c r="AS89" s="49">
        <v>98.173584000000005</v>
      </c>
      <c r="AT89" s="49">
        <v>96.740234000000001</v>
      </c>
      <c r="AU89" s="49">
        <v>96.677322000000004</v>
      </c>
      <c r="AV89" s="49">
        <v>96.700714000000005</v>
      </c>
      <c r="AW89" s="49">
        <v>96.656081999999998</v>
      </c>
      <c r="AX89" s="49">
        <v>96.709784999999997</v>
      </c>
      <c r="AY89" s="49">
        <v>96.976364000000004</v>
      </c>
      <c r="AZ89" s="49">
        <v>96.727371000000005</v>
      </c>
      <c r="BA89" s="49">
        <v>96.572693000000001</v>
      </c>
      <c r="BB89" s="49">
        <v>96.531540000000007</v>
      </c>
      <c r="BC89" s="49">
        <v>96.548096000000001</v>
      </c>
      <c r="BD89" s="49">
        <v>96.605812</v>
      </c>
      <c r="BE89" s="49">
        <v>96.606872999999993</v>
      </c>
      <c r="BF89" s="49">
        <v>96.479736000000003</v>
      </c>
      <c r="BG89" s="49">
        <v>96.643608</v>
      </c>
      <c r="BH89" s="49">
        <v>96.702010999999999</v>
      </c>
      <c r="BI89" s="49">
        <v>96.699309999999997</v>
      </c>
      <c r="BJ89" s="49">
        <v>98.029961</v>
      </c>
      <c r="BK89" s="49">
        <v>96.374816999999993</v>
      </c>
      <c r="BL89" s="49">
        <v>96.683593999999999</v>
      </c>
      <c r="BM89" s="49">
        <v>96.718506000000005</v>
      </c>
      <c r="BN89" s="49">
        <v>96.562393</v>
      </c>
      <c r="BO89" s="49">
        <v>96.496262000000002</v>
      </c>
      <c r="BP89" s="49">
        <v>96.545012999999997</v>
      </c>
      <c r="BQ89" s="49">
        <v>96.588759999999994</v>
      </c>
      <c r="BR89" s="49">
        <v>96.772910999999993</v>
      </c>
      <c r="BS89" s="49">
        <v>96.744949000000005</v>
      </c>
      <c r="BT89" s="49">
        <v>96.499527</v>
      </c>
      <c r="BU89" s="49">
        <v>96.505332999999993</v>
      </c>
      <c r="BV89" s="49">
        <v>98.263672</v>
      </c>
      <c r="BW89" s="49">
        <v>96.763869999999997</v>
      </c>
      <c r="BX89" s="49">
        <v>96.738708000000003</v>
      </c>
      <c r="BY89" s="49">
        <v>98.347572</v>
      </c>
      <c r="BZ89" s="49">
        <v>97.172561999999999</v>
      </c>
      <c r="CA89" s="49">
        <v>98.332999999999998</v>
      </c>
      <c r="CB89" s="49">
        <v>98.334937999999994</v>
      </c>
      <c r="CC89" s="49">
        <v>98.280495000000002</v>
      </c>
      <c r="CD89" s="49">
        <v>98.311385999999999</v>
      </c>
      <c r="CE89" s="49">
        <v>98.260406000000003</v>
      </c>
      <c r="CF89" s="49">
        <v>98.273803999999998</v>
      </c>
      <c r="CG89" s="49">
        <v>98.327972000000003</v>
      </c>
      <c r="CH89" s="49">
        <v>99.526580999999993</v>
      </c>
      <c r="CI89" s="49">
        <v>96.788414000000003</v>
      </c>
      <c r="CJ89" s="49"/>
      <c r="CK89" s="49">
        <v>98.485602999999998</v>
      </c>
      <c r="CL89" s="49">
        <v>96.758713</v>
      </c>
      <c r="CM89" s="49">
        <v>98.321976000000006</v>
      </c>
      <c r="CN89" s="49">
        <v>98.315124999999995</v>
      </c>
      <c r="CO89" s="49">
        <v>96.871368000000004</v>
      </c>
      <c r="CP89" s="49">
        <v>98.328384</v>
      </c>
      <c r="CQ89" s="49">
        <v>98.322158999999999</v>
      </c>
      <c r="CR89" s="49">
        <v>98.349365000000006</v>
      </c>
      <c r="CS89" s="49">
        <v>97.109497000000005</v>
      </c>
      <c r="CT89" s="49">
        <v>98.923964999999995</v>
      </c>
      <c r="CU89" s="49">
        <v>98.176399000000004</v>
      </c>
      <c r="CV89" s="49">
        <v>96.804558</v>
      </c>
      <c r="CW89" s="49">
        <v>96.730666999999997</v>
      </c>
      <c r="CX89" s="49">
        <v>96.777252000000004</v>
      </c>
      <c r="CY89" s="49">
        <v>98.426437000000007</v>
      </c>
      <c r="CZ89" s="49">
        <v>96.873412999999999</v>
      </c>
      <c r="DA89" s="49">
        <v>96.603058000000004</v>
      </c>
      <c r="DB89" s="49">
        <v>96.729270999999997</v>
      </c>
      <c r="DC89" s="49">
        <v>97.038466999999997</v>
      </c>
      <c r="DD89" s="49">
        <v>96.695937999999998</v>
      </c>
      <c r="DE89" s="49">
        <v>96.699875000000006</v>
      </c>
      <c r="DF89" s="49">
        <v>96.725266000000005</v>
      </c>
      <c r="DG89" s="49">
        <v>95.541381999999999</v>
      </c>
      <c r="DH89" s="49">
        <v>92.643676999999997</v>
      </c>
      <c r="DI89" s="49">
        <v>92.502898999999999</v>
      </c>
      <c r="DJ89" s="49">
        <v>92.703491</v>
      </c>
      <c r="DK89" s="49">
        <v>91.291213999999997</v>
      </c>
    </row>
    <row r="90" spans="1:115">
      <c r="A90" s="304" t="s">
        <v>556</v>
      </c>
      <c r="B90" s="297">
        <v>96.691788000000003</v>
      </c>
      <c r="C90" s="49">
        <v>96.736289999999997</v>
      </c>
      <c r="D90" s="49">
        <v>96.663833999999994</v>
      </c>
      <c r="E90" s="49">
        <v>96.726851999999994</v>
      </c>
      <c r="F90" s="49">
        <v>96.716285999999997</v>
      </c>
      <c r="G90" s="49">
        <v>96.749984999999995</v>
      </c>
      <c r="H90" s="49">
        <v>96.733894000000006</v>
      </c>
      <c r="I90" s="49">
        <v>96.735527000000005</v>
      </c>
      <c r="J90" s="49">
        <v>96.690360999999996</v>
      </c>
      <c r="K90" s="49">
        <v>96.674010999999993</v>
      </c>
      <c r="L90" s="49">
        <v>96.682136999999997</v>
      </c>
      <c r="M90" s="49">
        <v>96.6828</v>
      </c>
      <c r="N90" s="49">
        <v>96.761916999999997</v>
      </c>
      <c r="O90" s="49">
        <v>96.519103999999999</v>
      </c>
      <c r="P90" s="49">
        <v>96.611869999999996</v>
      </c>
      <c r="Q90" s="49">
        <v>96.546356000000003</v>
      </c>
      <c r="R90" s="49">
        <v>96.870193</v>
      </c>
      <c r="S90" s="49">
        <v>96.728683000000004</v>
      </c>
      <c r="T90" s="49">
        <v>96.609741</v>
      </c>
      <c r="U90" s="49">
        <v>96.592819000000006</v>
      </c>
      <c r="V90" s="49">
        <v>96.599091000000001</v>
      </c>
      <c r="W90" s="49">
        <v>96.594406000000006</v>
      </c>
      <c r="X90" s="49">
        <v>96.591431</v>
      </c>
      <c r="Y90" s="49">
        <v>96.590759000000006</v>
      </c>
      <c r="Z90" s="49">
        <v>96.594436999999999</v>
      </c>
      <c r="AA90" s="49">
        <v>96.655974999999998</v>
      </c>
      <c r="AB90" s="49">
        <v>96.589080999999993</v>
      </c>
      <c r="AC90" s="49">
        <v>96.589080999999993</v>
      </c>
      <c r="AD90" s="49">
        <v>96.607971000000006</v>
      </c>
      <c r="AE90" s="49">
        <v>96.597931000000003</v>
      </c>
      <c r="AF90" s="49">
        <v>96.596596000000005</v>
      </c>
      <c r="AG90" s="49">
        <v>96.523392000000001</v>
      </c>
      <c r="AH90" s="49">
        <v>96.545035999999996</v>
      </c>
      <c r="AI90" s="49">
        <v>96.550803999999999</v>
      </c>
      <c r="AJ90" s="49">
        <v>96.542716999999996</v>
      </c>
      <c r="AK90" s="49">
        <v>96.560989000000006</v>
      </c>
      <c r="AL90" s="49">
        <v>96.602385999999996</v>
      </c>
      <c r="AM90" s="49">
        <v>98.536995000000005</v>
      </c>
      <c r="AN90" s="49">
        <v>96.629729999999995</v>
      </c>
      <c r="AO90" s="49">
        <v>96.732162000000002</v>
      </c>
      <c r="AP90" s="49">
        <v>99.629204000000001</v>
      </c>
      <c r="AQ90" s="49">
        <v>96.716171000000003</v>
      </c>
      <c r="AR90" s="49">
        <v>96.854354999999998</v>
      </c>
      <c r="AS90" s="49">
        <v>98.493637000000007</v>
      </c>
      <c r="AT90" s="49">
        <v>96.818511999999998</v>
      </c>
      <c r="AU90" s="49">
        <v>96.687798000000001</v>
      </c>
      <c r="AV90" s="49">
        <v>96.818816999999996</v>
      </c>
      <c r="AW90" s="49">
        <v>96.669715999999994</v>
      </c>
      <c r="AX90" s="49">
        <v>96.747337000000002</v>
      </c>
      <c r="AY90" s="49">
        <v>97.004165999999998</v>
      </c>
      <c r="AZ90" s="49">
        <v>96.787750000000003</v>
      </c>
      <c r="BA90" s="49">
        <v>96.445205999999999</v>
      </c>
      <c r="BB90" s="49">
        <v>96.474045000000004</v>
      </c>
      <c r="BC90" s="49">
        <v>96.485259999999997</v>
      </c>
      <c r="BD90" s="49">
        <v>96.605103</v>
      </c>
      <c r="BE90" s="49">
        <v>96.637801999999994</v>
      </c>
      <c r="BF90" s="49">
        <v>96.398193000000006</v>
      </c>
      <c r="BG90" s="49">
        <v>96.620063999999999</v>
      </c>
      <c r="BH90" s="49">
        <v>96.638962000000006</v>
      </c>
      <c r="BI90" s="49">
        <v>96.657539</v>
      </c>
      <c r="BJ90" s="49">
        <v>98.201194999999998</v>
      </c>
      <c r="BK90" s="49">
        <v>96.381607000000002</v>
      </c>
      <c r="BL90" s="49">
        <v>96.647293000000005</v>
      </c>
      <c r="BM90" s="49">
        <v>96.635963000000004</v>
      </c>
      <c r="BN90" s="49">
        <v>96.566467000000003</v>
      </c>
      <c r="BO90" s="49">
        <v>96.591469000000004</v>
      </c>
      <c r="BP90" s="49">
        <v>96.637557999999999</v>
      </c>
      <c r="BQ90" s="49">
        <v>96.565201000000002</v>
      </c>
      <c r="BR90" s="49">
        <v>96.742523000000006</v>
      </c>
      <c r="BS90" s="49">
        <v>96.724304000000004</v>
      </c>
      <c r="BT90" s="49">
        <v>96.629340999999997</v>
      </c>
      <c r="BU90" s="49">
        <v>96.567154000000002</v>
      </c>
      <c r="BV90" s="49">
        <v>98.654312000000004</v>
      </c>
      <c r="BW90" s="49">
        <v>96.718399000000005</v>
      </c>
      <c r="BX90" s="49">
        <v>96.645904999999999</v>
      </c>
      <c r="BY90" s="49">
        <v>98.864410000000007</v>
      </c>
      <c r="BZ90" s="49">
        <v>97.146866000000003</v>
      </c>
      <c r="CA90" s="49">
        <v>98.804962000000003</v>
      </c>
      <c r="CB90" s="49">
        <v>98.874816999999993</v>
      </c>
      <c r="CC90" s="49">
        <v>98.701080000000005</v>
      </c>
      <c r="CD90" s="49">
        <v>98.574523999999997</v>
      </c>
      <c r="CE90" s="49">
        <v>98.625350999999995</v>
      </c>
      <c r="CF90" s="49">
        <v>98.765472000000003</v>
      </c>
      <c r="CG90" s="49">
        <v>98.706253000000004</v>
      </c>
      <c r="CH90" s="49">
        <v>98.283233999999993</v>
      </c>
      <c r="CI90" s="49">
        <v>96.702461</v>
      </c>
      <c r="CJ90" s="49">
        <v>98.485602999999998</v>
      </c>
      <c r="CK90" s="49"/>
      <c r="CL90" s="49">
        <v>96.705153999999993</v>
      </c>
      <c r="CM90" s="49">
        <v>98.772109999999998</v>
      </c>
      <c r="CN90" s="49">
        <v>98.784362999999999</v>
      </c>
      <c r="CO90" s="49">
        <v>96.879135000000005</v>
      </c>
      <c r="CP90" s="49">
        <v>98.839400999999995</v>
      </c>
      <c r="CQ90" s="49">
        <v>98.790938999999995</v>
      </c>
      <c r="CR90" s="49">
        <v>99.681824000000006</v>
      </c>
      <c r="CS90" s="49">
        <v>97.143044000000003</v>
      </c>
      <c r="CT90" s="49">
        <v>98.395531000000005</v>
      </c>
      <c r="CU90" s="49">
        <v>98.639640999999997</v>
      </c>
      <c r="CV90" s="49">
        <v>96.824012999999994</v>
      </c>
      <c r="CW90" s="49">
        <v>96.773903000000004</v>
      </c>
      <c r="CX90" s="49">
        <v>96.745498999999995</v>
      </c>
      <c r="CY90" s="49">
        <v>99.929749000000001</v>
      </c>
      <c r="CZ90" s="49">
        <v>96.920586</v>
      </c>
      <c r="DA90" s="49">
        <v>96.665710000000004</v>
      </c>
      <c r="DB90" s="49">
        <v>96.785293999999993</v>
      </c>
      <c r="DC90" s="49">
        <v>97.061797999999996</v>
      </c>
      <c r="DD90" s="49">
        <v>96.627007000000006</v>
      </c>
      <c r="DE90" s="49">
        <v>96.779587000000006</v>
      </c>
      <c r="DF90" s="49">
        <v>96.787468000000004</v>
      </c>
      <c r="DG90" s="49">
        <v>95.574889999999996</v>
      </c>
      <c r="DH90" s="49">
        <v>92.620720000000006</v>
      </c>
      <c r="DI90" s="49">
        <v>92.469345000000004</v>
      </c>
      <c r="DJ90" s="49">
        <v>92.625197999999997</v>
      </c>
      <c r="DK90" s="49">
        <v>91.138908000000001</v>
      </c>
    </row>
    <row r="91" spans="1:115">
      <c r="A91" s="304" t="s">
        <v>557</v>
      </c>
      <c r="B91" s="297">
        <v>98.291145</v>
      </c>
      <c r="C91" s="49">
        <v>98.367317</v>
      </c>
      <c r="D91" s="49">
        <v>98.298439000000002</v>
      </c>
      <c r="E91" s="49">
        <v>98.274719000000005</v>
      </c>
      <c r="F91" s="49">
        <v>98.319762999999995</v>
      </c>
      <c r="G91" s="49">
        <v>98.303246000000001</v>
      </c>
      <c r="H91" s="49">
        <v>98.321288999999993</v>
      </c>
      <c r="I91" s="49">
        <v>98.290558000000004</v>
      </c>
      <c r="J91" s="49">
        <v>98.288955999999999</v>
      </c>
      <c r="K91" s="49">
        <v>98.303268000000003</v>
      </c>
      <c r="L91" s="49">
        <v>98.314025999999998</v>
      </c>
      <c r="M91" s="49">
        <v>98.28904</v>
      </c>
      <c r="N91" s="49">
        <v>98.314055999999994</v>
      </c>
      <c r="O91" s="49">
        <v>98.171295000000001</v>
      </c>
      <c r="P91" s="49">
        <v>98.308989999999994</v>
      </c>
      <c r="Q91" s="49">
        <v>98.266266000000002</v>
      </c>
      <c r="R91" s="49">
        <v>99.153937999999997</v>
      </c>
      <c r="S91" s="49">
        <v>98.700614999999999</v>
      </c>
      <c r="T91" s="49">
        <v>98.230782000000005</v>
      </c>
      <c r="U91" s="49">
        <v>98.201003999999998</v>
      </c>
      <c r="V91" s="49">
        <v>98.382926999999995</v>
      </c>
      <c r="W91" s="49">
        <v>98.386459000000002</v>
      </c>
      <c r="X91" s="49">
        <v>98.398169999999993</v>
      </c>
      <c r="Y91" s="49">
        <v>98.404860999999997</v>
      </c>
      <c r="Z91" s="49">
        <v>98.397391999999996</v>
      </c>
      <c r="AA91" s="49">
        <v>98.423843000000005</v>
      </c>
      <c r="AB91" s="49">
        <v>98.395981000000006</v>
      </c>
      <c r="AC91" s="49">
        <v>98.395981000000006</v>
      </c>
      <c r="AD91" s="49">
        <v>98.403458000000001</v>
      </c>
      <c r="AE91" s="49">
        <v>98.399154999999993</v>
      </c>
      <c r="AF91" s="49">
        <v>98.326476999999997</v>
      </c>
      <c r="AG91" s="49">
        <v>98.259231999999997</v>
      </c>
      <c r="AH91" s="49">
        <v>98.254813999999996</v>
      </c>
      <c r="AI91" s="49">
        <v>98.264679000000001</v>
      </c>
      <c r="AJ91" s="49">
        <v>98.253844999999998</v>
      </c>
      <c r="AK91" s="49">
        <v>98.275131000000002</v>
      </c>
      <c r="AL91" s="49">
        <v>98.322952000000001</v>
      </c>
      <c r="AM91" s="49">
        <v>96.773848999999998</v>
      </c>
      <c r="AN91" s="49">
        <v>98.31617</v>
      </c>
      <c r="AO91" s="49">
        <v>98.664542999999995</v>
      </c>
      <c r="AP91" s="49">
        <v>96.741364000000004</v>
      </c>
      <c r="AQ91" s="49">
        <v>98.697249999999997</v>
      </c>
      <c r="AR91" s="49">
        <v>98.397644</v>
      </c>
      <c r="AS91" s="49">
        <v>96.502730999999997</v>
      </c>
      <c r="AT91" s="49">
        <v>99.314391999999998</v>
      </c>
      <c r="AU91" s="49">
        <v>98.145111</v>
      </c>
      <c r="AV91" s="49">
        <v>98.380081000000004</v>
      </c>
      <c r="AW91" s="49">
        <v>99.109191999999993</v>
      </c>
      <c r="AX91" s="49">
        <v>99.271286000000003</v>
      </c>
      <c r="AY91" s="49">
        <v>99.112305000000006</v>
      </c>
      <c r="AZ91" s="49">
        <v>98.343108999999998</v>
      </c>
      <c r="BA91" s="49">
        <v>97.663712000000004</v>
      </c>
      <c r="BB91" s="49">
        <v>97.693580999999995</v>
      </c>
      <c r="BC91" s="49">
        <v>97.642960000000002</v>
      </c>
      <c r="BD91" s="49">
        <v>97.710480000000004</v>
      </c>
      <c r="BE91" s="49">
        <v>98.201485000000005</v>
      </c>
      <c r="BF91" s="49">
        <v>98.118195</v>
      </c>
      <c r="BG91" s="49">
        <v>98.206215</v>
      </c>
      <c r="BH91" s="49">
        <v>98.196655000000007</v>
      </c>
      <c r="BI91" s="49">
        <v>98.379463000000001</v>
      </c>
      <c r="BJ91" s="49">
        <v>96.520461999999995</v>
      </c>
      <c r="BK91" s="49">
        <v>98.150481999999997</v>
      </c>
      <c r="BL91" s="49">
        <v>98.224570999999997</v>
      </c>
      <c r="BM91" s="49">
        <v>99.076706000000001</v>
      </c>
      <c r="BN91" s="49">
        <v>98.236755000000002</v>
      </c>
      <c r="BO91" s="49">
        <v>98.089813000000007</v>
      </c>
      <c r="BP91" s="49">
        <v>98.801497999999995</v>
      </c>
      <c r="BQ91" s="49">
        <v>98.613151999999999</v>
      </c>
      <c r="BR91" s="49">
        <v>97.190276999999995</v>
      </c>
      <c r="BS91" s="49">
        <v>98.267143000000004</v>
      </c>
      <c r="BT91" s="49">
        <v>98.605155999999994</v>
      </c>
      <c r="BU91" s="49">
        <v>97.844481999999999</v>
      </c>
      <c r="BV91" s="49">
        <v>96.688453999999993</v>
      </c>
      <c r="BW91" s="49">
        <v>97.123183999999995</v>
      </c>
      <c r="BX91" s="49">
        <v>98.194991999999999</v>
      </c>
      <c r="BY91" s="49">
        <v>96.611098999999996</v>
      </c>
      <c r="BZ91" s="49">
        <v>97.047989000000001</v>
      </c>
      <c r="CA91" s="49">
        <v>96.607169999999996</v>
      </c>
      <c r="CB91" s="49">
        <v>96.619468999999995</v>
      </c>
      <c r="CC91" s="49">
        <v>96.690703999999997</v>
      </c>
      <c r="CD91" s="49">
        <v>96.838195999999996</v>
      </c>
      <c r="CE91" s="49">
        <v>96.562011999999996</v>
      </c>
      <c r="CF91" s="49">
        <v>96.622344999999996</v>
      </c>
      <c r="CG91" s="49">
        <v>96.614898999999994</v>
      </c>
      <c r="CH91" s="49">
        <v>96.605239999999995</v>
      </c>
      <c r="CI91" s="49">
        <v>99.249161000000001</v>
      </c>
      <c r="CJ91" s="49">
        <v>96.758713</v>
      </c>
      <c r="CK91" s="49">
        <v>96.705153999999993</v>
      </c>
      <c r="CL91" s="49"/>
      <c r="CM91" s="49">
        <v>96.578506000000004</v>
      </c>
      <c r="CN91" s="49">
        <v>96.603386</v>
      </c>
      <c r="CO91" s="49">
        <v>97.189910999999995</v>
      </c>
      <c r="CP91" s="49">
        <v>96.615584999999996</v>
      </c>
      <c r="CQ91" s="49">
        <v>96.649651000000006</v>
      </c>
      <c r="CR91" s="49">
        <v>96.623817000000003</v>
      </c>
      <c r="CS91" s="49">
        <v>97.005279999999999</v>
      </c>
      <c r="CT91" s="49">
        <v>96.655685000000005</v>
      </c>
      <c r="CU91" s="49">
        <v>96.445999</v>
      </c>
      <c r="CV91" s="49">
        <v>99.508728000000005</v>
      </c>
      <c r="CW91" s="49">
        <v>99.516311999999999</v>
      </c>
      <c r="CX91" s="49">
        <v>99.491470000000007</v>
      </c>
      <c r="CY91" s="49">
        <v>96.745368999999997</v>
      </c>
      <c r="CZ91" s="49">
        <v>98.428359999999998</v>
      </c>
      <c r="DA91" s="49">
        <v>98.242699000000002</v>
      </c>
      <c r="DB91" s="49">
        <v>98.339980999999995</v>
      </c>
      <c r="DC91" s="49">
        <v>96.976378999999994</v>
      </c>
      <c r="DD91" s="49">
        <v>98.325057999999999</v>
      </c>
      <c r="DE91" s="49">
        <v>98.255050999999995</v>
      </c>
      <c r="DF91" s="49">
        <v>98.422905</v>
      </c>
      <c r="DG91" s="49">
        <v>95.922882000000001</v>
      </c>
      <c r="DH91" s="49">
        <v>92.785217000000003</v>
      </c>
      <c r="DI91" s="49">
        <v>92.586517000000001</v>
      </c>
      <c r="DJ91" s="49">
        <v>92.738372999999996</v>
      </c>
      <c r="DK91" s="49">
        <v>91.225845000000007</v>
      </c>
    </row>
    <row r="92" spans="1:115">
      <c r="A92" s="304" t="s">
        <v>558</v>
      </c>
      <c r="B92" s="297">
        <v>96.717453000000006</v>
      </c>
      <c r="C92" s="49">
        <v>96.719588999999999</v>
      </c>
      <c r="D92" s="49">
        <v>96.732101</v>
      </c>
      <c r="E92" s="49">
        <v>96.711853000000005</v>
      </c>
      <c r="F92" s="49">
        <v>96.728820999999996</v>
      </c>
      <c r="G92" s="49">
        <v>96.760529000000005</v>
      </c>
      <c r="H92" s="49">
        <v>96.756950000000003</v>
      </c>
      <c r="I92" s="49">
        <v>96.751937999999996</v>
      </c>
      <c r="J92" s="49">
        <v>96.738418999999993</v>
      </c>
      <c r="K92" s="49">
        <v>96.721396999999996</v>
      </c>
      <c r="L92" s="49">
        <v>96.702988000000005</v>
      </c>
      <c r="M92" s="49">
        <v>96.760574000000005</v>
      </c>
      <c r="N92" s="49">
        <v>96.741257000000004</v>
      </c>
      <c r="O92" s="49">
        <v>96.530128000000005</v>
      </c>
      <c r="P92" s="49">
        <v>96.580871999999999</v>
      </c>
      <c r="Q92" s="49">
        <v>96.569976999999994</v>
      </c>
      <c r="R92" s="49">
        <v>96.801361</v>
      </c>
      <c r="S92" s="49">
        <v>96.581253000000004</v>
      </c>
      <c r="T92" s="49">
        <v>96.629615999999999</v>
      </c>
      <c r="U92" s="49">
        <v>96.625572000000005</v>
      </c>
      <c r="V92" s="49">
        <v>96.637314000000003</v>
      </c>
      <c r="W92" s="49">
        <v>96.654404</v>
      </c>
      <c r="X92" s="49">
        <v>96.660728000000006</v>
      </c>
      <c r="Y92" s="49">
        <v>96.653182999999999</v>
      </c>
      <c r="Z92" s="49">
        <v>96.635970999999998</v>
      </c>
      <c r="AA92" s="49">
        <v>96.690535999999994</v>
      </c>
      <c r="AB92" s="49">
        <v>96.639922999999996</v>
      </c>
      <c r="AC92" s="49">
        <v>96.639922999999996</v>
      </c>
      <c r="AD92" s="49">
        <v>96.636955</v>
      </c>
      <c r="AE92" s="49">
        <v>96.646850999999998</v>
      </c>
      <c r="AF92" s="49">
        <v>96.611358999999993</v>
      </c>
      <c r="AG92" s="49">
        <v>96.607444999999998</v>
      </c>
      <c r="AH92" s="49">
        <v>96.623215000000002</v>
      </c>
      <c r="AI92" s="49">
        <v>96.598785000000007</v>
      </c>
      <c r="AJ92" s="49">
        <v>96.608452</v>
      </c>
      <c r="AK92" s="49">
        <v>96.588920999999999</v>
      </c>
      <c r="AL92" s="49">
        <v>96.611725000000007</v>
      </c>
      <c r="AM92" s="49">
        <v>98.525886999999997</v>
      </c>
      <c r="AN92" s="49">
        <v>96.609359999999995</v>
      </c>
      <c r="AO92" s="49">
        <v>96.646957</v>
      </c>
      <c r="AP92" s="49">
        <v>98.817740999999998</v>
      </c>
      <c r="AQ92" s="49">
        <v>96.640670999999998</v>
      </c>
      <c r="AR92" s="49">
        <v>96.728606999999997</v>
      </c>
      <c r="AS92" s="49">
        <v>98.564605999999998</v>
      </c>
      <c r="AT92" s="49">
        <v>96.692062000000007</v>
      </c>
      <c r="AU92" s="49">
        <v>96.611464999999995</v>
      </c>
      <c r="AV92" s="49">
        <v>96.703757999999993</v>
      </c>
      <c r="AW92" s="49">
        <v>96.562911999999997</v>
      </c>
      <c r="AX92" s="49">
        <v>96.683623999999995</v>
      </c>
      <c r="AY92" s="49">
        <v>96.879669000000007</v>
      </c>
      <c r="AZ92" s="49">
        <v>96.699387000000002</v>
      </c>
      <c r="BA92" s="49">
        <v>96.478149000000002</v>
      </c>
      <c r="BB92" s="49">
        <v>96.476776000000001</v>
      </c>
      <c r="BC92" s="49">
        <v>96.484909000000002</v>
      </c>
      <c r="BD92" s="49">
        <v>96.516388000000006</v>
      </c>
      <c r="BE92" s="49">
        <v>96.522141000000005</v>
      </c>
      <c r="BF92" s="49">
        <v>96.357613000000001</v>
      </c>
      <c r="BG92" s="49">
        <v>96.561538999999996</v>
      </c>
      <c r="BH92" s="49">
        <v>96.549789000000004</v>
      </c>
      <c r="BI92" s="49">
        <v>96.575958</v>
      </c>
      <c r="BJ92" s="49">
        <v>98.176208000000003</v>
      </c>
      <c r="BK92" s="49">
        <v>96.296265000000005</v>
      </c>
      <c r="BL92" s="49">
        <v>96.475746000000001</v>
      </c>
      <c r="BM92" s="49">
        <v>96.495452999999998</v>
      </c>
      <c r="BN92" s="49">
        <v>96.529387999999997</v>
      </c>
      <c r="BO92" s="49">
        <v>96.440628000000004</v>
      </c>
      <c r="BP92" s="49">
        <v>96.479347000000004</v>
      </c>
      <c r="BQ92" s="49">
        <v>96.569916000000006</v>
      </c>
      <c r="BR92" s="49">
        <v>96.623626999999999</v>
      </c>
      <c r="BS92" s="49">
        <v>96.581612000000007</v>
      </c>
      <c r="BT92" s="49">
        <v>96.506720999999999</v>
      </c>
      <c r="BU92" s="49">
        <v>96.479279000000005</v>
      </c>
      <c r="BV92" s="49">
        <v>98.692443999999995</v>
      </c>
      <c r="BW92" s="49">
        <v>96.653152000000006</v>
      </c>
      <c r="BX92" s="49">
        <v>96.564255000000003</v>
      </c>
      <c r="BY92" s="49">
        <v>98.878676999999996</v>
      </c>
      <c r="BZ92" s="49">
        <v>97.161315999999999</v>
      </c>
      <c r="CA92" s="49">
        <v>98.996689000000003</v>
      </c>
      <c r="CB92" s="49">
        <v>98.839432000000002</v>
      </c>
      <c r="CC92" s="49">
        <v>98.646011000000001</v>
      </c>
      <c r="CD92" s="49">
        <v>98.562408000000005</v>
      </c>
      <c r="CE92" s="49">
        <v>98.611457999999999</v>
      </c>
      <c r="CF92" s="49">
        <v>98.727294999999998</v>
      </c>
      <c r="CG92" s="49">
        <v>98.605903999999995</v>
      </c>
      <c r="CH92" s="49">
        <v>98.440612999999999</v>
      </c>
      <c r="CI92" s="49">
        <v>96.490004999999996</v>
      </c>
      <c r="CJ92" s="49">
        <v>98.321976000000006</v>
      </c>
      <c r="CK92" s="49">
        <v>98.772109999999998</v>
      </c>
      <c r="CL92" s="49">
        <v>96.578506000000004</v>
      </c>
      <c r="CM92" s="49"/>
      <c r="CN92" s="49">
        <v>98.979309000000001</v>
      </c>
      <c r="CO92" s="49">
        <v>96.865784000000005</v>
      </c>
      <c r="CP92" s="49">
        <v>98.926513999999997</v>
      </c>
      <c r="CQ92" s="49">
        <v>99.806381000000002</v>
      </c>
      <c r="CR92" s="49">
        <v>98.852608000000004</v>
      </c>
      <c r="CS92" s="49">
        <v>97.091988000000001</v>
      </c>
      <c r="CT92" s="49">
        <v>98.570847000000001</v>
      </c>
      <c r="CU92" s="49">
        <v>98.603560999999999</v>
      </c>
      <c r="CV92" s="49">
        <v>96.698654000000005</v>
      </c>
      <c r="CW92" s="49">
        <v>96.662514000000002</v>
      </c>
      <c r="CX92" s="49">
        <v>96.710999000000001</v>
      </c>
      <c r="CY92" s="49">
        <v>98.828322999999997</v>
      </c>
      <c r="CZ92" s="49">
        <v>96.816162000000006</v>
      </c>
      <c r="DA92" s="49">
        <v>96.639602999999994</v>
      </c>
      <c r="DB92" s="49">
        <v>96.678314</v>
      </c>
      <c r="DC92" s="49">
        <v>97.085555999999997</v>
      </c>
      <c r="DD92" s="49">
        <v>96.528625000000005</v>
      </c>
      <c r="DE92" s="49">
        <v>96.579116999999997</v>
      </c>
      <c r="DF92" s="49">
        <v>96.698791999999997</v>
      </c>
      <c r="DG92" s="49">
        <v>95.726851999999994</v>
      </c>
      <c r="DH92" s="49">
        <v>92.573746</v>
      </c>
      <c r="DI92" s="49">
        <v>92.457595999999995</v>
      </c>
      <c r="DJ92" s="49">
        <v>92.751152000000005</v>
      </c>
      <c r="DK92" s="49">
        <v>91.227783000000002</v>
      </c>
    </row>
    <row r="93" spans="1:115">
      <c r="A93" s="304" t="s">
        <v>559</v>
      </c>
      <c r="B93" s="297">
        <v>96.626830999999996</v>
      </c>
      <c r="C93" s="49">
        <v>96.683898999999997</v>
      </c>
      <c r="D93" s="49">
        <v>96.566017000000002</v>
      </c>
      <c r="E93" s="49">
        <v>96.666991999999993</v>
      </c>
      <c r="F93" s="49">
        <v>96.669089999999997</v>
      </c>
      <c r="G93" s="49">
        <v>96.664367999999996</v>
      </c>
      <c r="H93" s="49">
        <v>96.648681999999994</v>
      </c>
      <c r="I93" s="49">
        <v>96.695937999999998</v>
      </c>
      <c r="J93" s="49">
        <v>96.618720999999994</v>
      </c>
      <c r="K93" s="49">
        <v>96.644149999999996</v>
      </c>
      <c r="L93" s="49">
        <v>96.624283000000005</v>
      </c>
      <c r="M93" s="49">
        <v>96.652023</v>
      </c>
      <c r="N93" s="49">
        <v>96.654846000000006</v>
      </c>
      <c r="O93" s="49">
        <v>96.495452999999998</v>
      </c>
      <c r="P93" s="49">
        <v>96.492630000000005</v>
      </c>
      <c r="Q93" s="49">
        <v>96.456940000000003</v>
      </c>
      <c r="R93" s="49">
        <v>96.734161</v>
      </c>
      <c r="S93" s="49">
        <v>96.534820999999994</v>
      </c>
      <c r="T93" s="49">
        <v>96.565674000000001</v>
      </c>
      <c r="U93" s="49">
        <v>96.503647000000001</v>
      </c>
      <c r="V93" s="49">
        <v>96.593552000000003</v>
      </c>
      <c r="W93" s="49">
        <v>96.614395000000002</v>
      </c>
      <c r="X93" s="49">
        <v>96.624145999999996</v>
      </c>
      <c r="Y93" s="49">
        <v>96.598549000000006</v>
      </c>
      <c r="Z93" s="49">
        <v>96.622046999999995</v>
      </c>
      <c r="AA93" s="49">
        <v>96.639847000000003</v>
      </c>
      <c r="AB93" s="49">
        <v>96.606339000000006</v>
      </c>
      <c r="AC93" s="49">
        <v>96.606339000000006</v>
      </c>
      <c r="AD93" s="49">
        <v>96.623679999999993</v>
      </c>
      <c r="AE93" s="49">
        <v>96.594741999999997</v>
      </c>
      <c r="AF93" s="49">
        <v>96.609772000000007</v>
      </c>
      <c r="AG93" s="49">
        <v>96.568909000000005</v>
      </c>
      <c r="AH93" s="49">
        <v>96.574036000000007</v>
      </c>
      <c r="AI93" s="49">
        <v>96.565346000000005</v>
      </c>
      <c r="AJ93" s="49">
        <v>96.579147000000006</v>
      </c>
      <c r="AK93" s="49">
        <v>96.569519</v>
      </c>
      <c r="AL93" s="49">
        <v>96.556206000000003</v>
      </c>
      <c r="AM93" s="49">
        <v>98.547684000000004</v>
      </c>
      <c r="AN93" s="49">
        <v>96.517608999999993</v>
      </c>
      <c r="AO93" s="49">
        <v>96.648605000000003</v>
      </c>
      <c r="AP93" s="49">
        <v>98.857451999999995</v>
      </c>
      <c r="AQ93" s="49">
        <v>96.644767999999999</v>
      </c>
      <c r="AR93" s="49">
        <v>96.652450999999999</v>
      </c>
      <c r="AS93" s="49">
        <v>98.500099000000006</v>
      </c>
      <c r="AT93" s="49">
        <v>96.655449000000004</v>
      </c>
      <c r="AU93" s="49">
        <v>96.610641000000001</v>
      </c>
      <c r="AV93" s="49">
        <v>96.643187999999995</v>
      </c>
      <c r="AW93" s="49">
        <v>96.622985999999997</v>
      </c>
      <c r="AX93" s="49">
        <v>96.723220999999995</v>
      </c>
      <c r="AY93" s="49">
        <v>96.900818000000001</v>
      </c>
      <c r="AZ93" s="49">
        <v>96.656738000000004</v>
      </c>
      <c r="BA93" s="49">
        <v>96.404892000000004</v>
      </c>
      <c r="BB93" s="49">
        <v>96.399367999999996</v>
      </c>
      <c r="BC93" s="49">
        <v>96.441543999999993</v>
      </c>
      <c r="BD93" s="49">
        <v>96.511215000000007</v>
      </c>
      <c r="BE93" s="49">
        <v>96.427245999999997</v>
      </c>
      <c r="BF93" s="49">
        <v>96.332718</v>
      </c>
      <c r="BG93" s="49">
        <v>96.453354000000004</v>
      </c>
      <c r="BH93" s="49">
        <v>96.507339000000002</v>
      </c>
      <c r="BI93" s="49">
        <v>96.504424999999998</v>
      </c>
      <c r="BJ93" s="49">
        <v>98.217940999999996</v>
      </c>
      <c r="BK93" s="49">
        <v>96.318016</v>
      </c>
      <c r="BL93" s="49">
        <v>96.432533000000006</v>
      </c>
      <c r="BM93" s="49">
        <v>96.498671999999999</v>
      </c>
      <c r="BN93" s="49">
        <v>96.428055000000001</v>
      </c>
      <c r="BO93" s="49">
        <v>96.379845000000003</v>
      </c>
      <c r="BP93" s="49">
        <v>96.403655999999998</v>
      </c>
      <c r="BQ93" s="49">
        <v>96.446494999999999</v>
      </c>
      <c r="BR93" s="49">
        <v>96.713881999999998</v>
      </c>
      <c r="BS93" s="49">
        <v>96.592620999999994</v>
      </c>
      <c r="BT93" s="49">
        <v>96.459114</v>
      </c>
      <c r="BU93" s="49">
        <v>96.419822999999994</v>
      </c>
      <c r="BV93" s="49">
        <v>98.612656000000001</v>
      </c>
      <c r="BW93" s="49">
        <v>96.591155999999998</v>
      </c>
      <c r="BX93" s="49">
        <v>96.469100999999995</v>
      </c>
      <c r="BY93" s="49">
        <v>99.883430000000004</v>
      </c>
      <c r="BZ93" s="49">
        <v>97.198455999999993</v>
      </c>
      <c r="CA93" s="49">
        <v>99.941956000000005</v>
      </c>
      <c r="CB93" s="49">
        <v>99.879317999999998</v>
      </c>
      <c r="CC93" s="49">
        <v>99.522354000000007</v>
      </c>
      <c r="CD93" s="49">
        <v>98.602729999999994</v>
      </c>
      <c r="CE93" s="49">
        <v>99.574264999999997</v>
      </c>
      <c r="CF93" s="49">
        <v>99.519019999999998</v>
      </c>
      <c r="CG93" s="49">
        <v>99.538132000000004</v>
      </c>
      <c r="CH93" s="49">
        <v>98.429001</v>
      </c>
      <c r="CI93" s="49">
        <v>96.531486999999998</v>
      </c>
      <c r="CJ93" s="49">
        <v>98.315124999999995</v>
      </c>
      <c r="CK93" s="49">
        <v>98.784362999999999</v>
      </c>
      <c r="CL93" s="49">
        <v>96.603386</v>
      </c>
      <c r="CM93" s="49">
        <v>98.979309000000001</v>
      </c>
      <c r="CN93" s="49"/>
      <c r="CO93" s="49">
        <v>96.890929999999997</v>
      </c>
      <c r="CP93" s="49">
        <v>99.994140999999999</v>
      </c>
      <c r="CQ93" s="49">
        <v>98.933639999999997</v>
      </c>
      <c r="CR93" s="49">
        <v>98.871689000000003</v>
      </c>
      <c r="CS93" s="49">
        <v>97.133574999999993</v>
      </c>
      <c r="CT93" s="49">
        <v>98.540313999999995</v>
      </c>
      <c r="CU93" s="49">
        <v>99.601180999999997</v>
      </c>
      <c r="CV93" s="49">
        <v>96.691390999999996</v>
      </c>
      <c r="CW93" s="49">
        <v>96.691788000000003</v>
      </c>
      <c r="CX93" s="49">
        <v>96.660431000000003</v>
      </c>
      <c r="CY93" s="49">
        <v>98.837326000000004</v>
      </c>
      <c r="CZ93" s="49">
        <v>96.833115000000006</v>
      </c>
      <c r="DA93" s="49">
        <v>96.522491000000002</v>
      </c>
      <c r="DB93" s="49">
        <v>96.608742000000007</v>
      </c>
      <c r="DC93" s="49">
        <v>97.091537000000002</v>
      </c>
      <c r="DD93" s="49">
        <v>96.463806000000005</v>
      </c>
      <c r="DE93" s="49">
        <v>96.579673999999997</v>
      </c>
      <c r="DF93" s="49">
        <v>96.631118999999998</v>
      </c>
      <c r="DG93" s="49">
        <v>95.662552000000005</v>
      </c>
      <c r="DH93" s="49">
        <v>92.724777000000003</v>
      </c>
      <c r="DI93" s="49">
        <v>92.415756000000002</v>
      </c>
      <c r="DJ93" s="49">
        <v>92.646850999999998</v>
      </c>
      <c r="DK93" s="49">
        <v>91.152946</v>
      </c>
    </row>
    <row r="94" spans="1:115">
      <c r="A94" s="304" t="s">
        <v>560</v>
      </c>
      <c r="B94" s="297">
        <v>97.165694999999999</v>
      </c>
      <c r="C94" s="49">
        <v>97.169150999999999</v>
      </c>
      <c r="D94" s="49">
        <v>97.124176000000006</v>
      </c>
      <c r="E94" s="49">
        <v>97.151375000000002</v>
      </c>
      <c r="F94" s="49">
        <v>97.177704000000006</v>
      </c>
      <c r="G94" s="49">
        <v>97.151947000000007</v>
      </c>
      <c r="H94" s="49">
        <v>97.146575999999996</v>
      </c>
      <c r="I94" s="49">
        <v>97.110847000000007</v>
      </c>
      <c r="J94" s="49">
        <v>97.135292000000007</v>
      </c>
      <c r="K94" s="49">
        <v>97.160049000000001</v>
      </c>
      <c r="L94" s="49">
        <v>97.119720000000001</v>
      </c>
      <c r="M94" s="49">
        <v>97.144820999999993</v>
      </c>
      <c r="N94" s="49">
        <v>97.161231999999998</v>
      </c>
      <c r="O94" s="49">
        <v>96.906868000000003</v>
      </c>
      <c r="P94" s="49">
        <v>97.068152999999995</v>
      </c>
      <c r="Q94" s="49">
        <v>97.102844000000005</v>
      </c>
      <c r="R94" s="49">
        <v>97.241112000000001</v>
      </c>
      <c r="S94" s="49">
        <v>97.081406000000001</v>
      </c>
      <c r="T94" s="49">
        <v>96.966148000000004</v>
      </c>
      <c r="U94" s="49">
        <v>96.962913999999998</v>
      </c>
      <c r="V94" s="49">
        <v>97.100418000000005</v>
      </c>
      <c r="W94" s="49">
        <v>97.116196000000002</v>
      </c>
      <c r="X94" s="49">
        <v>97.112930000000006</v>
      </c>
      <c r="Y94" s="49">
        <v>97.087035999999998</v>
      </c>
      <c r="Z94" s="49">
        <v>97.113372999999996</v>
      </c>
      <c r="AA94" s="49">
        <v>97.144485000000003</v>
      </c>
      <c r="AB94" s="49">
        <v>97.10463</v>
      </c>
      <c r="AC94" s="49">
        <v>97.10463</v>
      </c>
      <c r="AD94" s="49">
        <v>97.086654999999993</v>
      </c>
      <c r="AE94" s="49">
        <v>97.106826999999996</v>
      </c>
      <c r="AF94" s="49">
        <v>97.087883000000005</v>
      </c>
      <c r="AG94" s="49">
        <v>97.026923999999994</v>
      </c>
      <c r="AH94" s="49">
        <v>97.050323000000006</v>
      </c>
      <c r="AI94" s="49">
        <v>97.030806999999996</v>
      </c>
      <c r="AJ94" s="49">
        <v>97.026627000000005</v>
      </c>
      <c r="AK94" s="49">
        <v>97.046554999999998</v>
      </c>
      <c r="AL94" s="49">
        <v>97.009583000000006</v>
      </c>
      <c r="AM94" s="49">
        <v>96.961135999999996</v>
      </c>
      <c r="AN94" s="49">
        <v>97.076911999999993</v>
      </c>
      <c r="AO94" s="49">
        <v>97.146766999999997</v>
      </c>
      <c r="AP94" s="49">
        <v>96.837333999999998</v>
      </c>
      <c r="AQ94" s="49">
        <v>97.170913999999996</v>
      </c>
      <c r="AR94" s="49">
        <v>97.249709999999993</v>
      </c>
      <c r="AS94" s="49">
        <v>96.675963999999993</v>
      </c>
      <c r="AT94" s="49">
        <v>97.226348999999999</v>
      </c>
      <c r="AU94" s="49">
        <v>97.039283999999995</v>
      </c>
      <c r="AV94" s="49">
        <v>97.173218000000006</v>
      </c>
      <c r="AW94" s="49">
        <v>97.134749999999997</v>
      </c>
      <c r="AX94" s="49">
        <v>97.184051999999994</v>
      </c>
      <c r="AY94" s="49">
        <v>97.473174999999998</v>
      </c>
      <c r="AZ94" s="49">
        <v>97.107178000000005</v>
      </c>
      <c r="BA94" s="49">
        <v>96.943481000000006</v>
      </c>
      <c r="BB94" s="49">
        <v>96.905852999999993</v>
      </c>
      <c r="BC94" s="49">
        <v>96.901359999999997</v>
      </c>
      <c r="BD94" s="49">
        <v>97.099884000000003</v>
      </c>
      <c r="BE94" s="49">
        <v>97.058318999999997</v>
      </c>
      <c r="BF94" s="49">
        <v>96.856009999999998</v>
      </c>
      <c r="BG94" s="49">
        <v>97.063095000000004</v>
      </c>
      <c r="BH94" s="49">
        <v>96.994163999999998</v>
      </c>
      <c r="BI94" s="49">
        <v>97.146193999999994</v>
      </c>
      <c r="BJ94" s="49">
        <v>96.719994</v>
      </c>
      <c r="BK94" s="49">
        <v>96.918380999999997</v>
      </c>
      <c r="BL94" s="49">
        <v>96.981994999999998</v>
      </c>
      <c r="BM94" s="49">
        <v>97.154662999999999</v>
      </c>
      <c r="BN94" s="49">
        <v>97.104354999999998</v>
      </c>
      <c r="BO94" s="49">
        <v>96.952026000000004</v>
      </c>
      <c r="BP94" s="49">
        <v>97.013382000000007</v>
      </c>
      <c r="BQ94" s="49">
        <v>96.973442000000006</v>
      </c>
      <c r="BR94" s="49">
        <v>98.340407999999996</v>
      </c>
      <c r="BS94" s="49">
        <v>97.144042999999996</v>
      </c>
      <c r="BT94" s="49">
        <v>96.919944999999998</v>
      </c>
      <c r="BU94" s="49">
        <v>96.958466000000001</v>
      </c>
      <c r="BV94" s="49">
        <v>96.728347999999997</v>
      </c>
      <c r="BW94" s="49">
        <v>98.002624999999995</v>
      </c>
      <c r="BX94" s="49">
        <v>97.025497000000001</v>
      </c>
      <c r="BY94" s="49">
        <v>96.804419999999993</v>
      </c>
      <c r="BZ94" s="49">
        <v>97.409164000000004</v>
      </c>
      <c r="CA94" s="49">
        <v>96.889336</v>
      </c>
      <c r="CB94" s="49">
        <v>96.759613000000002</v>
      </c>
      <c r="CC94" s="49">
        <v>96.754181000000003</v>
      </c>
      <c r="CD94" s="49">
        <v>96.942122999999995</v>
      </c>
      <c r="CE94" s="49">
        <v>96.706810000000004</v>
      </c>
      <c r="CF94" s="49">
        <v>96.706146000000004</v>
      </c>
      <c r="CG94" s="49">
        <v>96.784942999999998</v>
      </c>
      <c r="CH94" s="49">
        <v>96.738937000000007</v>
      </c>
      <c r="CI94" s="49">
        <v>97.165619000000007</v>
      </c>
      <c r="CJ94" s="49">
        <v>96.871368000000004</v>
      </c>
      <c r="CK94" s="49">
        <v>96.879135000000005</v>
      </c>
      <c r="CL94" s="49">
        <v>97.189910999999995</v>
      </c>
      <c r="CM94" s="49">
        <v>96.865784000000005</v>
      </c>
      <c r="CN94" s="49">
        <v>96.890929999999997</v>
      </c>
      <c r="CO94" s="49"/>
      <c r="CP94" s="49">
        <v>96.791472999999996</v>
      </c>
      <c r="CQ94" s="49">
        <v>96.821060000000003</v>
      </c>
      <c r="CR94" s="49">
        <v>96.792907999999997</v>
      </c>
      <c r="CS94" s="49">
        <v>97.429992999999996</v>
      </c>
      <c r="CT94" s="49">
        <v>96.859206999999998</v>
      </c>
      <c r="CU94" s="49">
        <v>96.674308999999994</v>
      </c>
      <c r="CV94" s="49">
        <v>97.266693000000004</v>
      </c>
      <c r="CW94" s="49">
        <v>97.258849999999995</v>
      </c>
      <c r="CX94" s="49">
        <v>97.304610999999994</v>
      </c>
      <c r="CY94" s="49">
        <v>96.942206999999996</v>
      </c>
      <c r="CZ94" s="49">
        <v>97.288284000000004</v>
      </c>
      <c r="DA94" s="49">
        <v>97.121871999999996</v>
      </c>
      <c r="DB94" s="49">
        <v>97.161681999999999</v>
      </c>
      <c r="DC94" s="49">
        <v>97.336365000000001</v>
      </c>
      <c r="DD94" s="49">
        <v>97.081680000000006</v>
      </c>
      <c r="DE94" s="49">
        <v>97.234818000000004</v>
      </c>
      <c r="DF94" s="49">
        <v>97.282730000000001</v>
      </c>
      <c r="DG94" s="49">
        <v>96.054794000000001</v>
      </c>
      <c r="DH94" s="49">
        <v>92.776825000000002</v>
      </c>
      <c r="DI94" s="49">
        <v>92.61824</v>
      </c>
      <c r="DJ94" s="49">
        <v>92.720489999999998</v>
      </c>
      <c r="DK94" s="49">
        <v>91.162559999999999</v>
      </c>
    </row>
    <row r="95" spans="1:115">
      <c r="A95" s="304" t="s">
        <v>561</v>
      </c>
      <c r="B95" s="297">
        <v>96.636405999999994</v>
      </c>
      <c r="C95" s="49">
        <v>96.683090000000007</v>
      </c>
      <c r="D95" s="49">
        <v>96.637428</v>
      </c>
      <c r="E95" s="49">
        <v>96.682907</v>
      </c>
      <c r="F95" s="49">
        <v>96.728972999999996</v>
      </c>
      <c r="G95" s="49">
        <v>96.723067999999998</v>
      </c>
      <c r="H95" s="49">
        <v>96.688202000000004</v>
      </c>
      <c r="I95" s="49">
        <v>96.727905000000007</v>
      </c>
      <c r="J95" s="49">
        <v>96.664658000000003</v>
      </c>
      <c r="K95" s="49">
        <v>96.680617999999996</v>
      </c>
      <c r="L95" s="49">
        <v>96.656768999999997</v>
      </c>
      <c r="M95" s="49">
        <v>96.696883999999997</v>
      </c>
      <c r="N95" s="49">
        <v>96.701935000000006</v>
      </c>
      <c r="O95" s="49">
        <v>96.561203000000006</v>
      </c>
      <c r="P95" s="49">
        <v>96.531693000000004</v>
      </c>
      <c r="Q95" s="49">
        <v>96.492073000000005</v>
      </c>
      <c r="R95" s="49">
        <v>96.775977999999995</v>
      </c>
      <c r="S95" s="49">
        <v>96.574355999999995</v>
      </c>
      <c r="T95" s="49">
        <v>96.590514999999996</v>
      </c>
      <c r="U95" s="49">
        <v>96.562224999999998</v>
      </c>
      <c r="V95" s="49">
        <v>96.643851999999995</v>
      </c>
      <c r="W95" s="49">
        <v>96.664642000000001</v>
      </c>
      <c r="X95" s="49">
        <v>96.653869999999998</v>
      </c>
      <c r="Y95" s="49">
        <v>96.663894999999997</v>
      </c>
      <c r="Z95" s="49">
        <v>96.669815</v>
      </c>
      <c r="AA95" s="49">
        <v>96.686492999999999</v>
      </c>
      <c r="AB95" s="49">
        <v>96.663116000000002</v>
      </c>
      <c r="AC95" s="49">
        <v>96.663116000000002</v>
      </c>
      <c r="AD95" s="49">
        <v>96.672897000000006</v>
      </c>
      <c r="AE95" s="49">
        <v>96.639633000000003</v>
      </c>
      <c r="AF95" s="49">
        <v>96.655563000000001</v>
      </c>
      <c r="AG95" s="49">
        <v>96.582840000000004</v>
      </c>
      <c r="AH95" s="49">
        <v>96.590064999999996</v>
      </c>
      <c r="AI95" s="49">
        <v>96.581451000000001</v>
      </c>
      <c r="AJ95" s="49">
        <v>96.582168999999993</v>
      </c>
      <c r="AK95" s="49">
        <v>96.584907999999999</v>
      </c>
      <c r="AL95" s="49">
        <v>96.579459999999997</v>
      </c>
      <c r="AM95" s="49">
        <v>98.487990999999994</v>
      </c>
      <c r="AN95" s="49">
        <v>96.566849000000005</v>
      </c>
      <c r="AO95" s="49">
        <v>96.651511999999997</v>
      </c>
      <c r="AP95" s="49">
        <v>98.862160000000003</v>
      </c>
      <c r="AQ95" s="49">
        <v>96.714447000000007</v>
      </c>
      <c r="AR95" s="49">
        <v>96.697356999999997</v>
      </c>
      <c r="AS95" s="49">
        <v>98.555549999999997</v>
      </c>
      <c r="AT95" s="49">
        <v>96.695617999999996</v>
      </c>
      <c r="AU95" s="49">
        <v>96.668045000000006</v>
      </c>
      <c r="AV95" s="49">
        <v>96.692490000000006</v>
      </c>
      <c r="AW95" s="49">
        <v>96.624695000000003</v>
      </c>
      <c r="AX95" s="49">
        <v>96.722633000000002</v>
      </c>
      <c r="AY95" s="49">
        <v>96.865455999999995</v>
      </c>
      <c r="AZ95" s="49">
        <v>96.666060999999999</v>
      </c>
      <c r="BA95" s="49">
        <v>96.449141999999995</v>
      </c>
      <c r="BB95" s="49">
        <v>96.442352</v>
      </c>
      <c r="BC95" s="49">
        <v>96.469832999999994</v>
      </c>
      <c r="BD95" s="49">
        <v>96.565048000000004</v>
      </c>
      <c r="BE95" s="49">
        <v>96.542923000000002</v>
      </c>
      <c r="BF95" s="49">
        <v>96.402977000000007</v>
      </c>
      <c r="BG95" s="49">
        <v>96.494354000000001</v>
      </c>
      <c r="BH95" s="49">
        <v>96.508621000000005</v>
      </c>
      <c r="BI95" s="49">
        <v>96.538833999999994</v>
      </c>
      <c r="BJ95" s="49">
        <v>98.243256000000002</v>
      </c>
      <c r="BK95" s="49">
        <v>96.401809999999998</v>
      </c>
      <c r="BL95" s="49">
        <v>96.491257000000004</v>
      </c>
      <c r="BM95" s="49">
        <v>96.589568999999997</v>
      </c>
      <c r="BN95" s="49">
        <v>96.483917000000005</v>
      </c>
      <c r="BO95" s="49">
        <v>96.454123999999993</v>
      </c>
      <c r="BP95" s="49">
        <v>96.455696000000003</v>
      </c>
      <c r="BQ95" s="49">
        <v>96.552413999999999</v>
      </c>
      <c r="BR95" s="49">
        <v>96.717651000000004</v>
      </c>
      <c r="BS95" s="49">
        <v>96.622055000000003</v>
      </c>
      <c r="BT95" s="49">
        <v>96.506287</v>
      </c>
      <c r="BU95" s="49">
        <v>96.455269000000001</v>
      </c>
      <c r="BV95" s="49">
        <v>98.683066999999994</v>
      </c>
      <c r="BW95" s="49">
        <v>96.648116999999999</v>
      </c>
      <c r="BX95" s="49">
        <v>96.532607999999996</v>
      </c>
      <c r="BY95" s="49">
        <v>99.887908999999993</v>
      </c>
      <c r="BZ95" s="49">
        <v>97.152855000000002</v>
      </c>
      <c r="CA95" s="49">
        <v>99.951614000000006</v>
      </c>
      <c r="CB95" s="49">
        <v>99.893814000000006</v>
      </c>
      <c r="CC95" s="49">
        <v>99.616455000000002</v>
      </c>
      <c r="CD95" s="49">
        <v>98.594948000000002</v>
      </c>
      <c r="CE95" s="49">
        <v>99.660415999999998</v>
      </c>
      <c r="CF95" s="49">
        <v>99.598258999999999</v>
      </c>
      <c r="CG95" s="49">
        <v>99.613106000000002</v>
      </c>
      <c r="CH95" s="49">
        <v>98.428802000000005</v>
      </c>
      <c r="CI95" s="49">
        <v>96.566406000000001</v>
      </c>
      <c r="CJ95" s="49">
        <v>98.328384</v>
      </c>
      <c r="CK95" s="49">
        <v>98.839400999999995</v>
      </c>
      <c r="CL95" s="49">
        <v>96.615584999999996</v>
      </c>
      <c r="CM95" s="49">
        <v>98.926513999999997</v>
      </c>
      <c r="CN95" s="49">
        <v>99.994140999999999</v>
      </c>
      <c r="CO95" s="49">
        <v>96.791472999999996</v>
      </c>
      <c r="CP95" s="49"/>
      <c r="CQ95" s="49">
        <v>98.932968000000002</v>
      </c>
      <c r="CR95" s="49">
        <v>98.876648000000003</v>
      </c>
      <c r="CS95" s="49">
        <v>97.170952</v>
      </c>
      <c r="CT95" s="49">
        <v>98.489304000000004</v>
      </c>
      <c r="CU95" s="49">
        <v>99.682220000000001</v>
      </c>
      <c r="CV95" s="49">
        <v>96.678145999999998</v>
      </c>
      <c r="CW95" s="49">
        <v>96.699112</v>
      </c>
      <c r="CX95" s="49">
        <v>96.705353000000002</v>
      </c>
      <c r="CY95" s="49">
        <v>98.842315999999997</v>
      </c>
      <c r="CZ95" s="49">
        <v>96.840294</v>
      </c>
      <c r="DA95" s="49">
        <v>96.537216000000001</v>
      </c>
      <c r="DB95" s="49">
        <v>96.627914000000004</v>
      </c>
      <c r="DC95" s="49">
        <v>97.162841999999998</v>
      </c>
      <c r="DD95" s="49">
        <v>96.490218999999996</v>
      </c>
      <c r="DE95" s="49">
        <v>96.608970999999997</v>
      </c>
      <c r="DF95" s="49">
        <v>96.687111000000002</v>
      </c>
      <c r="DG95" s="49">
        <v>95.710448999999997</v>
      </c>
      <c r="DH95" s="49">
        <v>92.651748999999995</v>
      </c>
      <c r="DI95" s="49">
        <v>92.402420000000006</v>
      </c>
      <c r="DJ95" s="49">
        <v>92.642807000000005</v>
      </c>
      <c r="DK95" s="49">
        <v>91.107635000000002</v>
      </c>
    </row>
    <row r="96" spans="1:115">
      <c r="A96" s="304">
        <v>536</v>
      </c>
      <c r="B96" s="297">
        <v>96.652068999999997</v>
      </c>
      <c r="C96" s="49">
        <v>96.696869000000007</v>
      </c>
      <c r="D96" s="49">
        <v>96.701842999999997</v>
      </c>
      <c r="E96" s="49">
        <v>96.648223999999999</v>
      </c>
      <c r="F96" s="49">
        <v>96.700683999999995</v>
      </c>
      <c r="G96" s="49">
        <v>96.731323000000003</v>
      </c>
      <c r="H96" s="49">
        <v>96.694855000000004</v>
      </c>
      <c r="I96" s="49">
        <v>96.710555999999997</v>
      </c>
      <c r="J96" s="49">
        <v>96.655426000000006</v>
      </c>
      <c r="K96" s="49">
        <v>96.673523000000003</v>
      </c>
      <c r="L96" s="49">
        <v>96.636627000000004</v>
      </c>
      <c r="M96" s="49">
        <v>96.691947999999996</v>
      </c>
      <c r="N96" s="49">
        <v>96.750702000000004</v>
      </c>
      <c r="O96" s="49">
        <v>96.569839000000002</v>
      </c>
      <c r="P96" s="49">
        <v>96.584564</v>
      </c>
      <c r="Q96" s="49">
        <v>96.561249000000004</v>
      </c>
      <c r="R96" s="49">
        <v>96.80838</v>
      </c>
      <c r="S96" s="49">
        <v>96.621009999999998</v>
      </c>
      <c r="T96" s="49">
        <v>96.652252000000004</v>
      </c>
      <c r="U96" s="49">
        <v>96.626189999999994</v>
      </c>
      <c r="V96" s="49">
        <v>96.623253000000005</v>
      </c>
      <c r="W96" s="49">
        <v>96.622223000000005</v>
      </c>
      <c r="X96" s="49">
        <v>96.618072999999995</v>
      </c>
      <c r="Y96" s="49">
        <v>96.627105999999998</v>
      </c>
      <c r="Z96" s="49">
        <v>96.630600000000001</v>
      </c>
      <c r="AA96" s="49">
        <v>96.645920000000004</v>
      </c>
      <c r="AB96" s="49">
        <v>96.628165999999993</v>
      </c>
      <c r="AC96" s="49">
        <v>96.624579999999995</v>
      </c>
      <c r="AD96" s="49">
        <v>96.619736000000003</v>
      </c>
      <c r="AE96" s="49">
        <v>96.609177000000003</v>
      </c>
      <c r="AF96" s="49">
        <v>96.611725000000007</v>
      </c>
      <c r="AG96" s="49">
        <v>96.636543000000003</v>
      </c>
      <c r="AH96" s="49">
        <v>96.626723999999996</v>
      </c>
      <c r="AI96" s="49">
        <v>96.633774000000003</v>
      </c>
      <c r="AJ96" s="49">
        <v>96.630500999999995</v>
      </c>
      <c r="AK96" s="49">
        <v>96.629943999999995</v>
      </c>
      <c r="AL96" s="49">
        <v>96.670287999999999</v>
      </c>
      <c r="AM96" s="49">
        <v>98.385811000000004</v>
      </c>
      <c r="AN96" s="49">
        <v>96.680312999999998</v>
      </c>
      <c r="AO96" s="49">
        <v>96.663261000000006</v>
      </c>
      <c r="AP96" s="49">
        <v>98.825896999999998</v>
      </c>
      <c r="AQ96" s="49">
        <v>96.710312000000002</v>
      </c>
      <c r="AR96" s="49">
        <v>96.815337999999997</v>
      </c>
      <c r="AS96" s="49">
        <v>98.563727999999998</v>
      </c>
      <c r="AT96" s="49">
        <v>96.754874999999998</v>
      </c>
      <c r="AU96" s="49">
        <v>96.638260000000002</v>
      </c>
      <c r="AV96" s="49">
        <v>96.726500999999999</v>
      </c>
      <c r="AW96" s="49">
        <v>96.642539999999997</v>
      </c>
      <c r="AX96" s="49">
        <v>96.748763999999994</v>
      </c>
      <c r="AY96" s="49">
        <v>96.958618000000001</v>
      </c>
      <c r="AZ96" s="49">
        <v>96.68074</v>
      </c>
      <c r="BA96" s="49">
        <v>96.581558000000001</v>
      </c>
      <c r="BB96" s="49">
        <v>96.580214999999995</v>
      </c>
      <c r="BC96" s="49">
        <v>96.613251000000005</v>
      </c>
      <c r="BD96" s="49">
        <v>96.572577999999993</v>
      </c>
      <c r="BE96" s="49">
        <v>96.607192999999995</v>
      </c>
      <c r="BF96" s="49">
        <v>96.482299999999995</v>
      </c>
      <c r="BG96" s="49">
        <v>96.604202000000001</v>
      </c>
      <c r="BH96" s="49">
        <v>96.597899999999996</v>
      </c>
      <c r="BI96" s="49">
        <v>96.563629000000006</v>
      </c>
      <c r="BJ96" s="49">
        <v>98.260902000000002</v>
      </c>
      <c r="BK96" s="49">
        <v>96.40361</v>
      </c>
      <c r="BL96" s="49">
        <v>96.557937999999993</v>
      </c>
      <c r="BM96" s="49">
        <v>96.672791000000004</v>
      </c>
      <c r="BN96" s="49">
        <v>96.505736999999996</v>
      </c>
      <c r="BO96" s="49">
        <v>96.531677000000002</v>
      </c>
      <c r="BP96" s="49">
        <v>96.583618000000001</v>
      </c>
      <c r="BQ96" s="49">
        <v>96.591278000000003</v>
      </c>
      <c r="BR96" s="49">
        <v>96.772201999999993</v>
      </c>
      <c r="BS96" s="49">
        <v>96.612091000000007</v>
      </c>
      <c r="BT96" s="49">
        <v>96.583068999999995</v>
      </c>
      <c r="BU96" s="49">
        <v>96.598861999999997</v>
      </c>
      <c r="BV96" s="49">
        <v>98.695992000000004</v>
      </c>
      <c r="BW96" s="49">
        <v>96.717911000000001</v>
      </c>
      <c r="BX96" s="49">
        <v>96.598267000000007</v>
      </c>
      <c r="BY96" s="49">
        <v>98.909049999999993</v>
      </c>
      <c r="BZ96" s="49">
        <v>97.283957999999998</v>
      </c>
      <c r="CA96" s="49">
        <v>98.897064</v>
      </c>
      <c r="CB96" s="49">
        <v>98.901741000000001</v>
      </c>
      <c r="CC96" s="49">
        <v>98.603615000000005</v>
      </c>
      <c r="CD96" s="49">
        <v>98.646141</v>
      </c>
      <c r="CE96" s="49">
        <v>98.639533999999998</v>
      </c>
      <c r="CF96" s="49">
        <v>98.658417</v>
      </c>
      <c r="CG96" s="49">
        <v>98.596847999999994</v>
      </c>
      <c r="CH96" s="49">
        <v>98.410460999999998</v>
      </c>
      <c r="CI96" s="49">
        <v>96.565956</v>
      </c>
      <c r="CJ96" s="49">
        <v>98.322158999999999</v>
      </c>
      <c r="CK96" s="49">
        <v>98.790938999999995</v>
      </c>
      <c r="CL96" s="49">
        <v>96.649651000000006</v>
      </c>
      <c r="CM96" s="49">
        <v>99.806381000000002</v>
      </c>
      <c r="CN96" s="49">
        <v>98.933639999999997</v>
      </c>
      <c r="CO96" s="49">
        <v>96.821060000000003</v>
      </c>
      <c r="CP96" s="49">
        <v>98.932968000000002</v>
      </c>
      <c r="CQ96" s="49"/>
      <c r="CR96" s="49">
        <v>98.820755000000005</v>
      </c>
      <c r="CS96" s="49">
        <v>97.211319000000003</v>
      </c>
      <c r="CT96" s="49">
        <v>98.480712999999994</v>
      </c>
      <c r="CU96" s="49">
        <v>98.778594999999996</v>
      </c>
      <c r="CV96" s="49">
        <v>96.744408000000007</v>
      </c>
      <c r="CW96" s="49">
        <v>96.701972999999995</v>
      </c>
      <c r="CX96" s="49">
        <v>96.736343000000005</v>
      </c>
      <c r="CY96" s="49">
        <v>98.746161999999998</v>
      </c>
      <c r="CZ96" s="49">
        <v>96.836678000000006</v>
      </c>
      <c r="DA96" s="49">
        <v>96.669426000000001</v>
      </c>
      <c r="DB96" s="49">
        <v>96.679794000000001</v>
      </c>
      <c r="DC96" s="49">
        <v>97.186385999999999</v>
      </c>
      <c r="DD96" s="49">
        <v>96.583336000000003</v>
      </c>
      <c r="DE96" s="49">
        <v>96.679405000000003</v>
      </c>
      <c r="DF96" s="49">
        <v>96.691276999999999</v>
      </c>
      <c r="DG96" s="49">
        <v>95.789199999999994</v>
      </c>
      <c r="DH96" s="49">
        <v>92.725189</v>
      </c>
      <c r="DI96" s="49">
        <v>92.498565999999997</v>
      </c>
      <c r="DJ96" s="49">
        <v>92.774574000000001</v>
      </c>
      <c r="DK96" s="49">
        <v>91.115279999999998</v>
      </c>
    </row>
    <row r="97" spans="1:115">
      <c r="A97" s="304" t="s">
        <v>562</v>
      </c>
      <c r="B97" s="297">
        <v>96.682723999999993</v>
      </c>
      <c r="C97" s="49">
        <v>96.739104999999995</v>
      </c>
      <c r="D97" s="49">
        <v>96.683745999999999</v>
      </c>
      <c r="E97" s="49">
        <v>96.705123999999998</v>
      </c>
      <c r="F97" s="49">
        <v>96.737792999999996</v>
      </c>
      <c r="G97" s="49">
        <v>96.757614000000004</v>
      </c>
      <c r="H97" s="49">
        <v>96.731765999999993</v>
      </c>
      <c r="I97" s="49">
        <v>96.723800999999995</v>
      </c>
      <c r="J97" s="49">
        <v>96.690216000000007</v>
      </c>
      <c r="K97" s="49">
        <v>96.695983999999996</v>
      </c>
      <c r="L97" s="49">
        <v>96.637466000000003</v>
      </c>
      <c r="M97" s="49">
        <v>96.697356999999997</v>
      </c>
      <c r="N97" s="49">
        <v>96.788391000000004</v>
      </c>
      <c r="O97" s="49">
        <v>96.523101999999994</v>
      </c>
      <c r="P97" s="49">
        <v>96.581954999999994</v>
      </c>
      <c r="Q97" s="49">
        <v>96.483231000000004</v>
      </c>
      <c r="R97" s="49">
        <v>96.788833999999994</v>
      </c>
      <c r="S97" s="49">
        <v>96.622589000000005</v>
      </c>
      <c r="T97" s="49">
        <v>96.574714999999998</v>
      </c>
      <c r="U97" s="49">
        <v>96.542373999999995</v>
      </c>
      <c r="V97" s="49">
        <v>96.558350000000004</v>
      </c>
      <c r="W97" s="49">
        <v>96.567734000000002</v>
      </c>
      <c r="X97" s="49">
        <v>96.553573999999998</v>
      </c>
      <c r="Y97" s="49">
        <v>96.566756999999996</v>
      </c>
      <c r="Z97" s="49">
        <v>96.583861999999996</v>
      </c>
      <c r="AA97" s="49">
        <v>96.617760000000004</v>
      </c>
      <c r="AB97" s="49">
        <v>96.568191999999996</v>
      </c>
      <c r="AC97" s="49">
        <v>96.582886000000002</v>
      </c>
      <c r="AD97" s="49">
        <v>96.552154999999999</v>
      </c>
      <c r="AE97" s="49">
        <v>96.565940999999995</v>
      </c>
      <c r="AF97" s="49">
        <v>96.574798999999999</v>
      </c>
      <c r="AG97" s="49">
        <v>96.532661000000004</v>
      </c>
      <c r="AH97" s="49">
        <v>96.541122000000001</v>
      </c>
      <c r="AI97" s="49">
        <v>96.544983000000002</v>
      </c>
      <c r="AJ97" s="49">
        <v>96.545272999999995</v>
      </c>
      <c r="AK97" s="49">
        <v>96.538726999999994</v>
      </c>
      <c r="AL97" s="49">
        <v>96.552764999999994</v>
      </c>
      <c r="AM97" s="49">
        <v>98.439116999999996</v>
      </c>
      <c r="AN97" s="49">
        <v>96.673430999999994</v>
      </c>
      <c r="AO97" s="49">
        <v>96.660445999999993</v>
      </c>
      <c r="AP97" s="49">
        <v>99.728049999999996</v>
      </c>
      <c r="AQ97" s="49">
        <v>96.644210999999999</v>
      </c>
      <c r="AR97" s="49">
        <v>96.761268999999999</v>
      </c>
      <c r="AS97" s="49">
        <v>98.561171999999999</v>
      </c>
      <c r="AT97" s="49">
        <v>96.778824</v>
      </c>
      <c r="AU97" s="49">
        <v>96.564696999999995</v>
      </c>
      <c r="AV97" s="49">
        <v>96.759186</v>
      </c>
      <c r="AW97" s="49">
        <v>96.538680999999997</v>
      </c>
      <c r="AX97" s="49">
        <v>96.732422</v>
      </c>
      <c r="AY97" s="49">
        <v>96.858733999999998</v>
      </c>
      <c r="AZ97" s="49">
        <v>96.722031000000001</v>
      </c>
      <c r="BA97" s="49">
        <v>96.442986000000005</v>
      </c>
      <c r="BB97" s="49">
        <v>96.454750000000004</v>
      </c>
      <c r="BC97" s="49">
        <v>96.433173999999994</v>
      </c>
      <c r="BD97" s="49">
        <v>96.538025000000005</v>
      </c>
      <c r="BE97" s="49">
        <v>96.5886</v>
      </c>
      <c r="BF97" s="49">
        <v>96.403937999999997</v>
      </c>
      <c r="BG97" s="49">
        <v>96.609954999999999</v>
      </c>
      <c r="BH97" s="49">
        <v>96.587372000000002</v>
      </c>
      <c r="BI97" s="49">
        <v>96.523787999999996</v>
      </c>
      <c r="BJ97" s="49">
        <v>98.225600999999997</v>
      </c>
      <c r="BK97" s="49">
        <v>96.384911000000002</v>
      </c>
      <c r="BL97" s="49">
        <v>96.499938999999998</v>
      </c>
      <c r="BM97" s="49">
        <v>96.583847000000006</v>
      </c>
      <c r="BN97" s="49">
        <v>96.522048999999996</v>
      </c>
      <c r="BO97" s="49">
        <v>96.551208000000003</v>
      </c>
      <c r="BP97" s="49">
        <v>96.442215000000004</v>
      </c>
      <c r="BQ97" s="49">
        <v>96.583434999999994</v>
      </c>
      <c r="BR97" s="49">
        <v>96.587708000000006</v>
      </c>
      <c r="BS97" s="49">
        <v>96.610930999999994</v>
      </c>
      <c r="BT97" s="49">
        <v>96.629776000000007</v>
      </c>
      <c r="BU97" s="49">
        <v>96.52243</v>
      </c>
      <c r="BV97" s="49">
        <v>98.615004999999996</v>
      </c>
      <c r="BW97" s="49">
        <v>96.699646000000001</v>
      </c>
      <c r="BX97" s="49">
        <v>96.617569000000003</v>
      </c>
      <c r="BY97" s="49">
        <v>98.956222999999994</v>
      </c>
      <c r="BZ97" s="49">
        <v>97.152541999999997</v>
      </c>
      <c r="CA97" s="49">
        <v>98.849922000000007</v>
      </c>
      <c r="CB97" s="49">
        <v>98.911270000000002</v>
      </c>
      <c r="CC97" s="49">
        <v>98.665131000000002</v>
      </c>
      <c r="CD97" s="49">
        <v>98.635329999999996</v>
      </c>
      <c r="CE97" s="49">
        <v>98.701781999999994</v>
      </c>
      <c r="CF97" s="49">
        <v>98.805770999999993</v>
      </c>
      <c r="CG97" s="49">
        <v>98.669487000000004</v>
      </c>
      <c r="CH97" s="49">
        <v>98.380309999999994</v>
      </c>
      <c r="CI97" s="49">
        <v>96.635056000000006</v>
      </c>
      <c r="CJ97" s="49">
        <v>98.349365000000006</v>
      </c>
      <c r="CK97" s="49">
        <v>99.681824000000006</v>
      </c>
      <c r="CL97" s="49">
        <v>96.623817000000003</v>
      </c>
      <c r="CM97" s="49">
        <v>98.852608000000004</v>
      </c>
      <c r="CN97" s="49">
        <v>98.871689000000003</v>
      </c>
      <c r="CO97" s="49">
        <v>96.792907999999997</v>
      </c>
      <c r="CP97" s="49">
        <v>98.876648000000003</v>
      </c>
      <c r="CQ97" s="49">
        <v>98.820755000000005</v>
      </c>
      <c r="CR97" s="49"/>
      <c r="CS97" s="49">
        <v>97.170501999999999</v>
      </c>
      <c r="CT97" s="49">
        <v>98.474022000000005</v>
      </c>
      <c r="CU97" s="49">
        <v>98.809357000000006</v>
      </c>
      <c r="CV97" s="49">
        <v>96.702438000000001</v>
      </c>
      <c r="CW97" s="49">
        <v>96.694275000000005</v>
      </c>
      <c r="CX97" s="49">
        <v>96.677109000000002</v>
      </c>
      <c r="CY97" s="49">
        <v>99.753272999999993</v>
      </c>
      <c r="CZ97" s="49">
        <v>96.852729999999994</v>
      </c>
      <c r="DA97" s="49">
        <v>96.581283999999997</v>
      </c>
      <c r="DB97" s="49">
        <v>96.673385999999994</v>
      </c>
      <c r="DC97" s="49">
        <v>96.975662</v>
      </c>
      <c r="DD97" s="49">
        <v>96.561722000000003</v>
      </c>
      <c r="DE97" s="49">
        <v>96.658653000000001</v>
      </c>
      <c r="DF97" s="49">
        <v>96.666351000000006</v>
      </c>
      <c r="DG97" s="49">
        <v>95.618637000000007</v>
      </c>
      <c r="DH97" s="49">
        <v>92.671042999999997</v>
      </c>
      <c r="DI97" s="49">
        <v>92.468093999999994</v>
      </c>
      <c r="DJ97" s="49">
        <v>92.669219999999996</v>
      </c>
      <c r="DK97" s="49">
        <v>91.144760000000005</v>
      </c>
    </row>
    <row r="98" spans="1:115">
      <c r="A98" s="304" t="s">
        <v>563</v>
      </c>
      <c r="B98" s="297">
        <v>97.026947000000007</v>
      </c>
      <c r="C98" s="49">
        <v>97.002335000000002</v>
      </c>
      <c r="D98" s="49">
        <v>97.057297000000005</v>
      </c>
      <c r="E98" s="49">
        <v>96.980057000000002</v>
      </c>
      <c r="F98" s="49">
        <v>97.071190000000001</v>
      </c>
      <c r="G98" s="49">
        <v>97.107299999999995</v>
      </c>
      <c r="H98" s="49">
        <v>97.107619999999997</v>
      </c>
      <c r="I98" s="49">
        <v>97.100525000000005</v>
      </c>
      <c r="J98" s="49">
        <v>97.096252000000007</v>
      </c>
      <c r="K98" s="49">
        <v>97.113663000000003</v>
      </c>
      <c r="L98" s="49">
        <v>97.021782000000002</v>
      </c>
      <c r="M98" s="49">
        <v>97.057793000000004</v>
      </c>
      <c r="N98" s="49">
        <v>97.122771999999998</v>
      </c>
      <c r="O98" s="49">
        <v>96.950164999999998</v>
      </c>
      <c r="P98" s="49">
        <v>96.934173999999999</v>
      </c>
      <c r="Q98" s="49">
        <v>96.940865000000002</v>
      </c>
      <c r="R98" s="49">
        <v>97.018814000000006</v>
      </c>
      <c r="S98" s="49">
        <v>97.040145999999993</v>
      </c>
      <c r="T98" s="49">
        <v>96.957687000000007</v>
      </c>
      <c r="U98" s="49">
        <v>96.963241999999994</v>
      </c>
      <c r="V98" s="49">
        <v>96.961319000000003</v>
      </c>
      <c r="W98" s="49">
        <v>96.980964999999998</v>
      </c>
      <c r="X98" s="49">
        <v>96.965637000000001</v>
      </c>
      <c r="Y98" s="49">
        <v>96.974602000000004</v>
      </c>
      <c r="Z98" s="49">
        <v>96.968024999999997</v>
      </c>
      <c r="AA98" s="49">
        <v>96.979416000000001</v>
      </c>
      <c r="AB98" s="49">
        <v>96.969002000000003</v>
      </c>
      <c r="AC98" s="49">
        <v>96.969002000000003</v>
      </c>
      <c r="AD98" s="49">
        <v>96.979927000000004</v>
      </c>
      <c r="AE98" s="49">
        <v>96.970855999999998</v>
      </c>
      <c r="AF98" s="49">
        <v>96.979370000000003</v>
      </c>
      <c r="AG98" s="49">
        <v>96.986832000000007</v>
      </c>
      <c r="AH98" s="49">
        <v>96.980743000000004</v>
      </c>
      <c r="AI98" s="49">
        <v>96.992241000000007</v>
      </c>
      <c r="AJ98" s="49">
        <v>96.983886999999996</v>
      </c>
      <c r="AK98" s="49">
        <v>96.982619999999997</v>
      </c>
      <c r="AL98" s="49">
        <v>96.961685000000003</v>
      </c>
      <c r="AM98" s="49">
        <v>97.115371999999994</v>
      </c>
      <c r="AN98" s="49">
        <v>96.916809000000001</v>
      </c>
      <c r="AO98" s="49">
        <v>96.959366000000003</v>
      </c>
      <c r="AP98" s="49">
        <v>97.167968999999999</v>
      </c>
      <c r="AQ98" s="49">
        <v>96.954070999999999</v>
      </c>
      <c r="AR98" s="49">
        <v>97.070435000000003</v>
      </c>
      <c r="AS98" s="49">
        <v>96.965880999999996</v>
      </c>
      <c r="AT98" s="49">
        <v>97.029449</v>
      </c>
      <c r="AU98" s="49">
        <v>97.008926000000002</v>
      </c>
      <c r="AV98" s="49">
        <v>96.995941000000002</v>
      </c>
      <c r="AW98" s="49">
        <v>96.965546000000003</v>
      </c>
      <c r="AX98" s="49">
        <v>97.009665999999996</v>
      </c>
      <c r="AY98" s="49">
        <v>97.240341000000001</v>
      </c>
      <c r="AZ98" s="49">
        <v>97.029694000000006</v>
      </c>
      <c r="BA98" s="49">
        <v>96.788466999999997</v>
      </c>
      <c r="BB98" s="49">
        <v>96.795792000000006</v>
      </c>
      <c r="BC98" s="49">
        <v>96.726471000000004</v>
      </c>
      <c r="BD98" s="49">
        <v>96.902023</v>
      </c>
      <c r="BE98" s="49">
        <v>96.911163000000002</v>
      </c>
      <c r="BF98" s="49">
        <v>96.748276000000004</v>
      </c>
      <c r="BG98" s="49">
        <v>96.865966999999998</v>
      </c>
      <c r="BH98" s="49">
        <v>96.950232999999997</v>
      </c>
      <c r="BI98" s="49">
        <v>96.901672000000005</v>
      </c>
      <c r="BJ98" s="49">
        <v>96.898635999999996</v>
      </c>
      <c r="BK98" s="49">
        <v>96.710442</v>
      </c>
      <c r="BL98" s="49">
        <v>96.875838999999999</v>
      </c>
      <c r="BM98" s="49">
        <v>96.961547999999993</v>
      </c>
      <c r="BN98" s="49">
        <v>96.971160999999995</v>
      </c>
      <c r="BO98" s="49">
        <v>96.794037000000003</v>
      </c>
      <c r="BP98" s="49">
        <v>96.923751999999993</v>
      </c>
      <c r="BQ98" s="49">
        <v>96.991080999999994</v>
      </c>
      <c r="BR98" s="49">
        <v>97.273758000000001</v>
      </c>
      <c r="BS98" s="49">
        <v>96.969772000000006</v>
      </c>
      <c r="BT98" s="49">
        <v>96.960541000000006</v>
      </c>
      <c r="BU98" s="49">
        <v>96.890388000000002</v>
      </c>
      <c r="BV98" s="49">
        <v>97.112350000000006</v>
      </c>
      <c r="BW98" s="49">
        <v>97.325989000000007</v>
      </c>
      <c r="BX98" s="49">
        <v>96.920531999999994</v>
      </c>
      <c r="BY98" s="49">
        <v>97.135406000000003</v>
      </c>
      <c r="BZ98" s="49">
        <v>99.810387000000006</v>
      </c>
      <c r="CA98" s="49">
        <v>97.112564000000006</v>
      </c>
      <c r="CB98" s="49">
        <v>97.099007</v>
      </c>
      <c r="CC98" s="49">
        <v>97.118408000000002</v>
      </c>
      <c r="CD98" s="49">
        <v>97.290053999999998</v>
      </c>
      <c r="CE98" s="49">
        <v>97.038169999999994</v>
      </c>
      <c r="CF98" s="49">
        <v>97.037582</v>
      </c>
      <c r="CG98" s="49">
        <v>97.122208000000001</v>
      </c>
      <c r="CH98" s="49">
        <v>97.065490999999994</v>
      </c>
      <c r="CI98" s="49">
        <v>97.031418000000002</v>
      </c>
      <c r="CJ98" s="49">
        <v>97.109497000000005</v>
      </c>
      <c r="CK98" s="49">
        <v>97.143044000000003</v>
      </c>
      <c r="CL98" s="49">
        <v>97.005279999999999</v>
      </c>
      <c r="CM98" s="49">
        <v>97.091988000000001</v>
      </c>
      <c r="CN98" s="49">
        <v>97.133574999999993</v>
      </c>
      <c r="CO98" s="49">
        <v>97.429992999999996</v>
      </c>
      <c r="CP98" s="49">
        <v>97.170952</v>
      </c>
      <c r="CQ98" s="49">
        <v>97.211319000000003</v>
      </c>
      <c r="CR98" s="49">
        <v>97.170501999999999</v>
      </c>
      <c r="CS98" s="49"/>
      <c r="CT98" s="49">
        <v>97.137161000000006</v>
      </c>
      <c r="CU98" s="49">
        <v>97.121475000000004</v>
      </c>
      <c r="CV98" s="49">
        <v>97.058700999999999</v>
      </c>
      <c r="CW98" s="49">
        <v>97.007484000000005</v>
      </c>
      <c r="CX98" s="49">
        <v>97.055037999999996</v>
      </c>
      <c r="CY98" s="49">
        <v>97.211867999999996</v>
      </c>
      <c r="CZ98" s="49">
        <v>97.119888000000003</v>
      </c>
      <c r="DA98" s="49">
        <v>96.952743999999996</v>
      </c>
      <c r="DB98" s="49">
        <v>96.986084000000005</v>
      </c>
      <c r="DC98" s="49">
        <v>98.108490000000003</v>
      </c>
      <c r="DD98" s="49">
        <v>96.883635999999996</v>
      </c>
      <c r="DE98" s="49">
        <v>97.022246999999993</v>
      </c>
      <c r="DF98" s="49">
        <v>97.022437999999994</v>
      </c>
      <c r="DG98" s="49">
        <v>96.073562999999993</v>
      </c>
      <c r="DH98" s="49">
        <v>92.663193000000007</v>
      </c>
      <c r="DI98" s="49">
        <v>92.484809999999996</v>
      </c>
      <c r="DJ98" s="49">
        <v>92.735245000000006</v>
      </c>
      <c r="DK98" s="49">
        <v>91.070312000000001</v>
      </c>
    </row>
    <row r="99" spans="1:115">
      <c r="A99" s="304" t="s">
        <v>564</v>
      </c>
      <c r="B99" s="297">
        <v>96.522155999999995</v>
      </c>
      <c r="C99" s="49">
        <v>96.583588000000006</v>
      </c>
      <c r="D99" s="49">
        <v>96.595032000000003</v>
      </c>
      <c r="E99" s="49">
        <v>96.580710999999994</v>
      </c>
      <c r="F99" s="49">
        <v>96.623047</v>
      </c>
      <c r="G99" s="49">
        <v>96.624602999999993</v>
      </c>
      <c r="H99" s="49">
        <v>96.636604000000005</v>
      </c>
      <c r="I99" s="49">
        <v>96.635390999999998</v>
      </c>
      <c r="J99" s="49">
        <v>96.586533000000003</v>
      </c>
      <c r="K99" s="49">
        <v>96.619667000000007</v>
      </c>
      <c r="L99" s="49">
        <v>96.499374000000003</v>
      </c>
      <c r="M99" s="49">
        <v>96.645583999999999</v>
      </c>
      <c r="N99" s="49">
        <v>96.632126</v>
      </c>
      <c r="O99" s="49">
        <v>96.477645999999993</v>
      </c>
      <c r="P99" s="49">
        <v>96.567054999999996</v>
      </c>
      <c r="Q99" s="49">
        <v>96.560776000000004</v>
      </c>
      <c r="R99" s="49">
        <v>96.714264</v>
      </c>
      <c r="S99" s="49">
        <v>96.586928999999998</v>
      </c>
      <c r="T99" s="49">
        <v>96.563004000000006</v>
      </c>
      <c r="U99" s="49">
        <v>96.532486000000006</v>
      </c>
      <c r="V99" s="49">
        <v>96.509155000000007</v>
      </c>
      <c r="W99" s="49">
        <v>96.536452999999995</v>
      </c>
      <c r="X99" s="49">
        <v>96.531829999999999</v>
      </c>
      <c r="Y99" s="49">
        <v>96.536574999999999</v>
      </c>
      <c r="Z99" s="49">
        <v>96.535477</v>
      </c>
      <c r="AA99" s="49">
        <v>96.574112</v>
      </c>
      <c r="AB99" s="49">
        <v>96.535599000000005</v>
      </c>
      <c r="AC99" s="49">
        <v>96.535599000000005</v>
      </c>
      <c r="AD99" s="49">
        <v>96.543678</v>
      </c>
      <c r="AE99" s="49">
        <v>96.535324000000003</v>
      </c>
      <c r="AF99" s="49">
        <v>96.547470000000004</v>
      </c>
      <c r="AG99" s="49">
        <v>96.505263999999997</v>
      </c>
      <c r="AH99" s="49">
        <v>96.500281999999999</v>
      </c>
      <c r="AI99" s="49">
        <v>96.505027999999996</v>
      </c>
      <c r="AJ99" s="49">
        <v>96.510161999999994</v>
      </c>
      <c r="AK99" s="49">
        <v>96.493758999999997</v>
      </c>
      <c r="AL99" s="49">
        <v>96.514137000000005</v>
      </c>
      <c r="AM99" s="49">
        <v>99.177109000000002</v>
      </c>
      <c r="AN99" s="49">
        <v>96.495284999999996</v>
      </c>
      <c r="AO99" s="49">
        <v>96.615768000000003</v>
      </c>
      <c r="AP99" s="49">
        <v>98.505645999999999</v>
      </c>
      <c r="AQ99" s="49">
        <v>96.600037</v>
      </c>
      <c r="AR99" s="49">
        <v>96.662970999999999</v>
      </c>
      <c r="AS99" s="49">
        <v>98.312102999999993</v>
      </c>
      <c r="AT99" s="49">
        <v>96.689803999999995</v>
      </c>
      <c r="AU99" s="49">
        <v>96.546738000000005</v>
      </c>
      <c r="AV99" s="49">
        <v>96.668457000000004</v>
      </c>
      <c r="AW99" s="49">
        <v>96.538841000000005</v>
      </c>
      <c r="AX99" s="49">
        <v>96.655356999999995</v>
      </c>
      <c r="AY99" s="49">
        <v>96.903380999999996</v>
      </c>
      <c r="AZ99" s="49">
        <v>96.671768</v>
      </c>
      <c r="BA99" s="49">
        <v>96.395804999999996</v>
      </c>
      <c r="BB99" s="49">
        <v>96.405190000000005</v>
      </c>
      <c r="BC99" s="49">
        <v>96.418304000000006</v>
      </c>
      <c r="BD99" s="49">
        <v>96.563682999999997</v>
      </c>
      <c r="BE99" s="49">
        <v>96.538482999999999</v>
      </c>
      <c r="BF99" s="49">
        <v>96.348968999999997</v>
      </c>
      <c r="BG99" s="49">
        <v>96.567329000000001</v>
      </c>
      <c r="BH99" s="49">
        <v>96.584778</v>
      </c>
      <c r="BI99" s="49">
        <v>96.520911999999996</v>
      </c>
      <c r="BJ99" s="49">
        <v>98.084686000000005</v>
      </c>
      <c r="BK99" s="49">
        <v>96.290222</v>
      </c>
      <c r="BL99" s="49">
        <v>96.485900999999998</v>
      </c>
      <c r="BM99" s="49">
        <v>96.553261000000006</v>
      </c>
      <c r="BN99" s="49">
        <v>96.485054000000005</v>
      </c>
      <c r="BO99" s="49">
        <v>96.332427999999993</v>
      </c>
      <c r="BP99" s="49">
        <v>96.480186000000003</v>
      </c>
      <c r="BQ99" s="49">
        <v>96.493651999999997</v>
      </c>
      <c r="BR99" s="49">
        <v>96.605971999999994</v>
      </c>
      <c r="BS99" s="49">
        <v>96.647971999999996</v>
      </c>
      <c r="BT99" s="49">
        <v>96.416793999999996</v>
      </c>
      <c r="BU99" s="49">
        <v>96.444884999999999</v>
      </c>
      <c r="BV99" s="49">
        <v>98.292182999999994</v>
      </c>
      <c r="BW99" s="49">
        <v>96.765777999999997</v>
      </c>
      <c r="BX99" s="49">
        <v>96.528296999999995</v>
      </c>
      <c r="BY99" s="49">
        <v>98.461464000000007</v>
      </c>
      <c r="BZ99" s="49">
        <v>97.165558000000004</v>
      </c>
      <c r="CA99" s="49">
        <v>98.567977999999997</v>
      </c>
      <c r="CB99" s="49">
        <v>98.449928</v>
      </c>
      <c r="CC99" s="49">
        <v>98.341460999999995</v>
      </c>
      <c r="CD99" s="49">
        <v>98.302261000000001</v>
      </c>
      <c r="CE99" s="49">
        <v>98.33287</v>
      </c>
      <c r="CF99" s="49">
        <v>98.346901000000003</v>
      </c>
      <c r="CG99" s="49">
        <v>98.302657999999994</v>
      </c>
      <c r="CH99" s="49">
        <v>99.023987000000005</v>
      </c>
      <c r="CI99" s="49">
        <v>96.557052999999996</v>
      </c>
      <c r="CJ99" s="49">
        <v>98.923964999999995</v>
      </c>
      <c r="CK99" s="49">
        <v>98.395531000000005</v>
      </c>
      <c r="CL99" s="49">
        <v>96.655685000000005</v>
      </c>
      <c r="CM99" s="49">
        <v>98.570847000000001</v>
      </c>
      <c r="CN99" s="49">
        <v>98.540313999999995</v>
      </c>
      <c r="CO99" s="49">
        <v>96.859206999999998</v>
      </c>
      <c r="CP99" s="49">
        <v>98.489304000000004</v>
      </c>
      <c r="CQ99" s="49">
        <v>98.480712999999994</v>
      </c>
      <c r="CR99" s="49">
        <v>98.474022000000005</v>
      </c>
      <c r="CS99" s="49">
        <v>97.137161000000006</v>
      </c>
      <c r="CT99" s="49"/>
      <c r="CU99" s="49">
        <v>98.335464000000002</v>
      </c>
      <c r="CV99" s="49">
        <v>96.638335999999995</v>
      </c>
      <c r="CW99" s="49">
        <v>96.646225000000001</v>
      </c>
      <c r="CX99" s="49">
        <v>96.632644999999997</v>
      </c>
      <c r="CY99" s="49">
        <v>98.484131000000005</v>
      </c>
      <c r="CZ99" s="49">
        <v>96.754051000000004</v>
      </c>
      <c r="DA99" s="49">
        <v>96.500397000000007</v>
      </c>
      <c r="DB99" s="49">
        <v>96.550681999999995</v>
      </c>
      <c r="DC99" s="49">
        <v>97.062897000000007</v>
      </c>
      <c r="DD99" s="49">
        <v>96.448029000000005</v>
      </c>
      <c r="DE99" s="49">
        <v>96.581505000000007</v>
      </c>
      <c r="DF99" s="49">
        <v>96.597945999999993</v>
      </c>
      <c r="DG99" s="49">
        <v>95.583832000000001</v>
      </c>
      <c r="DH99" s="49">
        <v>92.552559000000002</v>
      </c>
      <c r="DI99" s="49">
        <v>92.489654999999999</v>
      </c>
      <c r="DJ99" s="49">
        <v>92.621825999999999</v>
      </c>
      <c r="DK99" s="49">
        <v>91.170546999999999</v>
      </c>
    </row>
    <row r="100" spans="1:115" ht="17" thickBot="1">
      <c r="A100" s="305" t="s">
        <v>565</v>
      </c>
      <c r="B100" s="297">
        <v>96.667762999999994</v>
      </c>
      <c r="C100" s="49">
        <v>96.686049999999994</v>
      </c>
      <c r="D100" s="49">
        <v>96.598052999999993</v>
      </c>
      <c r="E100" s="49">
        <v>96.695922999999993</v>
      </c>
      <c r="F100" s="49">
        <v>96.659119000000004</v>
      </c>
      <c r="G100" s="49">
        <v>96.665809999999993</v>
      </c>
      <c r="H100" s="49">
        <v>96.652527000000006</v>
      </c>
      <c r="I100" s="49">
        <v>96.684280000000001</v>
      </c>
      <c r="J100" s="49">
        <v>96.646805000000001</v>
      </c>
      <c r="K100" s="49">
        <v>96.661193999999995</v>
      </c>
      <c r="L100" s="49">
        <v>96.639838999999995</v>
      </c>
      <c r="M100" s="49">
        <v>96.646072000000004</v>
      </c>
      <c r="N100" s="49">
        <v>96.686538999999996</v>
      </c>
      <c r="O100" s="49">
        <v>96.537459999999996</v>
      </c>
      <c r="P100" s="49">
        <v>96.500243999999995</v>
      </c>
      <c r="Q100" s="49">
        <v>96.505645999999999</v>
      </c>
      <c r="R100" s="49">
        <v>96.706703000000005</v>
      </c>
      <c r="S100" s="49">
        <v>96.570235999999994</v>
      </c>
      <c r="T100" s="49">
        <v>96.596924000000001</v>
      </c>
      <c r="U100" s="49">
        <v>96.385147000000003</v>
      </c>
      <c r="V100" s="49">
        <v>96.571883999999997</v>
      </c>
      <c r="W100" s="49">
        <v>96.596664000000004</v>
      </c>
      <c r="X100" s="49">
        <v>96.610962000000001</v>
      </c>
      <c r="Y100" s="49">
        <v>96.602645999999993</v>
      </c>
      <c r="Z100" s="49">
        <v>96.606009999999998</v>
      </c>
      <c r="AA100" s="49">
        <v>96.645827999999995</v>
      </c>
      <c r="AB100" s="49">
        <v>96.590614000000002</v>
      </c>
      <c r="AC100" s="49">
        <v>96.626694000000001</v>
      </c>
      <c r="AD100" s="49">
        <v>96.592667000000006</v>
      </c>
      <c r="AE100" s="49">
        <v>96.523453000000003</v>
      </c>
      <c r="AF100" s="49">
        <v>96.52861</v>
      </c>
      <c r="AG100" s="49">
        <v>96.371444999999994</v>
      </c>
      <c r="AH100" s="49">
        <v>96.358931999999996</v>
      </c>
      <c r="AI100" s="49">
        <v>96.393203999999997</v>
      </c>
      <c r="AJ100" s="49">
        <v>96.371002000000004</v>
      </c>
      <c r="AK100" s="49">
        <v>96.374893</v>
      </c>
      <c r="AL100" s="49">
        <v>96.391425999999996</v>
      </c>
      <c r="AM100" s="49">
        <v>98.320335</v>
      </c>
      <c r="AN100" s="49">
        <v>96.505431999999999</v>
      </c>
      <c r="AO100" s="49">
        <v>96.605164000000002</v>
      </c>
      <c r="AP100" s="49">
        <v>98.723372999999995</v>
      </c>
      <c r="AQ100" s="49">
        <v>96.606621000000004</v>
      </c>
      <c r="AR100" s="49">
        <v>96.652405000000002</v>
      </c>
      <c r="AS100" s="49">
        <v>98.541556999999997</v>
      </c>
      <c r="AT100" s="49">
        <v>96.710105999999996</v>
      </c>
      <c r="AU100" s="49">
        <v>96.559082000000004</v>
      </c>
      <c r="AV100" s="49">
        <v>96.664078000000003</v>
      </c>
      <c r="AW100" s="49">
        <v>96.587508999999997</v>
      </c>
      <c r="AX100" s="49">
        <v>96.642166000000003</v>
      </c>
      <c r="AY100" s="49">
        <v>97.023239000000004</v>
      </c>
      <c r="AZ100" s="49">
        <v>96.721573000000006</v>
      </c>
      <c r="BA100" s="49">
        <v>96.328568000000004</v>
      </c>
      <c r="BB100" s="49">
        <v>96.375549000000007</v>
      </c>
      <c r="BC100" s="49">
        <v>96.343711999999996</v>
      </c>
      <c r="BD100" s="49">
        <v>96.551665999999997</v>
      </c>
      <c r="BE100" s="49">
        <v>96.428725999999997</v>
      </c>
      <c r="BF100" s="49">
        <v>96.211692999999997</v>
      </c>
      <c r="BG100" s="49">
        <v>96.455192999999994</v>
      </c>
      <c r="BH100" s="49">
        <v>96.506180000000001</v>
      </c>
      <c r="BI100" s="49">
        <v>96.516143999999997</v>
      </c>
      <c r="BJ100" s="49">
        <v>98.033417</v>
      </c>
      <c r="BK100" s="49">
        <v>96.189209000000005</v>
      </c>
      <c r="BL100" s="49">
        <v>96.416640999999998</v>
      </c>
      <c r="BM100" s="49">
        <v>96.491073999999998</v>
      </c>
      <c r="BN100" s="49">
        <v>96.418541000000005</v>
      </c>
      <c r="BO100" s="49">
        <v>96.315453000000005</v>
      </c>
      <c r="BP100" s="49">
        <v>96.426079000000001</v>
      </c>
      <c r="BQ100" s="49">
        <v>96.481155000000001</v>
      </c>
      <c r="BR100" s="49">
        <v>96.655106000000004</v>
      </c>
      <c r="BS100" s="49">
        <v>96.547759999999997</v>
      </c>
      <c r="BT100" s="49">
        <v>96.434875000000005</v>
      </c>
      <c r="BU100" s="49">
        <v>96.404182000000006</v>
      </c>
      <c r="BV100" s="49">
        <v>98.625991999999997</v>
      </c>
      <c r="BW100" s="49">
        <v>96.618545999999995</v>
      </c>
      <c r="BX100" s="49">
        <v>96.481171000000003</v>
      </c>
      <c r="BY100" s="49">
        <v>99.736450000000005</v>
      </c>
      <c r="BZ100" s="49">
        <v>97.111403999999993</v>
      </c>
      <c r="CA100" s="49">
        <v>99.595566000000005</v>
      </c>
      <c r="CB100" s="49">
        <v>99.677238000000003</v>
      </c>
      <c r="CC100" s="49">
        <v>99.703170999999998</v>
      </c>
      <c r="CD100" s="49">
        <v>98.547600000000003</v>
      </c>
      <c r="CE100" s="49">
        <v>99.695556999999994</v>
      </c>
      <c r="CF100" s="49">
        <v>99.615036000000003</v>
      </c>
      <c r="CG100" s="49">
        <v>99.683937</v>
      </c>
      <c r="CH100" s="49">
        <v>98.322884000000002</v>
      </c>
      <c r="CI100" s="49">
        <v>96.585875999999999</v>
      </c>
      <c r="CJ100" s="49">
        <v>98.176399000000004</v>
      </c>
      <c r="CK100" s="49">
        <v>98.639640999999997</v>
      </c>
      <c r="CL100" s="49">
        <v>96.445999</v>
      </c>
      <c r="CM100" s="49">
        <v>98.603560999999999</v>
      </c>
      <c r="CN100" s="49">
        <v>99.601180999999997</v>
      </c>
      <c r="CO100" s="49">
        <v>96.674308999999994</v>
      </c>
      <c r="CP100" s="49">
        <v>99.682220000000001</v>
      </c>
      <c r="CQ100" s="49">
        <v>98.778594999999996</v>
      </c>
      <c r="CR100" s="49">
        <v>98.809357000000006</v>
      </c>
      <c r="CS100" s="49">
        <v>97.121475000000004</v>
      </c>
      <c r="CT100" s="49">
        <v>98.335464000000002</v>
      </c>
      <c r="CU100" s="49"/>
      <c r="CV100" s="49">
        <v>96.721610999999996</v>
      </c>
      <c r="CW100" s="49">
        <v>96.696563999999995</v>
      </c>
      <c r="CX100" s="49">
        <v>96.681679000000003</v>
      </c>
      <c r="CY100" s="49">
        <v>98.680107000000007</v>
      </c>
      <c r="CZ100" s="49">
        <v>96.831215</v>
      </c>
      <c r="DA100" s="49">
        <v>96.576553000000004</v>
      </c>
      <c r="DB100" s="49">
        <v>96.627701000000002</v>
      </c>
      <c r="DC100" s="49">
        <v>97.142135999999994</v>
      </c>
      <c r="DD100" s="49">
        <v>96.480438000000007</v>
      </c>
      <c r="DE100" s="49">
        <v>96.629608000000005</v>
      </c>
      <c r="DF100" s="49">
        <v>96.712440000000001</v>
      </c>
      <c r="DG100" s="49">
        <v>95.607498000000007</v>
      </c>
      <c r="DH100" s="49">
        <v>92.676575</v>
      </c>
      <c r="DI100" s="49">
        <v>92.439041000000003</v>
      </c>
      <c r="DJ100" s="49">
        <v>92.682274000000007</v>
      </c>
      <c r="DK100" s="49">
        <v>91.223433999999997</v>
      </c>
    </row>
    <row r="101" spans="1:115">
      <c r="A101" s="286" t="s">
        <v>566</v>
      </c>
      <c r="B101" s="297">
        <v>98.572235000000006</v>
      </c>
      <c r="C101" s="49">
        <v>98.588829000000004</v>
      </c>
      <c r="D101" s="49">
        <v>98.558059999999998</v>
      </c>
      <c r="E101" s="49">
        <v>98.542327999999998</v>
      </c>
      <c r="F101" s="49">
        <v>98.600318999999999</v>
      </c>
      <c r="G101" s="49">
        <v>98.571410999999998</v>
      </c>
      <c r="H101" s="49">
        <v>98.582718</v>
      </c>
      <c r="I101" s="49">
        <v>98.576415999999995</v>
      </c>
      <c r="J101" s="49">
        <v>98.587479000000002</v>
      </c>
      <c r="K101" s="49">
        <v>98.583786000000003</v>
      </c>
      <c r="L101" s="49">
        <v>98.578132999999994</v>
      </c>
      <c r="M101" s="49">
        <v>98.583633000000006</v>
      </c>
      <c r="N101" s="49">
        <v>98.591140999999993</v>
      </c>
      <c r="O101" s="49">
        <v>98.563834999999997</v>
      </c>
      <c r="P101" s="49">
        <v>98.546829000000002</v>
      </c>
      <c r="Q101" s="49">
        <v>98.486084000000005</v>
      </c>
      <c r="R101" s="49">
        <v>99.309157999999996</v>
      </c>
      <c r="S101" s="49">
        <v>98.828873000000002</v>
      </c>
      <c r="T101" s="49">
        <v>98.503555000000006</v>
      </c>
      <c r="U101" s="49">
        <v>98.498221999999998</v>
      </c>
      <c r="V101" s="49">
        <v>98.598572000000004</v>
      </c>
      <c r="W101" s="49">
        <v>98.611816000000005</v>
      </c>
      <c r="X101" s="49">
        <v>98.599700999999996</v>
      </c>
      <c r="Y101" s="49">
        <v>98.609832999999995</v>
      </c>
      <c r="Z101" s="49">
        <v>98.596176</v>
      </c>
      <c r="AA101" s="49">
        <v>98.604491999999993</v>
      </c>
      <c r="AB101" s="49">
        <v>98.605873000000003</v>
      </c>
      <c r="AC101" s="49">
        <v>98.605873000000003</v>
      </c>
      <c r="AD101" s="49">
        <v>98.59169</v>
      </c>
      <c r="AE101" s="49">
        <v>98.587531999999996</v>
      </c>
      <c r="AF101" s="49">
        <v>98.600966999999997</v>
      </c>
      <c r="AG101" s="49">
        <v>98.540702999999993</v>
      </c>
      <c r="AH101" s="49">
        <v>98.535293999999993</v>
      </c>
      <c r="AI101" s="49">
        <v>98.538405999999995</v>
      </c>
      <c r="AJ101" s="49">
        <v>98.535431000000003</v>
      </c>
      <c r="AK101" s="49">
        <v>98.543137000000002</v>
      </c>
      <c r="AL101" s="49">
        <v>98.550713000000002</v>
      </c>
      <c r="AM101" s="49">
        <v>96.831740999999994</v>
      </c>
      <c r="AN101" s="49">
        <v>98.434264999999996</v>
      </c>
      <c r="AO101" s="49">
        <v>98.745307999999994</v>
      </c>
      <c r="AP101" s="49">
        <v>96.736419999999995</v>
      </c>
      <c r="AQ101" s="49">
        <v>98.902495999999999</v>
      </c>
      <c r="AR101" s="49">
        <v>98.459152000000003</v>
      </c>
      <c r="AS101" s="49">
        <v>96.616104000000007</v>
      </c>
      <c r="AT101" s="49">
        <v>99.475479000000007</v>
      </c>
      <c r="AU101" s="49">
        <v>98.522591000000006</v>
      </c>
      <c r="AV101" s="49">
        <v>98.389519000000007</v>
      </c>
      <c r="AW101" s="49">
        <v>99.311126999999999</v>
      </c>
      <c r="AX101" s="49">
        <v>99.336928999999998</v>
      </c>
      <c r="AY101" s="49">
        <v>99.432036999999994</v>
      </c>
      <c r="AZ101" s="49">
        <v>98.528228999999996</v>
      </c>
      <c r="BA101" s="49">
        <v>97.770103000000006</v>
      </c>
      <c r="BB101" s="49">
        <v>97.809280000000001</v>
      </c>
      <c r="BC101" s="49">
        <v>97.785263</v>
      </c>
      <c r="BD101" s="49">
        <v>97.830382999999998</v>
      </c>
      <c r="BE101" s="49">
        <v>98.338722000000004</v>
      </c>
      <c r="BF101" s="49">
        <v>98.201248000000007</v>
      </c>
      <c r="BG101" s="49">
        <v>98.328720000000004</v>
      </c>
      <c r="BH101" s="49">
        <v>98.341628999999998</v>
      </c>
      <c r="BI101" s="49">
        <v>98.397048999999996</v>
      </c>
      <c r="BJ101" s="49">
        <v>96.710739000000004</v>
      </c>
      <c r="BK101" s="49">
        <v>98.238533000000004</v>
      </c>
      <c r="BL101" s="49">
        <v>98.262039000000001</v>
      </c>
      <c r="BM101" s="49">
        <v>99.249260000000007</v>
      </c>
      <c r="BN101" s="49">
        <v>98.356689000000003</v>
      </c>
      <c r="BO101" s="49">
        <v>98.235825000000006</v>
      </c>
      <c r="BP101" s="49">
        <v>98.993668</v>
      </c>
      <c r="BQ101" s="49">
        <v>98.797882000000001</v>
      </c>
      <c r="BR101" s="49">
        <v>97.324614999999994</v>
      </c>
      <c r="BS101" s="49">
        <v>98.335953000000003</v>
      </c>
      <c r="BT101" s="49">
        <v>98.784156999999993</v>
      </c>
      <c r="BU101" s="49">
        <v>97.937095999999997</v>
      </c>
      <c r="BV101" s="49">
        <v>96.731658999999993</v>
      </c>
      <c r="BW101" s="49">
        <v>97.166718000000003</v>
      </c>
      <c r="BX101" s="49">
        <v>98.320305000000005</v>
      </c>
      <c r="BY101" s="49">
        <v>96.710235999999995</v>
      </c>
      <c r="BZ101" s="49">
        <v>97.092606000000004</v>
      </c>
      <c r="CA101" s="49">
        <v>96.710373000000004</v>
      </c>
      <c r="CB101" s="49">
        <v>96.716232000000005</v>
      </c>
      <c r="CC101" s="49">
        <v>96.816085999999999</v>
      </c>
      <c r="CD101" s="49">
        <v>96.895629999999997</v>
      </c>
      <c r="CE101" s="49">
        <v>96.630431999999999</v>
      </c>
      <c r="CF101" s="49">
        <v>96.710007000000004</v>
      </c>
      <c r="CG101" s="49">
        <v>96.791816999999995</v>
      </c>
      <c r="CH101" s="49">
        <v>96.742103999999998</v>
      </c>
      <c r="CI101" s="49">
        <v>99.340744000000001</v>
      </c>
      <c r="CJ101" s="49">
        <v>96.804558</v>
      </c>
      <c r="CK101" s="49">
        <v>96.824012999999994</v>
      </c>
      <c r="CL101" s="49">
        <v>99.508728000000005</v>
      </c>
      <c r="CM101" s="49">
        <v>96.698654000000005</v>
      </c>
      <c r="CN101" s="49">
        <v>96.691390999999996</v>
      </c>
      <c r="CO101" s="49">
        <v>97.266693000000004</v>
      </c>
      <c r="CP101" s="49">
        <v>96.678145999999998</v>
      </c>
      <c r="CQ101" s="49">
        <v>96.744408000000007</v>
      </c>
      <c r="CR101" s="49">
        <v>96.702438000000001</v>
      </c>
      <c r="CS101" s="49">
        <v>97.058700999999999</v>
      </c>
      <c r="CT101" s="49">
        <v>96.638335999999995</v>
      </c>
      <c r="CU101" s="49">
        <v>96.721610999999996</v>
      </c>
      <c r="CV101" s="49"/>
      <c r="CW101" s="49">
        <v>99.981673999999998</v>
      </c>
      <c r="CX101" s="49">
        <v>99.970885999999993</v>
      </c>
      <c r="CY101" s="49">
        <v>96.832047000000003</v>
      </c>
      <c r="CZ101" s="49">
        <v>98.497093000000007</v>
      </c>
      <c r="DA101" s="49">
        <v>98.360527000000005</v>
      </c>
      <c r="DB101" s="49">
        <v>98.338615000000004</v>
      </c>
      <c r="DC101" s="49">
        <v>97.095496999999995</v>
      </c>
      <c r="DD101" s="49">
        <v>98.350769</v>
      </c>
      <c r="DE101" s="49">
        <v>98.417205999999993</v>
      </c>
      <c r="DF101" s="49">
        <v>98.392302999999998</v>
      </c>
      <c r="DG101" s="49">
        <v>95.962883000000005</v>
      </c>
      <c r="DH101" s="49">
        <v>92.800049000000001</v>
      </c>
      <c r="DI101" s="49">
        <v>92.626250999999996</v>
      </c>
      <c r="DJ101" s="49">
        <v>92.871216000000004</v>
      </c>
      <c r="DK101" s="49">
        <v>91.198395000000005</v>
      </c>
    </row>
    <row r="102" spans="1:115">
      <c r="A102" s="306" t="s">
        <v>567</v>
      </c>
      <c r="B102" s="297">
        <v>98.588050999999993</v>
      </c>
      <c r="C102" s="49">
        <v>98.659301999999997</v>
      </c>
      <c r="D102" s="49">
        <v>98.577315999999996</v>
      </c>
      <c r="E102" s="49">
        <v>98.571640000000002</v>
      </c>
      <c r="F102" s="49">
        <v>98.609939999999995</v>
      </c>
      <c r="G102" s="49">
        <v>98.617339999999999</v>
      </c>
      <c r="H102" s="49">
        <v>98.595305999999994</v>
      </c>
      <c r="I102" s="49">
        <v>98.584762999999995</v>
      </c>
      <c r="J102" s="49">
        <v>98.617965999999996</v>
      </c>
      <c r="K102" s="49">
        <v>98.621063000000007</v>
      </c>
      <c r="L102" s="49">
        <v>98.586669999999998</v>
      </c>
      <c r="M102" s="49">
        <v>98.618423000000007</v>
      </c>
      <c r="N102" s="49">
        <v>98.598145000000002</v>
      </c>
      <c r="O102" s="49">
        <v>98.540801999999999</v>
      </c>
      <c r="P102" s="49">
        <v>98.532775999999998</v>
      </c>
      <c r="Q102" s="49">
        <v>98.441047999999995</v>
      </c>
      <c r="R102" s="49">
        <v>99.301544000000007</v>
      </c>
      <c r="S102" s="49">
        <v>98.861328</v>
      </c>
      <c r="T102" s="49">
        <v>98.528221000000002</v>
      </c>
      <c r="U102" s="49">
        <v>98.493469000000005</v>
      </c>
      <c r="V102" s="49">
        <v>98.551804000000004</v>
      </c>
      <c r="W102" s="49">
        <v>98.555938999999995</v>
      </c>
      <c r="X102" s="49">
        <v>98.564612999999994</v>
      </c>
      <c r="Y102" s="49">
        <v>98.567779999999999</v>
      </c>
      <c r="Z102" s="49">
        <v>98.552611999999996</v>
      </c>
      <c r="AA102" s="49">
        <v>98.590530000000001</v>
      </c>
      <c r="AB102" s="49">
        <v>98.551010000000005</v>
      </c>
      <c r="AC102" s="49">
        <v>98.551010000000005</v>
      </c>
      <c r="AD102" s="49">
        <v>98.559151</v>
      </c>
      <c r="AE102" s="49">
        <v>98.538666000000006</v>
      </c>
      <c r="AF102" s="49">
        <v>98.553093000000004</v>
      </c>
      <c r="AG102" s="49">
        <v>98.548355000000001</v>
      </c>
      <c r="AH102" s="49">
        <v>98.552527999999995</v>
      </c>
      <c r="AI102" s="49">
        <v>98.549599000000001</v>
      </c>
      <c r="AJ102" s="49">
        <v>98.550308000000001</v>
      </c>
      <c r="AK102" s="49">
        <v>98.543762000000001</v>
      </c>
      <c r="AL102" s="49">
        <v>98.573715000000007</v>
      </c>
      <c r="AM102" s="49">
        <v>96.801177999999993</v>
      </c>
      <c r="AN102" s="49">
        <v>98.426163000000003</v>
      </c>
      <c r="AO102" s="49">
        <v>98.745682000000002</v>
      </c>
      <c r="AP102" s="49">
        <v>96.735579999999999</v>
      </c>
      <c r="AQ102" s="49">
        <v>98.899817999999996</v>
      </c>
      <c r="AR102" s="49">
        <v>98.459198000000001</v>
      </c>
      <c r="AS102" s="49">
        <v>96.658805999999998</v>
      </c>
      <c r="AT102" s="49">
        <v>99.498756</v>
      </c>
      <c r="AU102" s="49">
        <v>98.530197000000001</v>
      </c>
      <c r="AV102" s="49">
        <v>98.378783999999996</v>
      </c>
      <c r="AW102" s="49">
        <v>99.295624000000004</v>
      </c>
      <c r="AX102" s="49">
        <v>99.323227000000003</v>
      </c>
      <c r="AY102" s="49">
        <v>99.416656000000003</v>
      </c>
      <c r="AZ102" s="49">
        <v>98.505943000000002</v>
      </c>
      <c r="BA102" s="49">
        <v>97.797484999999995</v>
      </c>
      <c r="BB102" s="49">
        <v>97.750709999999998</v>
      </c>
      <c r="BC102" s="49">
        <v>97.706467000000004</v>
      </c>
      <c r="BD102" s="49">
        <v>97.803818000000007</v>
      </c>
      <c r="BE102" s="49">
        <v>98.315331</v>
      </c>
      <c r="BF102" s="49">
        <v>98.215430999999995</v>
      </c>
      <c r="BG102" s="49">
        <v>98.276732999999993</v>
      </c>
      <c r="BH102" s="49">
        <v>98.285697999999996</v>
      </c>
      <c r="BI102" s="49">
        <v>98.373183999999995</v>
      </c>
      <c r="BJ102" s="49">
        <v>96.642075000000006</v>
      </c>
      <c r="BK102" s="49">
        <v>98.223067999999998</v>
      </c>
      <c r="BL102" s="49">
        <v>98.248840000000001</v>
      </c>
      <c r="BM102" s="49">
        <v>99.222487999999998</v>
      </c>
      <c r="BN102" s="49">
        <v>98.357551999999998</v>
      </c>
      <c r="BO102" s="49">
        <v>98.251389000000003</v>
      </c>
      <c r="BP102" s="49">
        <v>98.991889999999998</v>
      </c>
      <c r="BQ102" s="49">
        <v>98.748885999999999</v>
      </c>
      <c r="BR102" s="49">
        <v>97.305176000000003</v>
      </c>
      <c r="BS102" s="49">
        <v>98.301315000000002</v>
      </c>
      <c r="BT102" s="49">
        <v>98.807449000000005</v>
      </c>
      <c r="BU102" s="49">
        <v>97.971512000000004</v>
      </c>
      <c r="BV102" s="49">
        <v>96.656227000000001</v>
      </c>
      <c r="BW102" s="49">
        <v>97.168914999999998</v>
      </c>
      <c r="BX102" s="49">
        <v>98.280319000000006</v>
      </c>
      <c r="BY102" s="49">
        <v>96.665397999999996</v>
      </c>
      <c r="BZ102" s="49">
        <v>97.080116000000004</v>
      </c>
      <c r="CA102" s="49">
        <v>96.683975000000004</v>
      </c>
      <c r="CB102" s="49">
        <v>96.675903000000005</v>
      </c>
      <c r="CC102" s="49">
        <v>96.783569</v>
      </c>
      <c r="CD102" s="49">
        <v>96.908385999999993</v>
      </c>
      <c r="CE102" s="49">
        <v>96.621696</v>
      </c>
      <c r="CF102" s="49">
        <v>96.659653000000006</v>
      </c>
      <c r="CG102" s="49">
        <v>96.759483000000003</v>
      </c>
      <c r="CH102" s="49">
        <v>96.703674000000007</v>
      </c>
      <c r="CI102" s="49">
        <v>99.315612999999999</v>
      </c>
      <c r="CJ102" s="49">
        <v>96.730666999999997</v>
      </c>
      <c r="CK102" s="49">
        <v>96.773903000000004</v>
      </c>
      <c r="CL102" s="49">
        <v>99.516311999999999</v>
      </c>
      <c r="CM102" s="49">
        <v>96.662514000000002</v>
      </c>
      <c r="CN102" s="49">
        <v>96.691788000000003</v>
      </c>
      <c r="CO102" s="49">
        <v>97.258849999999995</v>
      </c>
      <c r="CP102" s="49">
        <v>96.699112</v>
      </c>
      <c r="CQ102" s="49">
        <v>96.701972999999995</v>
      </c>
      <c r="CR102" s="49">
        <v>96.694275000000005</v>
      </c>
      <c r="CS102" s="49">
        <v>97.007484000000005</v>
      </c>
      <c r="CT102" s="49">
        <v>96.646225000000001</v>
      </c>
      <c r="CU102" s="49">
        <v>96.696563999999995</v>
      </c>
      <c r="CV102" s="49">
        <v>99.981673999999998</v>
      </c>
      <c r="CW102" s="49"/>
      <c r="CX102" s="49">
        <v>99.958160000000007</v>
      </c>
      <c r="CY102" s="49">
        <v>96.805312999999998</v>
      </c>
      <c r="CZ102" s="49">
        <v>98.473777999999996</v>
      </c>
      <c r="DA102" s="49">
        <v>98.364272999999997</v>
      </c>
      <c r="DB102" s="49">
        <v>98.375373999999994</v>
      </c>
      <c r="DC102" s="49">
        <v>97.090530000000001</v>
      </c>
      <c r="DD102" s="49">
        <v>98.400481999999997</v>
      </c>
      <c r="DE102" s="49">
        <v>98.403824</v>
      </c>
      <c r="DF102" s="49">
        <v>98.443557999999996</v>
      </c>
      <c r="DG102" s="49">
        <v>95.941162000000006</v>
      </c>
      <c r="DH102" s="49">
        <v>92.819580000000002</v>
      </c>
      <c r="DI102" s="49">
        <v>92.657791000000003</v>
      </c>
      <c r="DJ102" s="49">
        <v>92.802841000000001</v>
      </c>
      <c r="DK102" s="49">
        <v>91.192902000000004</v>
      </c>
    </row>
    <row r="103" spans="1:115">
      <c r="A103" s="306" t="s">
        <v>568</v>
      </c>
      <c r="B103" s="297">
        <v>98.545563000000001</v>
      </c>
      <c r="C103" s="49">
        <v>98.568741000000003</v>
      </c>
      <c r="D103" s="49">
        <v>98.507767000000001</v>
      </c>
      <c r="E103" s="49">
        <v>98.515968000000001</v>
      </c>
      <c r="F103" s="49">
        <v>98.531631000000004</v>
      </c>
      <c r="G103" s="49">
        <v>98.546729999999997</v>
      </c>
      <c r="H103" s="49">
        <v>98.536743000000001</v>
      </c>
      <c r="I103" s="49">
        <v>98.526854999999998</v>
      </c>
      <c r="J103" s="49">
        <v>98.544539999999998</v>
      </c>
      <c r="K103" s="49">
        <v>98.525146000000007</v>
      </c>
      <c r="L103" s="49">
        <v>98.543655000000001</v>
      </c>
      <c r="M103" s="49">
        <v>98.556252000000001</v>
      </c>
      <c r="N103" s="49">
        <v>98.542122000000006</v>
      </c>
      <c r="O103" s="49">
        <v>98.471847999999994</v>
      </c>
      <c r="P103" s="49">
        <v>98.487442000000001</v>
      </c>
      <c r="Q103" s="49">
        <v>98.431518999999994</v>
      </c>
      <c r="R103" s="49">
        <v>99.264983999999998</v>
      </c>
      <c r="S103" s="49">
        <v>98.811813000000001</v>
      </c>
      <c r="T103" s="49">
        <v>98.477333000000002</v>
      </c>
      <c r="U103" s="49">
        <v>98.486510999999993</v>
      </c>
      <c r="V103" s="49">
        <v>98.588370999999995</v>
      </c>
      <c r="W103" s="49">
        <v>98.595962999999998</v>
      </c>
      <c r="X103" s="49">
        <v>98.588042999999999</v>
      </c>
      <c r="Y103" s="49">
        <v>98.591446000000005</v>
      </c>
      <c r="Z103" s="49">
        <v>98.575989000000007</v>
      </c>
      <c r="AA103" s="49">
        <v>98.585280999999995</v>
      </c>
      <c r="AB103" s="49">
        <v>98.581558000000001</v>
      </c>
      <c r="AC103" s="49">
        <v>98.581558000000001</v>
      </c>
      <c r="AD103" s="49">
        <v>98.587142999999998</v>
      </c>
      <c r="AE103" s="49">
        <v>98.588379000000003</v>
      </c>
      <c r="AF103" s="49">
        <v>98.572708000000006</v>
      </c>
      <c r="AG103" s="49">
        <v>98.485146</v>
      </c>
      <c r="AH103" s="49">
        <v>98.474686000000005</v>
      </c>
      <c r="AI103" s="49">
        <v>98.482330000000005</v>
      </c>
      <c r="AJ103" s="49">
        <v>98.472594999999998</v>
      </c>
      <c r="AK103" s="49">
        <v>98.467346000000006</v>
      </c>
      <c r="AL103" s="49">
        <v>98.519608000000005</v>
      </c>
      <c r="AM103" s="49">
        <v>96.816742000000005</v>
      </c>
      <c r="AN103" s="49">
        <v>98.415878000000006</v>
      </c>
      <c r="AO103" s="49">
        <v>98.750748000000002</v>
      </c>
      <c r="AP103" s="49">
        <v>96.726806999999994</v>
      </c>
      <c r="AQ103" s="49">
        <v>98.896645000000007</v>
      </c>
      <c r="AR103" s="49">
        <v>98.454491000000004</v>
      </c>
      <c r="AS103" s="49">
        <v>96.532593000000006</v>
      </c>
      <c r="AT103" s="49">
        <v>99.451019000000002</v>
      </c>
      <c r="AU103" s="49">
        <v>98.470794999999995</v>
      </c>
      <c r="AV103" s="49">
        <v>98.389022999999995</v>
      </c>
      <c r="AW103" s="49">
        <v>99.304337000000004</v>
      </c>
      <c r="AX103" s="49">
        <v>99.302184999999994</v>
      </c>
      <c r="AY103" s="49">
        <v>99.400253000000006</v>
      </c>
      <c r="AZ103" s="49">
        <v>98.441024999999996</v>
      </c>
      <c r="BA103" s="49">
        <v>97.757430999999997</v>
      </c>
      <c r="BB103" s="49">
        <v>97.767426</v>
      </c>
      <c r="BC103" s="49">
        <v>97.723693999999995</v>
      </c>
      <c r="BD103" s="49">
        <v>97.831017000000003</v>
      </c>
      <c r="BE103" s="49">
        <v>98.300430000000006</v>
      </c>
      <c r="BF103" s="49">
        <v>98.144974000000005</v>
      </c>
      <c r="BG103" s="49">
        <v>98.251114000000001</v>
      </c>
      <c r="BH103" s="49">
        <v>98.278137000000001</v>
      </c>
      <c r="BI103" s="49">
        <v>98.385941000000003</v>
      </c>
      <c r="BJ103" s="49">
        <v>96.643242000000001</v>
      </c>
      <c r="BK103" s="49">
        <v>98.169914000000006</v>
      </c>
      <c r="BL103" s="49">
        <v>98.214554000000007</v>
      </c>
      <c r="BM103" s="49">
        <v>99.197433000000004</v>
      </c>
      <c r="BN103" s="49">
        <v>98.324355999999995</v>
      </c>
      <c r="BO103" s="49">
        <v>98.238190000000003</v>
      </c>
      <c r="BP103" s="49">
        <v>98.963577000000001</v>
      </c>
      <c r="BQ103" s="49">
        <v>98.770133999999999</v>
      </c>
      <c r="BR103" s="49">
        <v>97.227126999999996</v>
      </c>
      <c r="BS103" s="49">
        <v>98.286659</v>
      </c>
      <c r="BT103" s="49">
        <v>98.727538999999993</v>
      </c>
      <c r="BU103" s="49">
        <v>97.883681999999993</v>
      </c>
      <c r="BV103" s="49">
        <v>96.716019000000003</v>
      </c>
      <c r="BW103" s="49">
        <v>97.125641000000002</v>
      </c>
      <c r="BX103" s="49">
        <v>98.285843</v>
      </c>
      <c r="BY103" s="49">
        <v>96.676192999999998</v>
      </c>
      <c r="BZ103" s="49">
        <v>97.069976999999994</v>
      </c>
      <c r="CA103" s="49">
        <v>96.709075999999996</v>
      </c>
      <c r="CB103" s="49">
        <v>96.680603000000005</v>
      </c>
      <c r="CC103" s="49">
        <v>96.784676000000005</v>
      </c>
      <c r="CD103" s="49">
        <v>96.854149000000007</v>
      </c>
      <c r="CE103" s="49">
        <v>96.646598999999995</v>
      </c>
      <c r="CF103" s="49">
        <v>96.664885999999996</v>
      </c>
      <c r="CG103" s="49">
        <v>96.806267000000005</v>
      </c>
      <c r="CH103" s="49">
        <v>96.760756999999998</v>
      </c>
      <c r="CI103" s="49">
        <v>99.279144000000002</v>
      </c>
      <c r="CJ103" s="49">
        <v>96.777252000000004</v>
      </c>
      <c r="CK103" s="49">
        <v>96.745498999999995</v>
      </c>
      <c r="CL103" s="49">
        <v>99.491470000000007</v>
      </c>
      <c r="CM103" s="49">
        <v>96.710999000000001</v>
      </c>
      <c r="CN103" s="49">
        <v>96.660431000000003</v>
      </c>
      <c r="CO103" s="49">
        <v>97.304610999999994</v>
      </c>
      <c r="CP103" s="49">
        <v>96.705353000000002</v>
      </c>
      <c r="CQ103" s="49">
        <v>96.736343000000005</v>
      </c>
      <c r="CR103" s="49">
        <v>96.677109000000002</v>
      </c>
      <c r="CS103" s="49">
        <v>97.055037999999996</v>
      </c>
      <c r="CT103" s="49">
        <v>96.632644999999997</v>
      </c>
      <c r="CU103" s="49">
        <v>96.681679000000003</v>
      </c>
      <c r="CV103" s="49">
        <v>99.970885999999993</v>
      </c>
      <c r="CW103" s="49">
        <v>99.958160000000007</v>
      </c>
      <c r="CX103" s="49"/>
      <c r="CY103" s="49">
        <v>96.801636000000002</v>
      </c>
      <c r="CZ103" s="49">
        <v>98.456581</v>
      </c>
      <c r="DA103" s="49">
        <v>98.338852000000003</v>
      </c>
      <c r="DB103" s="49">
        <v>98.338615000000004</v>
      </c>
      <c r="DC103" s="49">
        <v>97.095496999999995</v>
      </c>
      <c r="DD103" s="49">
        <v>98.350769</v>
      </c>
      <c r="DE103" s="49">
        <v>98.417205999999993</v>
      </c>
      <c r="DF103" s="49">
        <v>98.392302999999998</v>
      </c>
      <c r="DG103" s="49">
        <v>95.962883000000005</v>
      </c>
      <c r="DH103" s="49">
        <v>92.837952000000001</v>
      </c>
      <c r="DI103" s="49">
        <v>92.626250999999996</v>
      </c>
      <c r="DJ103" s="49">
        <v>92.871216000000004</v>
      </c>
      <c r="DK103" s="49">
        <v>91.198395000000005</v>
      </c>
    </row>
    <row r="104" spans="1:115" ht="17" thickBot="1">
      <c r="A104" s="307" t="s">
        <v>569</v>
      </c>
      <c r="B104" s="297">
        <v>96.696419000000006</v>
      </c>
      <c r="C104" s="49">
        <v>96.732071000000005</v>
      </c>
      <c r="D104" s="49">
        <v>96.687957999999995</v>
      </c>
      <c r="E104" s="49">
        <v>96.723647999999997</v>
      </c>
      <c r="F104" s="49">
        <v>96.731719999999996</v>
      </c>
      <c r="G104" s="49">
        <v>96.770874000000006</v>
      </c>
      <c r="H104" s="49">
        <v>96.738899000000004</v>
      </c>
      <c r="I104" s="49">
        <v>96.711517000000001</v>
      </c>
      <c r="J104" s="49">
        <v>96.678466999999998</v>
      </c>
      <c r="K104" s="49">
        <v>96.692809999999994</v>
      </c>
      <c r="L104" s="49">
        <v>96.699036000000007</v>
      </c>
      <c r="M104" s="49">
        <v>96.726273000000006</v>
      </c>
      <c r="N104" s="49">
        <v>96.776306000000005</v>
      </c>
      <c r="O104" s="49">
        <v>96.519469999999998</v>
      </c>
      <c r="P104" s="49">
        <v>96.578063999999998</v>
      </c>
      <c r="Q104" s="49">
        <v>96.528319999999994</v>
      </c>
      <c r="R104" s="49">
        <v>96.880707000000001</v>
      </c>
      <c r="S104" s="49">
        <v>96.690475000000006</v>
      </c>
      <c r="T104" s="49">
        <v>96.607971000000006</v>
      </c>
      <c r="U104" s="49">
        <v>96.588088999999997</v>
      </c>
      <c r="V104" s="49">
        <v>96.613129000000001</v>
      </c>
      <c r="W104" s="49">
        <v>96.608444000000006</v>
      </c>
      <c r="X104" s="49">
        <v>96.589752000000004</v>
      </c>
      <c r="Y104" s="49">
        <v>96.616409000000004</v>
      </c>
      <c r="Z104" s="49">
        <v>96.611953999999997</v>
      </c>
      <c r="AA104" s="49">
        <v>96.659301999999997</v>
      </c>
      <c r="AB104" s="49">
        <v>96.622314000000003</v>
      </c>
      <c r="AC104" s="49">
        <v>96.613190000000003</v>
      </c>
      <c r="AD104" s="49">
        <v>96.620200999999994</v>
      </c>
      <c r="AE104" s="49">
        <v>96.601410000000001</v>
      </c>
      <c r="AF104" s="49">
        <v>96.602706999999995</v>
      </c>
      <c r="AG104" s="49">
        <v>96.625900000000001</v>
      </c>
      <c r="AH104" s="49">
        <v>96.622817999999995</v>
      </c>
      <c r="AI104" s="49">
        <v>96.632606999999993</v>
      </c>
      <c r="AJ104" s="49">
        <v>96.629043999999993</v>
      </c>
      <c r="AK104" s="49">
        <v>96.615570000000005</v>
      </c>
      <c r="AL104" s="49">
        <v>96.660979999999995</v>
      </c>
      <c r="AM104" s="49">
        <v>98.542479999999998</v>
      </c>
      <c r="AN104" s="49">
        <v>96.627044999999995</v>
      </c>
      <c r="AO104" s="49">
        <v>96.742324999999994</v>
      </c>
      <c r="AP104" s="49">
        <v>99.638656999999995</v>
      </c>
      <c r="AQ104" s="49">
        <v>96.737746999999999</v>
      </c>
      <c r="AR104" s="49">
        <v>96.802406000000005</v>
      </c>
      <c r="AS104" s="49">
        <v>98.494347000000005</v>
      </c>
      <c r="AT104" s="49">
        <v>96.938782000000003</v>
      </c>
      <c r="AU104" s="49">
        <v>96.687393</v>
      </c>
      <c r="AV104" s="49">
        <v>96.810730000000007</v>
      </c>
      <c r="AW104" s="49">
        <v>96.617500000000007</v>
      </c>
      <c r="AX104" s="49">
        <v>96.770424000000006</v>
      </c>
      <c r="AY104" s="49">
        <v>97.025863999999999</v>
      </c>
      <c r="AZ104" s="49">
        <v>96.758713</v>
      </c>
      <c r="BA104" s="49">
        <v>96.498992999999999</v>
      </c>
      <c r="BB104" s="49">
        <v>96.497985999999997</v>
      </c>
      <c r="BC104" s="49">
        <v>96.504745</v>
      </c>
      <c r="BD104" s="49">
        <v>96.669860999999997</v>
      </c>
      <c r="BE104" s="49">
        <v>96.714821000000001</v>
      </c>
      <c r="BF104" s="49">
        <v>96.468811000000002</v>
      </c>
      <c r="BG104" s="49">
        <v>96.776061999999996</v>
      </c>
      <c r="BH104" s="49">
        <v>96.710021999999995</v>
      </c>
      <c r="BI104" s="49">
        <v>96.665283000000002</v>
      </c>
      <c r="BJ104" s="49">
        <v>98.198455999999993</v>
      </c>
      <c r="BK104" s="49">
        <v>96.480034000000003</v>
      </c>
      <c r="BL104" s="49">
        <v>96.590774999999994</v>
      </c>
      <c r="BM104" s="49">
        <v>96.687102999999993</v>
      </c>
      <c r="BN104" s="49">
        <v>96.643310999999997</v>
      </c>
      <c r="BO104" s="49">
        <v>96.672179999999997</v>
      </c>
      <c r="BP104" s="49">
        <v>96.669601</v>
      </c>
      <c r="BQ104" s="49">
        <v>96.627898999999999</v>
      </c>
      <c r="BR104" s="49">
        <v>96.740737999999993</v>
      </c>
      <c r="BS104" s="49">
        <v>96.721466000000007</v>
      </c>
      <c r="BT104" s="49">
        <v>96.641768999999996</v>
      </c>
      <c r="BU104" s="49">
        <v>96.646254999999996</v>
      </c>
      <c r="BV104" s="49">
        <v>98.655463999999995</v>
      </c>
      <c r="BW104" s="49">
        <v>96.693770999999998</v>
      </c>
      <c r="BX104" s="49">
        <v>96.673255999999995</v>
      </c>
      <c r="BY104" s="49">
        <v>98.869857999999994</v>
      </c>
      <c r="BZ104" s="49">
        <v>97.225525000000005</v>
      </c>
      <c r="CA104" s="49">
        <v>98.837196000000006</v>
      </c>
      <c r="CB104" s="49">
        <v>98.864227</v>
      </c>
      <c r="CC104" s="49">
        <v>98.679267999999993</v>
      </c>
      <c r="CD104" s="49">
        <v>98.583541999999994</v>
      </c>
      <c r="CE104" s="49">
        <v>98.702292999999997</v>
      </c>
      <c r="CF104" s="49">
        <v>98.809607999999997</v>
      </c>
      <c r="CG104" s="49">
        <v>98.717926000000006</v>
      </c>
      <c r="CH104" s="49">
        <v>98.344916999999995</v>
      </c>
      <c r="CI104" s="49">
        <v>96.676963999999998</v>
      </c>
      <c r="CJ104" s="49">
        <v>98.426437000000007</v>
      </c>
      <c r="CK104" s="49">
        <v>99.929749000000001</v>
      </c>
      <c r="CL104" s="49">
        <v>96.745368999999997</v>
      </c>
      <c r="CM104" s="49">
        <v>98.828322999999997</v>
      </c>
      <c r="CN104" s="49">
        <v>98.837326000000004</v>
      </c>
      <c r="CO104" s="49">
        <v>96.942206999999996</v>
      </c>
      <c r="CP104" s="49">
        <v>98.842315999999997</v>
      </c>
      <c r="CQ104" s="49">
        <v>98.746161999999998</v>
      </c>
      <c r="CR104" s="49">
        <v>99.753272999999993</v>
      </c>
      <c r="CS104" s="49">
        <v>97.211867999999996</v>
      </c>
      <c r="CT104" s="49">
        <v>98.484131000000005</v>
      </c>
      <c r="CU104" s="49">
        <v>98.680107000000007</v>
      </c>
      <c r="CV104" s="49">
        <v>96.832047000000003</v>
      </c>
      <c r="CW104" s="49">
        <v>96.805312999999998</v>
      </c>
      <c r="CX104" s="49">
        <v>96.801636000000002</v>
      </c>
      <c r="CY104" s="49"/>
      <c r="CZ104" s="49">
        <v>96.895797999999999</v>
      </c>
      <c r="DA104" s="49">
        <v>96.677550999999994</v>
      </c>
      <c r="DB104" s="49">
        <v>96.760468000000003</v>
      </c>
      <c r="DC104" s="49">
        <v>97.103340000000003</v>
      </c>
      <c r="DD104" s="49">
        <v>96.591003000000001</v>
      </c>
      <c r="DE104" s="49">
        <v>96.787384000000003</v>
      </c>
      <c r="DF104" s="49">
        <v>96.804908999999995</v>
      </c>
      <c r="DG104" s="49">
        <v>95.597092000000004</v>
      </c>
      <c r="DH104" s="49">
        <v>92.687957999999995</v>
      </c>
      <c r="DI104" s="49">
        <v>92.431472999999997</v>
      </c>
      <c r="DJ104" s="49">
        <v>92.691139000000007</v>
      </c>
      <c r="DK104" s="49">
        <v>91.062973</v>
      </c>
    </row>
    <row r="105" spans="1:115">
      <c r="A105" s="289" t="s">
        <v>570</v>
      </c>
      <c r="B105" s="297">
        <v>98.574569999999994</v>
      </c>
      <c r="C105" s="49">
        <v>98.587708000000006</v>
      </c>
      <c r="D105" s="49">
        <v>98.591431</v>
      </c>
      <c r="E105" s="49">
        <v>98.568527000000003</v>
      </c>
      <c r="F105" s="49">
        <v>98.582108000000005</v>
      </c>
      <c r="G105" s="49">
        <v>98.566665999999998</v>
      </c>
      <c r="H105" s="49">
        <v>98.563393000000005</v>
      </c>
      <c r="I105" s="49">
        <v>98.586899000000003</v>
      </c>
      <c r="J105" s="49">
        <v>98.586028999999996</v>
      </c>
      <c r="K105" s="49">
        <v>98.587554999999995</v>
      </c>
      <c r="L105" s="49">
        <v>98.590064999999996</v>
      </c>
      <c r="M105" s="49">
        <v>98.586685000000003</v>
      </c>
      <c r="N105" s="49">
        <v>98.572479000000001</v>
      </c>
      <c r="O105" s="49">
        <v>98.458588000000006</v>
      </c>
      <c r="P105" s="49">
        <v>98.520827999999995</v>
      </c>
      <c r="Q105" s="49">
        <v>98.475516999999996</v>
      </c>
      <c r="R105" s="49">
        <v>98.520538000000002</v>
      </c>
      <c r="S105" s="49">
        <v>98.468491</v>
      </c>
      <c r="T105" s="49">
        <v>98.455521000000005</v>
      </c>
      <c r="U105" s="49">
        <v>98.412384000000003</v>
      </c>
      <c r="V105" s="49">
        <v>98.513228999999995</v>
      </c>
      <c r="W105" s="49">
        <v>98.513199</v>
      </c>
      <c r="X105" s="49">
        <v>98.509140000000002</v>
      </c>
      <c r="Y105" s="49">
        <v>98.511177000000004</v>
      </c>
      <c r="Z105" s="49">
        <v>98.513626000000002</v>
      </c>
      <c r="AA105" s="49">
        <v>98.507355000000004</v>
      </c>
      <c r="AB105" s="49">
        <v>98.510979000000006</v>
      </c>
      <c r="AC105" s="49">
        <v>98.510979000000006</v>
      </c>
      <c r="AD105" s="49">
        <v>98.513785999999996</v>
      </c>
      <c r="AE105" s="49">
        <v>98.509201000000004</v>
      </c>
      <c r="AF105" s="49">
        <v>98.490234000000001</v>
      </c>
      <c r="AG105" s="49">
        <v>98.486885000000001</v>
      </c>
      <c r="AH105" s="49">
        <v>98.486542</v>
      </c>
      <c r="AI105" s="49">
        <v>98.486694</v>
      </c>
      <c r="AJ105" s="49">
        <v>98.486609999999999</v>
      </c>
      <c r="AK105" s="49">
        <v>98.486710000000002</v>
      </c>
      <c r="AL105" s="49">
        <v>98.492385999999996</v>
      </c>
      <c r="AM105" s="49">
        <v>96.861587999999998</v>
      </c>
      <c r="AN105" s="49">
        <v>99.278960999999995</v>
      </c>
      <c r="AO105" s="49">
        <v>98.577072000000001</v>
      </c>
      <c r="AP105" s="49">
        <v>96.893448000000006</v>
      </c>
      <c r="AQ105" s="49">
        <v>98.400504999999995</v>
      </c>
      <c r="AR105" s="49">
        <v>99.563445999999999</v>
      </c>
      <c r="AS105" s="49">
        <v>96.739272999999997</v>
      </c>
      <c r="AT105" s="49">
        <v>98.439041000000003</v>
      </c>
      <c r="AU105" s="49">
        <v>98.416870000000003</v>
      </c>
      <c r="AV105" s="49">
        <v>99.217215999999993</v>
      </c>
      <c r="AW105" s="49">
        <v>98.454123999999993</v>
      </c>
      <c r="AX105" s="49">
        <v>98.462051000000002</v>
      </c>
      <c r="AY105" s="49">
        <v>98.844680999999994</v>
      </c>
      <c r="AZ105" s="49">
        <v>98.888283000000001</v>
      </c>
      <c r="BA105" s="49">
        <v>97.860793999999999</v>
      </c>
      <c r="BB105" s="49">
        <v>97.847885000000005</v>
      </c>
      <c r="BC105" s="49">
        <v>97.846808999999993</v>
      </c>
      <c r="BD105" s="49">
        <v>97.879317999999998</v>
      </c>
      <c r="BE105" s="49">
        <v>99.058807000000002</v>
      </c>
      <c r="BF105" s="49">
        <v>99.039351999999994</v>
      </c>
      <c r="BG105" s="49">
        <v>99.059203999999994</v>
      </c>
      <c r="BH105" s="49">
        <v>99.205734000000007</v>
      </c>
      <c r="BI105" s="49">
        <v>99.229172000000005</v>
      </c>
      <c r="BJ105" s="49">
        <v>96.818946999999994</v>
      </c>
      <c r="BK105" s="49">
        <v>99.019347999999994</v>
      </c>
      <c r="BL105" s="49">
        <v>98.973312000000007</v>
      </c>
      <c r="BM105" s="49">
        <v>98.419387999999998</v>
      </c>
      <c r="BN105" s="49">
        <v>99.207565000000002</v>
      </c>
      <c r="BO105" s="49">
        <v>99.089149000000006</v>
      </c>
      <c r="BP105" s="49">
        <v>98.444457999999997</v>
      </c>
      <c r="BQ105" s="49">
        <v>98.361214000000004</v>
      </c>
      <c r="BR105" s="49">
        <v>97.278839000000005</v>
      </c>
      <c r="BS105" s="49">
        <v>99.207367000000005</v>
      </c>
      <c r="BT105" s="49">
        <v>98.438216999999995</v>
      </c>
      <c r="BU105" s="49">
        <v>98.124222000000003</v>
      </c>
      <c r="BV105" s="49">
        <v>96.862685999999997</v>
      </c>
      <c r="BW105" s="49">
        <v>97.378639000000007</v>
      </c>
      <c r="BX105" s="49">
        <v>99.210883999999993</v>
      </c>
      <c r="BY105" s="49">
        <v>96.823273</v>
      </c>
      <c r="BZ105" s="49">
        <v>97.132735999999994</v>
      </c>
      <c r="CA105" s="49">
        <v>96.803191999999996</v>
      </c>
      <c r="CB105" s="49">
        <v>96.819503999999995</v>
      </c>
      <c r="CC105" s="49">
        <v>96.84742</v>
      </c>
      <c r="CD105" s="49">
        <v>96.909744000000003</v>
      </c>
      <c r="CE105" s="49">
        <v>96.805695</v>
      </c>
      <c r="CF105" s="49">
        <v>96.865951999999993</v>
      </c>
      <c r="CG105" s="49">
        <v>96.842239000000006</v>
      </c>
      <c r="CH105" s="49">
        <v>96.796356000000003</v>
      </c>
      <c r="CI105" s="49">
        <v>98.402023</v>
      </c>
      <c r="CJ105" s="49">
        <v>96.873412999999999</v>
      </c>
      <c r="CK105" s="49">
        <v>96.920586</v>
      </c>
      <c r="CL105" s="49">
        <v>98.428359999999998</v>
      </c>
      <c r="CM105" s="49">
        <v>96.816162000000006</v>
      </c>
      <c r="CN105" s="49">
        <v>96.833115000000006</v>
      </c>
      <c r="CO105" s="49">
        <v>97.288284000000004</v>
      </c>
      <c r="CP105" s="49">
        <v>96.840294</v>
      </c>
      <c r="CQ105" s="49">
        <v>96.836678000000006</v>
      </c>
      <c r="CR105" s="49">
        <v>96.852729999999994</v>
      </c>
      <c r="CS105" s="49">
        <v>97.119888000000003</v>
      </c>
      <c r="CT105" s="49">
        <v>96.754051000000004</v>
      </c>
      <c r="CU105" s="49">
        <v>96.831215</v>
      </c>
      <c r="CV105" s="49">
        <v>98.497093000000007</v>
      </c>
      <c r="CW105" s="49">
        <v>98.473777999999996</v>
      </c>
      <c r="CX105" s="49">
        <v>98.456581</v>
      </c>
      <c r="CY105" s="49">
        <v>96.895797999999999</v>
      </c>
      <c r="CZ105" s="49"/>
      <c r="DA105" s="49">
        <v>99.229523</v>
      </c>
      <c r="DB105" s="49">
        <v>99.190033</v>
      </c>
      <c r="DC105" s="49">
        <v>97.194091999999998</v>
      </c>
      <c r="DD105" s="49">
        <v>99.230591000000004</v>
      </c>
      <c r="DE105" s="49">
        <v>99.253601000000003</v>
      </c>
      <c r="DF105" s="49">
        <v>99.24015</v>
      </c>
      <c r="DG105" s="49">
        <v>96.041245000000004</v>
      </c>
      <c r="DH105" s="49">
        <v>92.860870000000006</v>
      </c>
      <c r="DI105" s="49">
        <v>92.668304000000006</v>
      </c>
      <c r="DJ105" s="49">
        <v>92.860054000000005</v>
      </c>
      <c r="DK105" s="49">
        <v>91.183029000000005</v>
      </c>
    </row>
    <row r="106" spans="1:115">
      <c r="A106" s="308" t="s">
        <v>571</v>
      </c>
      <c r="B106" s="297">
        <v>98.318787</v>
      </c>
      <c r="C106" s="49">
        <v>98.346878000000004</v>
      </c>
      <c r="D106" s="49">
        <v>98.252219999999994</v>
      </c>
      <c r="E106" s="49">
        <v>98.343445000000003</v>
      </c>
      <c r="F106" s="49">
        <v>98.339293999999995</v>
      </c>
      <c r="G106" s="49">
        <v>98.288559000000006</v>
      </c>
      <c r="H106" s="49">
        <v>98.290253000000007</v>
      </c>
      <c r="I106" s="49">
        <v>98.285460999999998</v>
      </c>
      <c r="J106" s="49">
        <v>98.310149999999993</v>
      </c>
      <c r="K106" s="49">
        <v>98.334701999999993</v>
      </c>
      <c r="L106" s="49">
        <v>98.336678000000006</v>
      </c>
      <c r="M106" s="49">
        <v>98.303757000000004</v>
      </c>
      <c r="N106" s="49">
        <v>98.303191999999996</v>
      </c>
      <c r="O106" s="49">
        <v>98.221480999999997</v>
      </c>
      <c r="P106" s="49">
        <v>98.200912000000002</v>
      </c>
      <c r="Q106" s="49">
        <v>98.138740999999996</v>
      </c>
      <c r="R106" s="49">
        <v>98.379158000000004</v>
      </c>
      <c r="S106" s="49">
        <v>98.255797999999999</v>
      </c>
      <c r="T106" s="49">
        <v>98.132675000000006</v>
      </c>
      <c r="U106" s="49">
        <v>98.091392999999997</v>
      </c>
      <c r="V106" s="49">
        <v>98.218704000000002</v>
      </c>
      <c r="W106" s="49">
        <v>98.223845999999995</v>
      </c>
      <c r="X106" s="49">
        <v>98.229857999999993</v>
      </c>
      <c r="Y106" s="49">
        <v>98.222801000000004</v>
      </c>
      <c r="Z106" s="49">
        <v>98.214752000000004</v>
      </c>
      <c r="AA106" s="49">
        <v>98.274413999999993</v>
      </c>
      <c r="AB106" s="49">
        <v>98.217055999999999</v>
      </c>
      <c r="AC106" s="49">
        <v>98.217055999999999</v>
      </c>
      <c r="AD106" s="49">
        <v>98.229613999999998</v>
      </c>
      <c r="AE106" s="49">
        <v>98.214354999999998</v>
      </c>
      <c r="AF106" s="49">
        <v>98.163764999999998</v>
      </c>
      <c r="AG106" s="49">
        <v>98.138214000000005</v>
      </c>
      <c r="AH106" s="49">
        <v>98.136184999999998</v>
      </c>
      <c r="AI106" s="49">
        <v>98.129761000000002</v>
      </c>
      <c r="AJ106" s="49">
        <v>98.141707999999994</v>
      </c>
      <c r="AK106" s="49">
        <v>98.141541000000004</v>
      </c>
      <c r="AL106" s="49">
        <v>98.118408000000002</v>
      </c>
      <c r="AM106" s="49">
        <v>96.672011999999995</v>
      </c>
      <c r="AN106" s="49">
        <v>98.955200000000005</v>
      </c>
      <c r="AO106" s="49">
        <v>98.506507999999997</v>
      </c>
      <c r="AP106" s="49">
        <v>96.684951999999996</v>
      </c>
      <c r="AQ106" s="49">
        <v>98.190017999999995</v>
      </c>
      <c r="AR106" s="49">
        <v>99.170647000000002</v>
      </c>
      <c r="AS106" s="49">
        <v>96.524474999999995</v>
      </c>
      <c r="AT106" s="49">
        <v>98.281295999999998</v>
      </c>
      <c r="AU106" s="49">
        <v>98.198372000000006</v>
      </c>
      <c r="AV106" s="49">
        <v>99.023880000000005</v>
      </c>
      <c r="AW106" s="49">
        <v>98.189284999999998</v>
      </c>
      <c r="AX106" s="49">
        <v>98.275124000000005</v>
      </c>
      <c r="AY106" s="49">
        <v>98.755797999999999</v>
      </c>
      <c r="AZ106" s="49">
        <v>98.740752999999998</v>
      </c>
      <c r="BA106" s="49">
        <v>97.58493</v>
      </c>
      <c r="BB106" s="49">
        <v>97.542052999999996</v>
      </c>
      <c r="BC106" s="49">
        <v>97.562095999999997</v>
      </c>
      <c r="BD106" s="49">
        <v>97.654083</v>
      </c>
      <c r="BE106" s="49">
        <v>98.701096000000007</v>
      </c>
      <c r="BF106" s="49">
        <v>98.619452999999993</v>
      </c>
      <c r="BG106" s="49">
        <v>98.741546999999997</v>
      </c>
      <c r="BH106" s="49">
        <v>98.739486999999997</v>
      </c>
      <c r="BI106" s="49">
        <v>99.010238999999999</v>
      </c>
      <c r="BJ106" s="49">
        <v>96.534782000000007</v>
      </c>
      <c r="BK106" s="49">
        <v>98.699157999999997</v>
      </c>
      <c r="BL106" s="49">
        <v>98.740066999999996</v>
      </c>
      <c r="BM106" s="49">
        <v>98.198836999999997</v>
      </c>
      <c r="BN106" s="49">
        <v>99.165024000000003</v>
      </c>
      <c r="BO106" s="49">
        <v>98.818168999999997</v>
      </c>
      <c r="BP106" s="49">
        <v>98.237198000000006</v>
      </c>
      <c r="BQ106" s="49">
        <v>98.171088999999995</v>
      </c>
      <c r="BR106" s="49">
        <v>96.941483000000005</v>
      </c>
      <c r="BS106" s="49">
        <v>98.792488000000006</v>
      </c>
      <c r="BT106" s="49">
        <v>98.235680000000002</v>
      </c>
      <c r="BU106" s="49">
        <v>97.828948999999994</v>
      </c>
      <c r="BV106" s="49">
        <v>96.471985000000004</v>
      </c>
      <c r="BW106" s="49">
        <v>97.094559000000004</v>
      </c>
      <c r="BX106" s="49">
        <v>98.729675</v>
      </c>
      <c r="BY106" s="49">
        <v>96.582427999999993</v>
      </c>
      <c r="BZ106" s="49">
        <v>96.973526000000007</v>
      </c>
      <c r="CA106" s="49">
        <v>96.547897000000006</v>
      </c>
      <c r="CB106" s="49">
        <v>96.550895999999995</v>
      </c>
      <c r="CC106" s="49">
        <v>96.629227</v>
      </c>
      <c r="CD106" s="49">
        <v>96.673644999999993</v>
      </c>
      <c r="CE106" s="49">
        <v>96.499390000000005</v>
      </c>
      <c r="CF106" s="49">
        <v>96.523330999999999</v>
      </c>
      <c r="CG106" s="49">
        <v>96.615234000000001</v>
      </c>
      <c r="CH106" s="49">
        <v>96.623001000000002</v>
      </c>
      <c r="CI106" s="49">
        <v>98.194884999999999</v>
      </c>
      <c r="CJ106" s="49">
        <v>96.603058000000004</v>
      </c>
      <c r="CK106" s="49">
        <v>96.665710000000004</v>
      </c>
      <c r="CL106" s="49">
        <v>98.242699000000002</v>
      </c>
      <c r="CM106" s="49">
        <v>96.639602999999994</v>
      </c>
      <c r="CN106" s="49">
        <v>96.522491000000002</v>
      </c>
      <c r="CO106" s="49">
        <v>97.121871999999996</v>
      </c>
      <c r="CP106" s="49">
        <v>96.537216000000001</v>
      </c>
      <c r="CQ106" s="49">
        <v>96.669426000000001</v>
      </c>
      <c r="CR106" s="49">
        <v>96.581283999999997</v>
      </c>
      <c r="CS106" s="49">
        <v>96.952743999999996</v>
      </c>
      <c r="CT106" s="49">
        <v>96.500397000000007</v>
      </c>
      <c r="CU106" s="49">
        <v>96.576553000000004</v>
      </c>
      <c r="CV106" s="49">
        <v>98.360527000000005</v>
      </c>
      <c r="CW106" s="49">
        <v>98.364272999999997</v>
      </c>
      <c r="CX106" s="49">
        <v>98.338852000000003</v>
      </c>
      <c r="CY106" s="49">
        <v>96.677550999999994</v>
      </c>
      <c r="CZ106" s="49">
        <v>99.229523</v>
      </c>
      <c r="DA106" s="49"/>
      <c r="DB106" s="49">
        <v>98.977203000000003</v>
      </c>
      <c r="DC106" s="49">
        <v>97.020415999999997</v>
      </c>
      <c r="DD106" s="49">
        <v>98.929717999999994</v>
      </c>
      <c r="DE106" s="49">
        <v>99.102942999999996</v>
      </c>
      <c r="DF106" s="49">
        <v>99.115111999999996</v>
      </c>
      <c r="DG106" s="49">
        <v>95.814635999999993</v>
      </c>
      <c r="DH106" s="49">
        <v>92.719527999999997</v>
      </c>
      <c r="DI106" s="49">
        <v>92.597153000000006</v>
      </c>
      <c r="DJ106" s="49">
        <v>92.710296999999997</v>
      </c>
      <c r="DK106" s="49">
        <v>91.193961999999999</v>
      </c>
    </row>
    <row r="107" spans="1:115">
      <c r="A107" s="308" t="s">
        <v>572</v>
      </c>
      <c r="B107" s="297">
        <v>98.396713000000005</v>
      </c>
      <c r="C107" s="49">
        <v>98.403839000000005</v>
      </c>
      <c r="D107" s="49">
        <v>98.403458000000001</v>
      </c>
      <c r="E107" s="49">
        <v>98.447165999999996</v>
      </c>
      <c r="F107" s="49">
        <v>98.443459000000004</v>
      </c>
      <c r="G107" s="49">
        <v>98.425597999999994</v>
      </c>
      <c r="H107" s="49">
        <v>98.445571999999999</v>
      </c>
      <c r="I107" s="49">
        <v>98.408966000000007</v>
      </c>
      <c r="J107" s="49">
        <v>98.422943000000004</v>
      </c>
      <c r="K107" s="49">
        <v>98.420081999999994</v>
      </c>
      <c r="L107" s="49">
        <v>98.395233000000005</v>
      </c>
      <c r="M107" s="49">
        <v>98.444214000000002</v>
      </c>
      <c r="N107" s="49">
        <v>98.43383</v>
      </c>
      <c r="O107" s="49">
        <v>98.285667000000004</v>
      </c>
      <c r="P107" s="49">
        <v>98.362076000000002</v>
      </c>
      <c r="Q107" s="49">
        <v>98.256905000000003</v>
      </c>
      <c r="R107" s="49">
        <v>98.358429000000001</v>
      </c>
      <c r="S107" s="49">
        <v>98.288123999999996</v>
      </c>
      <c r="T107" s="49">
        <v>98.238663000000003</v>
      </c>
      <c r="U107" s="49">
        <v>98.180526999999998</v>
      </c>
      <c r="V107" s="49">
        <v>98.371475000000004</v>
      </c>
      <c r="W107" s="49">
        <v>98.371300000000005</v>
      </c>
      <c r="X107" s="49">
        <v>98.375290000000007</v>
      </c>
      <c r="Y107" s="49">
        <v>98.368668</v>
      </c>
      <c r="Z107" s="49">
        <v>98.360732999999996</v>
      </c>
      <c r="AA107" s="49">
        <v>98.370590000000007</v>
      </c>
      <c r="AB107" s="49">
        <v>98.357780000000005</v>
      </c>
      <c r="AC107" s="49">
        <v>98.357780000000005</v>
      </c>
      <c r="AD107" s="49">
        <v>98.366302000000005</v>
      </c>
      <c r="AE107" s="49">
        <v>98.357253999999998</v>
      </c>
      <c r="AF107" s="49">
        <v>98.341553000000005</v>
      </c>
      <c r="AG107" s="49">
        <v>98.335875999999999</v>
      </c>
      <c r="AH107" s="49">
        <v>98.337242000000003</v>
      </c>
      <c r="AI107" s="49">
        <v>98.327659999999995</v>
      </c>
      <c r="AJ107" s="49">
        <v>98.330864000000005</v>
      </c>
      <c r="AK107" s="49">
        <v>98.330878999999996</v>
      </c>
      <c r="AL107" s="49">
        <v>98.344177000000002</v>
      </c>
      <c r="AM107" s="49">
        <v>96.789000999999999</v>
      </c>
      <c r="AN107" s="49">
        <v>99.083893000000003</v>
      </c>
      <c r="AO107" s="49">
        <v>98.503936999999993</v>
      </c>
      <c r="AP107" s="49">
        <v>96.712265000000002</v>
      </c>
      <c r="AQ107" s="49">
        <v>98.258803999999998</v>
      </c>
      <c r="AR107" s="49">
        <v>99.182372999999998</v>
      </c>
      <c r="AS107" s="49">
        <v>96.445144999999997</v>
      </c>
      <c r="AT107" s="49">
        <v>98.334709000000004</v>
      </c>
      <c r="AU107" s="49">
        <v>98.230148</v>
      </c>
      <c r="AV107" s="49">
        <v>99.578873000000002</v>
      </c>
      <c r="AW107" s="49">
        <v>98.322174000000004</v>
      </c>
      <c r="AX107" s="49">
        <v>98.336472000000001</v>
      </c>
      <c r="AY107" s="49">
        <v>98.873947000000001</v>
      </c>
      <c r="AZ107" s="49">
        <v>98.756386000000006</v>
      </c>
      <c r="BA107" s="49">
        <v>97.602553999999998</v>
      </c>
      <c r="BB107" s="49">
        <v>97.620345999999998</v>
      </c>
      <c r="BC107" s="49">
        <v>97.659637000000004</v>
      </c>
      <c r="BD107" s="49">
        <v>97.768760999999998</v>
      </c>
      <c r="BE107" s="49">
        <v>98.851592999999994</v>
      </c>
      <c r="BF107" s="49">
        <v>98.735703000000001</v>
      </c>
      <c r="BG107" s="49">
        <v>98.870582999999996</v>
      </c>
      <c r="BH107" s="49">
        <v>98.960068000000007</v>
      </c>
      <c r="BI107" s="49">
        <v>99.467376999999999</v>
      </c>
      <c r="BJ107" s="49">
        <v>96.573929000000007</v>
      </c>
      <c r="BK107" s="49">
        <v>98.751373000000001</v>
      </c>
      <c r="BL107" s="49">
        <v>98.760802999999996</v>
      </c>
      <c r="BM107" s="49">
        <v>98.239470999999995</v>
      </c>
      <c r="BN107" s="49">
        <v>99.040938999999995</v>
      </c>
      <c r="BO107" s="49">
        <v>98.893051</v>
      </c>
      <c r="BP107" s="49">
        <v>98.235564999999994</v>
      </c>
      <c r="BQ107" s="49">
        <v>98.162505999999993</v>
      </c>
      <c r="BR107" s="49">
        <v>97.108245999999994</v>
      </c>
      <c r="BS107" s="49">
        <v>99.014595</v>
      </c>
      <c r="BT107" s="49">
        <v>98.262710999999996</v>
      </c>
      <c r="BU107" s="49">
        <v>97.958954000000006</v>
      </c>
      <c r="BV107" s="49">
        <v>96.615584999999996</v>
      </c>
      <c r="BW107" s="49">
        <v>97.131446999999994</v>
      </c>
      <c r="BX107" s="49">
        <v>98.982498000000007</v>
      </c>
      <c r="BY107" s="49">
        <v>96.601776000000001</v>
      </c>
      <c r="BZ107" s="49">
        <v>96.980438000000007</v>
      </c>
      <c r="CA107" s="49">
        <v>96.580871999999999</v>
      </c>
      <c r="CB107" s="49">
        <v>96.616057999999995</v>
      </c>
      <c r="CC107" s="49">
        <v>96.641295999999997</v>
      </c>
      <c r="CD107" s="49">
        <v>96.74633</v>
      </c>
      <c r="CE107" s="49">
        <v>96.603652999999994</v>
      </c>
      <c r="CF107" s="49">
        <v>96.622833</v>
      </c>
      <c r="CG107" s="49">
        <v>96.698432999999994</v>
      </c>
      <c r="CH107" s="49">
        <v>96.675963999999993</v>
      </c>
      <c r="CI107" s="49">
        <v>98.249618999999996</v>
      </c>
      <c r="CJ107" s="49">
        <v>96.729270999999997</v>
      </c>
      <c r="CK107" s="49">
        <v>96.785293999999993</v>
      </c>
      <c r="CL107" s="49">
        <v>98.339980999999995</v>
      </c>
      <c r="CM107" s="49">
        <v>96.678314</v>
      </c>
      <c r="CN107" s="49">
        <v>96.608742000000007</v>
      </c>
      <c r="CO107" s="49">
        <v>97.161681999999999</v>
      </c>
      <c r="CP107" s="49">
        <v>96.627914000000004</v>
      </c>
      <c r="CQ107" s="49">
        <v>96.679794000000001</v>
      </c>
      <c r="CR107" s="49">
        <v>96.673385999999994</v>
      </c>
      <c r="CS107" s="49">
        <v>96.986084000000005</v>
      </c>
      <c r="CT107" s="49">
        <v>96.550681999999995</v>
      </c>
      <c r="CU107" s="49">
        <v>96.627701000000002</v>
      </c>
      <c r="CV107" s="49">
        <v>98.338615000000004</v>
      </c>
      <c r="CW107" s="49">
        <v>98.375373999999994</v>
      </c>
      <c r="CX107" s="49">
        <v>98.338615000000004</v>
      </c>
      <c r="CY107" s="49">
        <v>96.760468000000003</v>
      </c>
      <c r="CZ107" s="49">
        <v>99.190033</v>
      </c>
      <c r="DA107" s="49">
        <v>98.977203000000003</v>
      </c>
      <c r="DB107" s="49"/>
      <c r="DC107" s="49">
        <v>97.137878000000001</v>
      </c>
      <c r="DD107" s="49">
        <v>99.521987999999993</v>
      </c>
      <c r="DE107" s="49">
        <v>99.140991</v>
      </c>
      <c r="DF107" s="49">
        <v>99.156875999999997</v>
      </c>
      <c r="DG107" s="49">
        <v>95.864013999999997</v>
      </c>
      <c r="DH107" s="49">
        <v>92.800117</v>
      </c>
      <c r="DI107" s="49">
        <v>92.602463</v>
      </c>
      <c r="DJ107" s="49">
        <v>92.763214000000005</v>
      </c>
      <c r="DK107" s="49">
        <v>91.104218000000003</v>
      </c>
    </row>
    <row r="108" spans="1:115">
      <c r="A108" s="308" t="s">
        <v>573</v>
      </c>
      <c r="B108" s="297">
        <v>97.081801999999996</v>
      </c>
      <c r="C108" s="49">
        <v>97.088272000000003</v>
      </c>
      <c r="D108" s="49">
        <v>97.107322999999994</v>
      </c>
      <c r="E108" s="49">
        <v>97.105911000000006</v>
      </c>
      <c r="F108" s="49">
        <v>97.112121999999999</v>
      </c>
      <c r="G108" s="49">
        <v>97.103226000000006</v>
      </c>
      <c r="H108" s="49">
        <v>97.110518999999996</v>
      </c>
      <c r="I108" s="49">
        <v>97.093765000000005</v>
      </c>
      <c r="J108" s="49">
        <v>97.108406000000002</v>
      </c>
      <c r="K108" s="49">
        <v>97.085280999999995</v>
      </c>
      <c r="L108" s="49">
        <v>97.110366999999997</v>
      </c>
      <c r="M108" s="49">
        <v>97.099213000000006</v>
      </c>
      <c r="N108" s="49">
        <v>97.101280000000003</v>
      </c>
      <c r="O108" s="49">
        <v>96.950408999999993</v>
      </c>
      <c r="P108" s="49">
        <v>96.986312999999996</v>
      </c>
      <c r="Q108" s="49">
        <v>96.970200000000006</v>
      </c>
      <c r="R108" s="49">
        <v>97.152161000000007</v>
      </c>
      <c r="S108" s="49">
        <v>96.998795000000001</v>
      </c>
      <c r="T108" s="49">
        <v>96.986801</v>
      </c>
      <c r="U108" s="49">
        <v>96.901900999999995</v>
      </c>
      <c r="V108" s="49">
        <v>97.020888999999997</v>
      </c>
      <c r="W108" s="49">
        <v>97.026641999999995</v>
      </c>
      <c r="X108" s="49">
        <v>96.997344999999996</v>
      </c>
      <c r="Y108" s="49">
        <v>97.02713</v>
      </c>
      <c r="Z108" s="49">
        <v>97.038116000000002</v>
      </c>
      <c r="AA108" s="49">
        <v>97.048079999999999</v>
      </c>
      <c r="AB108" s="49">
        <v>97.029838999999996</v>
      </c>
      <c r="AC108" s="49">
        <v>97.029838999999996</v>
      </c>
      <c r="AD108" s="49">
        <v>97.052352999999997</v>
      </c>
      <c r="AE108" s="49">
        <v>97.019065999999995</v>
      </c>
      <c r="AF108" s="49">
        <v>96.987410999999994</v>
      </c>
      <c r="AG108" s="49">
        <v>96.939116999999996</v>
      </c>
      <c r="AH108" s="49">
        <v>96.954254000000006</v>
      </c>
      <c r="AI108" s="49">
        <v>96.947738999999999</v>
      </c>
      <c r="AJ108" s="49">
        <v>96.953629000000006</v>
      </c>
      <c r="AK108" s="49">
        <v>96.940948000000006</v>
      </c>
      <c r="AL108" s="49">
        <v>96.969948000000002</v>
      </c>
      <c r="AM108" s="49">
        <v>97.142578</v>
      </c>
      <c r="AN108" s="49">
        <v>96.982085999999995</v>
      </c>
      <c r="AO108" s="49">
        <v>97.098312000000007</v>
      </c>
      <c r="AP108" s="49">
        <v>97.013428000000005</v>
      </c>
      <c r="AQ108" s="49">
        <v>96.954536000000004</v>
      </c>
      <c r="AR108" s="49">
        <v>97.131714000000002</v>
      </c>
      <c r="AS108" s="49">
        <v>96.912170000000003</v>
      </c>
      <c r="AT108" s="49">
        <v>97.017814999999999</v>
      </c>
      <c r="AU108" s="49">
        <v>96.977729999999994</v>
      </c>
      <c r="AV108" s="49">
        <v>97.110611000000006</v>
      </c>
      <c r="AW108" s="49">
        <v>96.986084000000005</v>
      </c>
      <c r="AX108" s="49">
        <v>97.034676000000005</v>
      </c>
      <c r="AY108" s="49">
        <v>97.307281000000003</v>
      </c>
      <c r="AZ108" s="49">
        <v>96.985213999999999</v>
      </c>
      <c r="BA108" s="49">
        <v>96.834946000000002</v>
      </c>
      <c r="BB108" s="49">
        <v>96.839920000000006</v>
      </c>
      <c r="BC108" s="49">
        <v>96.842758000000003</v>
      </c>
      <c r="BD108" s="49">
        <v>96.910445999999993</v>
      </c>
      <c r="BE108" s="49">
        <v>96.831146000000004</v>
      </c>
      <c r="BF108" s="49">
        <v>96.827866</v>
      </c>
      <c r="BG108" s="49">
        <v>96.77243</v>
      </c>
      <c r="BH108" s="49">
        <v>96.831603999999999</v>
      </c>
      <c r="BI108" s="49">
        <v>96.981200999999999</v>
      </c>
      <c r="BJ108" s="49">
        <v>97.077102999999994</v>
      </c>
      <c r="BK108" s="49">
        <v>96.739906000000005</v>
      </c>
      <c r="BL108" s="49">
        <v>96.830703999999997</v>
      </c>
      <c r="BM108" s="49">
        <v>96.930840000000003</v>
      </c>
      <c r="BN108" s="49">
        <v>96.949370999999999</v>
      </c>
      <c r="BO108" s="49">
        <v>96.818375000000003</v>
      </c>
      <c r="BP108" s="49">
        <v>96.911406999999997</v>
      </c>
      <c r="BQ108" s="49">
        <v>96.896957</v>
      </c>
      <c r="BR108" s="49">
        <v>97.274940000000001</v>
      </c>
      <c r="BS108" s="49">
        <v>96.968001999999998</v>
      </c>
      <c r="BT108" s="49">
        <v>96.988418999999993</v>
      </c>
      <c r="BU108" s="49">
        <v>96.835144</v>
      </c>
      <c r="BV108" s="49">
        <v>97.044951999999995</v>
      </c>
      <c r="BW108" s="49">
        <v>97.376709000000005</v>
      </c>
      <c r="BX108" s="49">
        <v>96.882462000000004</v>
      </c>
      <c r="BY108" s="49">
        <v>97.110282999999995</v>
      </c>
      <c r="BZ108" s="49">
        <v>98.156097000000003</v>
      </c>
      <c r="CA108" s="49">
        <v>97.101973999999998</v>
      </c>
      <c r="CB108" s="49">
        <v>97.187897000000007</v>
      </c>
      <c r="CC108" s="49">
        <v>97.118408000000002</v>
      </c>
      <c r="CD108" s="49">
        <v>97.038345000000007</v>
      </c>
      <c r="CE108" s="49">
        <v>97.019638</v>
      </c>
      <c r="CF108" s="49">
        <v>97.050583000000003</v>
      </c>
      <c r="CG108" s="49">
        <v>97.109779000000003</v>
      </c>
      <c r="CH108" s="49">
        <v>96.983849000000006</v>
      </c>
      <c r="CI108" s="49">
        <v>97.016936999999999</v>
      </c>
      <c r="CJ108" s="49">
        <v>97.038466999999997</v>
      </c>
      <c r="CK108" s="49">
        <v>97.061797999999996</v>
      </c>
      <c r="CL108" s="49">
        <v>96.976378999999994</v>
      </c>
      <c r="CM108" s="49">
        <v>97.085555999999997</v>
      </c>
      <c r="CN108" s="49">
        <v>97.091537000000002</v>
      </c>
      <c r="CO108" s="49">
        <v>97.336365000000001</v>
      </c>
      <c r="CP108" s="49">
        <v>97.162841999999998</v>
      </c>
      <c r="CQ108" s="49">
        <v>97.186385999999999</v>
      </c>
      <c r="CR108" s="49">
        <v>96.975662</v>
      </c>
      <c r="CS108" s="49">
        <v>98.108490000000003</v>
      </c>
      <c r="CT108" s="49">
        <v>97.062897000000007</v>
      </c>
      <c r="CU108" s="49">
        <v>97.142135999999994</v>
      </c>
      <c r="CV108" s="49">
        <v>97.095496999999995</v>
      </c>
      <c r="CW108" s="49">
        <v>97.090530000000001</v>
      </c>
      <c r="CX108" s="49">
        <v>97.095496999999995</v>
      </c>
      <c r="CY108" s="49">
        <v>97.103340000000003</v>
      </c>
      <c r="CZ108" s="49">
        <v>97.194091999999998</v>
      </c>
      <c r="DA108" s="49">
        <v>97.020415999999997</v>
      </c>
      <c r="DB108" s="49">
        <v>97.137878000000001</v>
      </c>
      <c r="DC108" s="49"/>
      <c r="DD108" s="49">
        <v>97.062736999999998</v>
      </c>
      <c r="DE108" s="49">
        <v>97.023323000000005</v>
      </c>
      <c r="DF108" s="49">
        <v>97.106628000000001</v>
      </c>
      <c r="DG108" s="49">
        <v>96.088318000000001</v>
      </c>
      <c r="DH108" s="49">
        <v>92.761139</v>
      </c>
      <c r="DI108" s="49">
        <v>92.481621000000004</v>
      </c>
      <c r="DJ108" s="49">
        <v>92.664733999999996</v>
      </c>
      <c r="DK108" s="49">
        <v>91.095107999999996</v>
      </c>
    </row>
    <row r="109" spans="1:115">
      <c r="A109" s="308" t="s">
        <v>574</v>
      </c>
      <c r="B109" s="297">
        <v>98.399733999999995</v>
      </c>
      <c r="C109" s="49">
        <v>98.483413999999996</v>
      </c>
      <c r="D109" s="49">
        <v>98.444107000000002</v>
      </c>
      <c r="E109" s="49">
        <v>98.461792000000003</v>
      </c>
      <c r="F109" s="49">
        <v>98.476425000000006</v>
      </c>
      <c r="G109" s="49">
        <v>98.455757000000006</v>
      </c>
      <c r="H109" s="49">
        <v>98.454750000000004</v>
      </c>
      <c r="I109" s="49">
        <v>98.462608000000003</v>
      </c>
      <c r="J109" s="49">
        <v>98.466742999999994</v>
      </c>
      <c r="K109" s="49">
        <v>98.471252000000007</v>
      </c>
      <c r="L109" s="49">
        <v>98.439635999999993</v>
      </c>
      <c r="M109" s="49">
        <v>98.480193999999997</v>
      </c>
      <c r="N109" s="49">
        <v>98.472320999999994</v>
      </c>
      <c r="O109" s="49">
        <v>98.308257999999995</v>
      </c>
      <c r="P109" s="49">
        <v>98.317520000000002</v>
      </c>
      <c r="Q109" s="49">
        <v>98.225693000000007</v>
      </c>
      <c r="R109" s="49">
        <v>98.359145999999996</v>
      </c>
      <c r="S109" s="49">
        <v>98.308136000000005</v>
      </c>
      <c r="T109" s="49">
        <v>98.265579000000002</v>
      </c>
      <c r="U109" s="49">
        <v>98.202499000000003</v>
      </c>
      <c r="V109" s="49">
        <v>98.370209000000003</v>
      </c>
      <c r="W109" s="49">
        <v>98.389213999999996</v>
      </c>
      <c r="X109" s="49">
        <v>98.392632000000006</v>
      </c>
      <c r="Y109" s="49">
        <v>98.391861000000006</v>
      </c>
      <c r="Z109" s="49">
        <v>98.391082999999995</v>
      </c>
      <c r="AA109" s="49">
        <v>98.376250999999996</v>
      </c>
      <c r="AB109" s="49">
        <v>98.392960000000002</v>
      </c>
      <c r="AC109" s="49">
        <v>98.392960000000002</v>
      </c>
      <c r="AD109" s="49">
        <v>98.394180000000006</v>
      </c>
      <c r="AE109" s="49">
        <v>98.365371999999994</v>
      </c>
      <c r="AF109" s="49">
        <v>98.378151000000003</v>
      </c>
      <c r="AG109" s="49">
        <v>98.279708999999997</v>
      </c>
      <c r="AH109" s="49">
        <v>98.282127000000003</v>
      </c>
      <c r="AI109" s="49">
        <v>98.280640000000005</v>
      </c>
      <c r="AJ109" s="49">
        <v>98.283355999999998</v>
      </c>
      <c r="AK109" s="49">
        <v>98.277359000000004</v>
      </c>
      <c r="AL109" s="49">
        <v>98.252746999999999</v>
      </c>
      <c r="AM109" s="49">
        <v>96.675139999999999</v>
      </c>
      <c r="AN109" s="49">
        <v>99.052077999999995</v>
      </c>
      <c r="AO109" s="49">
        <v>98.567642000000006</v>
      </c>
      <c r="AP109" s="49">
        <v>96.608810000000005</v>
      </c>
      <c r="AQ109" s="49">
        <v>98.263535000000005</v>
      </c>
      <c r="AR109" s="49">
        <v>99.177138999999997</v>
      </c>
      <c r="AS109" s="49">
        <v>96.317108000000005</v>
      </c>
      <c r="AT109" s="49">
        <v>98.291083999999998</v>
      </c>
      <c r="AU109" s="49">
        <v>98.228226000000006</v>
      </c>
      <c r="AV109" s="49">
        <v>99.624709999999993</v>
      </c>
      <c r="AW109" s="49">
        <v>98.172866999999997</v>
      </c>
      <c r="AX109" s="49">
        <v>98.348754999999997</v>
      </c>
      <c r="AY109" s="49">
        <v>98.839393999999999</v>
      </c>
      <c r="AZ109" s="49">
        <v>98.659180000000006</v>
      </c>
      <c r="BA109" s="49">
        <v>97.537766000000005</v>
      </c>
      <c r="BB109" s="49">
        <v>97.516234999999995</v>
      </c>
      <c r="BC109" s="49">
        <v>97.527282999999997</v>
      </c>
      <c r="BD109" s="49">
        <v>97.582977</v>
      </c>
      <c r="BE109" s="49">
        <v>98.759735000000006</v>
      </c>
      <c r="BF109" s="49">
        <v>98.680542000000003</v>
      </c>
      <c r="BG109" s="49">
        <v>98.778564000000003</v>
      </c>
      <c r="BH109" s="49">
        <v>98.807914999999994</v>
      </c>
      <c r="BI109" s="49">
        <v>99.393889999999999</v>
      </c>
      <c r="BJ109" s="49">
        <v>96.504470999999995</v>
      </c>
      <c r="BK109" s="49">
        <v>98.679931999999994</v>
      </c>
      <c r="BL109" s="49">
        <v>98.692520000000002</v>
      </c>
      <c r="BM109" s="49">
        <v>98.180222000000001</v>
      </c>
      <c r="BN109" s="49">
        <v>98.954048</v>
      </c>
      <c r="BO109" s="49">
        <v>98.907059000000004</v>
      </c>
      <c r="BP109" s="49">
        <v>98.152786000000006</v>
      </c>
      <c r="BQ109" s="49">
        <v>98.104538000000005</v>
      </c>
      <c r="BR109" s="49">
        <v>97.033400999999998</v>
      </c>
      <c r="BS109" s="49">
        <v>98.893844999999999</v>
      </c>
      <c r="BT109" s="49">
        <v>98.145538000000002</v>
      </c>
      <c r="BU109" s="49">
        <v>97.829909999999998</v>
      </c>
      <c r="BV109" s="49">
        <v>96.528458000000001</v>
      </c>
      <c r="BW109" s="49">
        <v>97.034378000000004</v>
      </c>
      <c r="BX109" s="49">
        <v>98.809044</v>
      </c>
      <c r="BY109" s="49">
        <v>96.549651999999995</v>
      </c>
      <c r="BZ109" s="49">
        <v>96.911102</v>
      </c>
      <c r="CA109" s="49">
        <v>96.479400999999996</v>
      </c>
      <c r="CB109" s="49">
        <v>96.547379000000006</v>
      </c>
      <c r="CC109" s="49">
        <v>96.516586000000004</v>
      </c>
      <c r="CD109" s="49">
        <v>96.677161999999996</v>
      </c>
      <c r="CE109" s="49">
        <v>96.492904999999993</v>
      </c>
      <c r="CF109" s="49">
        <v>96.515120999999994</v>
      </c>
      <c r="CG109" s="49">
        <v>96.578704999999999</v>
      </c>
      <c r="CH109" s="49">
        <v>96.542404000000005</v>
      </c>
      <c r="CI109" s="49">
        <v>98.153282000000004</v>
      </c>
      <c r="CJ109" s="49">
        <v>96.695937999999998</v>
      </c>
      <c r="CK109" s="49">
        <v>96.627007000000006</v>
      </c>
      <c r="CL109" s="49">
        <v>98.325057999999999</v>
      </c>
      <c r="CM109" s="49">
        <v>96.528625000000005</v>
      </c>
      <c r="CN109" s="49">
        <v>96.463806000000005</v>
      </c>
      <c r="CO109" s="49">
        <v>97.081680000000006</v>
      </c>
      <c r="CP109" s="49">
        <v>96.490218999999996</v>
      </c>
      <c r="CQ109" s="49">
        <v>96.583336000000003</v>
      </c>
      <c r="CR109" s="49">
        <v>96.561722000000003</v>
      </c>
      <c r="CS109" s="49">
        <v>96.883635999999996</v>
      </c>
      <c r="CT109" s="49">
        <v>96.448029000000005</v>
      </c>
      <c r="CU109" s="49">
        <v>96.480438000000007</v>
      </c>
      <c r="CV109" s="49">
        <v>98.350769</v>
      </c>
      <c r="CW109" s="49">
        <v>98.400481999999997</v>
      </c>
      <c r="CX109" s="49">
        <v>98.350769</v>
      </c>
      <c r="CY109" s="49">
        <v>96.591003000000001</v>
      </c>
      <c r="CZ109" s="49">
        <v>99.230591000000004</v>
      </c>
      <c r="DA109" s="49">
        <v>98.929717999999994</v>
      </c>
      <c r="DB109" s="49">
        <v>99.521987999999993</v>
      </c>
      <c r="DC109" s="49">
        <v>97.062736999999998</v>
      </c>
      <c r="DD109" s="49"/>
      <c r="DE109" s="49">
        <v>99.115218999999996</v>
      </c>
      <c r="DF109" s="49">
        <v>99.151793999999995</v>
      </c>
      <c r="DG109" s="49">
        <v>95.920745999999994</v>
      </c>
      <c r="DH109" s="49">
        <v>92.791306000000006</v>
      </c>
      <c r="DI109" s="49">
        <v>92.601485999999994</v>
      </c>
      <c r="DJ109" s="49">
        <v>92.728667999999999</v>
      </c>
      <c r="DK109" s="49">
        <v>91.098327999999995</v>
      </c>
    </row>
    <row r="110" spans="1:115">
      <c r="A110" s="308" t="s">
        <v>575</v>
      </c>
      <c r="B110" s="297">
        <v>98.504088999999993</v>
      </c>
      <c r="C110" s="49">
        <v>98.536186000000001</v>
      </c>
      <c r="D110" s="49">
        <v>98.507644999999997</v>
      </c>
      <c r="E110" s="49">
        <v>98.504058999999998</v>
      </c>
      <c r="F110" s="49">
        <v>98.509720000000002</v>
      </c>
      <c r="G110" s="49">
        <v>98.509094000000005</v>
      </c>
      <c r="H110" s="49">
        <v>98.524338</v>
      </c>
      <c r="I110" s="49">
        <v>98.488738999999995</v>
      </c>
      <c r="J110" s="49">
        <v>98.494652000000002</v>
      </c>
      <c r="K110" s="49">
        <v>98.501250999999996</v>
      </c>
      <c r="L110" s="49">
        <v>98.500275000000002</v>
      </c>
      <c r="M110" s="49">
        <v>98.548737000000003</v>
      </c>
      <c r="N110" s="49">
        <v>98.510863999999998</v>
      </c>
      <c r="O110" s="49">
        <v>98.396834999999996</v>
      </c>
      <c r="P110" s="49">
        <v>98.459975999999997</v>
      </c>
      <c r="Q110" s="49">
        <v>98.403525999999999</v>
      </c>
      <c r="R110" s="49">
        <v>98.383201999999997</v>
      </c>
      <c r="S110" s="49">
        <v>98.399413999999993</v>
      </c>
      <c r="T110" s="49">
        <v>98.322220000000002</v>
      </c>
      <c r="U110" s="49">
        <v>98.348022</v>
      </c>
      <c r="V110" s="49">
        <v>98.441895000000002</v>
      </c>
      <c r="W110" s="49">
        <v>98.447318999999993</v>
      </c>
      <c r="X110" s="49">
        <v>98.440612999999999</v>
      </c>
      <c r="Y110" s="49">
        <v>98.438689999999994</v>
      </c>
      <c r="Z110" s="49">
        <v>98.439774</v>
      </c>
      <c r="AA110" s="49">
        <v>98.463333000000006</v>
      </c>
      <c r="AB110" s="49">
        <v>98.440101999999996</v>
      </c>
      <c r="AC110" s="49">
        <v>98.440101999999996</v>
      </c>
      <c r="AD110" s="49">
        <v>98.426192999999998</v>
      </c>
      <c r="AE110" s="49">
        <v>98.410797000000002</v>
      </c>
      <c r="AF110" s="49">
        <v>98.394478000000007</v>
      </c>
      <c r="AG110" s="49">
        <v>98.423668000000006</v>
      </c>
      <c r="AH110" s="49">
        <v>98.417282</v>
      </c>
      <c r="AI110" s="49">
        <v>98.433104999999998</v>
      </c>
      <c r="AJ110" s="49">
        <v>98.433777000000006</v>
      </c>
      <c r="AK110" s="49">
        <v>98.425094999999999</v>
      </c>
      <c r="AL110" s="49">
        <v>98.436522999999994</v>
      </c>
      <c r="AM110" s="49">
        <v>96.693054000000004</v>
      </c>
      <c r="AN110" s="49">
        <v>99.181884999999994</v>
      </c>
      <c r="AO110" s="49">
        <v>98.524711999999994</v>
      </c>
      <c r="AP110" s="49">
        <v>96.632949999999994</v>
      </c>
      <c r="AQ110" s="49">
        <v>98.314873000000006</v>
      </c>
      <c r="AR110" s="49">
        <v>99.273148000000006</v>
      </c>
      <c r="AS110" s="49">
        <v>96.566208000000003</v>
      </c>
      <c r="AT110" s="49">
        <v>98.355789000000001</v>
      </c>
      <c r="AU110" s="49">
        <v>98.306045999999995</v>
      </c>
      <c r="AV110" s="49">
        <v>99.093315000000004</v>
      </c>
      <c r="AW110" s="49">
        <v>98.318084999999996</v>
      </c>
      <c r="AX110" s="49">
        <v>98.387557999999999</v>
      </c>
      <c r="AY110" s="49">
        <v>98.792098999999993</v>
      </c>
      <c r="AZ110" s="49">
        <v>98.741364000000004</v>
      </c>
      <c r="BA110" s="49">
        <v>97.733565999999996</v>
      </c>
      <c r="BB110" s="49">
        <v>97.711348999999998</v>
      </c>
      <c r="BC110" s="49">
        <v>97.729950000000002</v>
      </c>
      <c r="BD110" s="49">
        <v>97.738585999999998</v>
      </c>
      <c r="BE110" s="49">
        <v>98.995872000000006</v>
      </c>
      <c r="BF110" s="49">
        <v>98.937691000000001</v>
      </c>
      <c r="BG110" s="49">
        <v>99.018478000000002</v>
      </c>
      <c r="BH110" s="49">
        <v>99.032691999999997</v>
      </c>
      <c r="BI110" s="49">
        <v>99.133255000000005</v>
      </c>
      <c r="BJ110" s="49">
        <v>96.654731999999996</v>
      </c>
      <c r="BK110" s="49">
        <v>98.825287000000003</v>
      </c>
      <c r="BL110" s="49">
        <v>98.865348999999995</v>
      </c>
      <c r="BM110" s="49">
        <v>98.251075999999998</v>
      </c>
      <c r="BN110" s="49">
        <v>99.089438999999999</v>
      </c>
      <c r="BO110" s="49">
        <v>99.022094999999993</v>
      </c>
      <c r="BP110" s="49">
        <v>98.366241000000002</v>
      </c>
      <c r="BQ110" s="49">
        <v>98.265366</v>
      </c>
      <c r="BR110" s="49">
        <v>97.146254999999996</v>
      </c>
      <c r="BS110" s="49">
        <v>99.048714000000004</v>
      </c>
      <c r="BT110" s="49">
        <v>98.298682999999997</v>
      </c>
      <c r="BU110" s="49">
        <v>98.034531000000001</v>
      </c>
      <c r="BV110" s="49">
        <v>96.675719999999998</v>
      </c>
      <c r="BW110" s="49">
        <v>97.191147000000001</v>
      </c>
      <c r="BX110" s="49">
        <v>99.041763000000003</v>
      </c>
      <c r="BY110" s="49">
        <v>96.613051999999996</v>
      </c>
      <c r="BZ110" s="49">
        <v>97.096526999999995</v>
      </c>
      <c r="CA110" s="49">
        <v>96.583382</v>
      </c>
      <c r="CB110" s="49">
        <v>96.610579999999999</v>
      </c>
      <c r="CC110" s="49">
        <v>96.649619999999999</v>
      </c>
      <c r="CD110" s="49">
        <v>96.709289999999996</v>
      </c>
      <c r="CE110" s="49">
        <v>96.645049999999998</v>
      </c>
      <c r="CF110" s="49">
        <v>96.673896999999997</v>
      </c>
      <c r="CG110" s="49">
        <v>96.689819</v>
      </c>
      <c r="CH110" s="49">
        <v>96.598288999999994</v>
      </c>
      <c r="CI110" s="49">
        <v>98.251998999999998</v>
      </c>
      <c r="CJ110" s="49">
        <v>96.699875000000006</v>
      </c>
      <c r="CK110" s="49">
        <v>96.779587000000006</v>
      </c>
      <c r="CL110" s="49">
        <v>98.255050999999995</v>
      </c>
      <c r="CM110" s="49">
        <v>96.579116999999997</v>
      </c>
      <c r="CN110" s="49">
        <v>96.579673999999997</v>
      </c>
      <c r="CO110" s="49">
        <v>97.234818000000004</v>
      </c>
      <c r="CP110" s="49">
        <v>96.608970999999997</v>
      </c>
      <c r="CQ110" s="49">
        <v>96.679405000000003</v>
      </c>
      <c r="CR110" s="49">
        <v>96.658653000000001</v>
      </c>
      <c r="CS110" s="49">
        <v>97.022246999999993</v>
      </c>
      <c r="CT110" s="49">
        <v>96.581505000000007</v>
      </c>
      <c r="CU110" s="49">
        <v>96.629608000000005</v>
      </c>
      <c r="CV110" s="49">
        <v>98.417205999999993</v>
      </c>
      <c r="CW110" s="49">
        <v>98.403824</v>
      </c>
      <c r="CX110" s="49">
        <v>98.417205999999993</v>
      </c>
      <c r="CY110" s="49">
        <v>96.787384000000003</v>
      </c>
      <c r="CZ110" s="49">
        <v>99.253601000000003</v>
      </c>
      <c r="DA110" s="49">
        <v>99.102942999999996</v>
      </c>
      <c r="DB110" s="49">
        <v>99.140991</v>
      </c>
      <c r="DC110" s="49">
        <v>97.023323000000005</v>
      </c>
      <c r="DD110" s="49">
        <v>99.115218999999996</v>
      </c>
      <c r="DE110" s="49"/>
      <c r="DF110" s="49">
        <v>99.267334000000005</v>
      </c>
      <c r="DG110" s="49">
        <v>95.949218999999999</v>
      </c>
      <c r="DH110" s="49">
        <v>92.863426000000004</v>
      </c>
      <c r="DI110" s="49">
        <v>92.553771999999995</v>
      </c>
      <c r="DJ110" s="49">
        <v>92.760422000000005</v>
      </c>
      <c r="DK110" s="49">
        <v>91.096526999999995</v>
      </c>
    </row>
    <row r="111" spans="1:115" ht="17" thickBot="1">
      <c r="A111" s="309" t="s">
        <v>576</v>
      </c>
      <c r="B111" s="297">
        <v>98.503135999999998</v>
      </c>
      <c r="C111" s="49">
        <v>98.529449</v>
      </c>
      <c r="D111" s="49">
        <v>98.521118000000001</v>
      </c>
      <c r="E111" s="49">
        <v>98.507767000000001</v>
      </c>
      <c r="F111" s="49">
        <v>98.539139000000006</v>
      </c>
      <c r="G111" s="49">
        <v>98.543639999999996</v>
      </c>
      <c r="H111" s="49">
        <v>98.544815</v>
      </c>
      <c r="I111" s="49">
        <v>98.512046999999995</v>
      </c>
      <c r="J111" s="49">
        <v>98.523055999999997</v>
      </c>
      <c r="K111" s="49">
        <v>98.516129000000006</v>
      </c>
      <c r="L111" s="49">
        <v>98.5214</v>
      </c>
      <c r="M111" s="49">
        <v>98.541199000000006</v>
      </c>
      <c r="N111" s="49">
        <v>98.540344000000005</v>
      </c>
      <c r="O111" s="49">
        <v>98.422286999999997</v>
      </c>
      <c r="P111" s="49">
        <v>98.407325999999998</v>
      </c>
      <c r="Q111" s="49">
        <v>98.393935999999997</v>
      </c>
      <c r="R111" s="49">
        <v>98.438034000000002</v>
      </c>
      <c r="S111" s="49">
        <v>98.424758999999995</v>
      </c>
      <c r="T111" s="49">
        <v>98.368706000000003</v>
      </c>
      <c r="U111" s="49">
        <v>98.375777999999997</v>
      </c>
      <c r="V111" s="49">
        <v>98.448372000000006</v>
      </c>
      <c r="W111" s="49">
        <v>98.443709999999996</v>
      </c>
      <c r="X111" s="49">
        <v>98.453711999999996</v>
      </c>
      <c r="Y111" s="49">
        <v>98.451767000000004</v>
      </c>
      <c r="Z111" s="49">
        <v>98.451874000000004</v>
      </c>
      <c r="AA111" s="49">
        <v>98.44529</v>
      </c>
      <c r="AB111" s="49">
        <v>98.451369999999997</v>
      </c>
      <c r="AC111" s="49">
        <v>98.451369999999997</v>
      </c>
      <c r="AD111" s="49">
        <v>98.453445000000002</v>
      </c>
      <c r="AE111" s="49">
        <v>98.428664999999995</v>
      </c>
      <c r="AF111" s="49">
        <v>98.427475000000001</v>
      </c>
      <c r="AG111" s="49">
        <v>98.402771000000001</v>
      </c>
      <c r="AH111" s="49">
        <v>98.403046000000003</v>
      </c>
      <c r="AI111" s="49">
        <v>98.410651999999999</v>
      </c>
      <c r="AJ111" s="49">
        <v>98.410431000000003</v>
      </c>
      <c r="AK111" s="49">
        <v>98.411263000000005</v>
      </c>
      <c r="AL111" s="49">
        <v>98.402084000000002</v>
      </c>
      <c r="AM111" s="49">
        <v>96.773978999999997</v>
      </c>
      <c r="AN111" s="49">
        <v>99.176368999999994</v>
      </c>
      <c r="AO111" s="49">
        <v>98.578056000000004</v>
      </c>
      <c r="AP111" s="49">
        <v>96.732307000000006</v>
      </c>
      <c r="AQ111" s="49">
        <v>98.340851000000001</v>
      </c>
      <c r="AR111" s="49">
        <v>99.229209999999995</v>
      </c>
      <c r="AS111" s="49">
        <v>96.598312000000007</v>
      </c>
      <c r="AT111" s="49">
        <v>98.418243000000004</v>
      </c>
      <c r="AU111" s="49">
        <v>98.373047</v>
      </c>
      <c r="AV111" s="49">
        <v>99.131088000000005</v>
      </c>
      <c r="AW111" s="49">
        <v>98.379767999999999</v>
      </c>
      <c r="AX111" s="49">
        <v>98.366591999999997</v>
      </c>
      <c r="AY111" s="49">
        <v>98.807830999999993</v>
      </c>
      <c r="AZ111" s="49">
        <v>98.776161000000002</v>
      </c>
      <c r="BA111" s="49">
        <v>97.762955000000005</v>
      </c>
      <c r="BB111" s="49">
        <v>97.766730999999993</v>
      </c>
      <c r="BC111" s="49">
        <v>97.737624999999994</v>
      </c>
      <c r="BD111" s="49">
        <v>97.763824</v>
      </c>
      <c r="BE111" s="49">
        <v>98.996932999999999</v>
      </c>
      <c r="BF111" s="49">
        <v>98.866446999999994</v>
      </c>
      <c r="BG111" s="49">
        <v>99.000450000000001</v>
      </c>
      <c r="BH111" s="49">
        <v>99.100311000000005</v>
      </c>
      <c r="BI111" s="49">
        <v>99.170174000000003</v>
      </c>
      <c r="BJ111" s="49">
        <v>96.728615000000005</v>
      </c>
      <c r="BK111" s="49">
        <v>98.894835999999998</v>
      </c>
      <c r="BL111" s="49">
        <v>98.901566000000003</v>
      </c>
      <c r="BM111" s="49">
        <v>98.323532</v>
      </c>
      <c r="BN111" s="49">
        <v>99.112273999999999</v>
      </c>
      <c r="BO111" s="49">
        <v>99.023972000000001</v>
      </c>
      <c r="BP111" s="49">
        <v>98.433350000000004</v>
      </c>
      <c r="BQ111" s="49">
        <v>98.243995999999996</v>
      </c>
      <c r="BR111" s="49">
        <v>97.179091999999997</v>
      </c>
      <c r="BS111" s="49">
        <v>99.099991000000003</v>
      </c>
      <c r="BT111" s="49">
        <v>98.345764000000003</v>
      </c>
      <c r="BU111" s="49">
        <v>98.062477000000001</v>
      </c>
      <c r="BV111" s="49">
        <v>96.714934999999997</v>
      </c>
      <c r="BW111" s="49">
        <v>97.237212999999997</v>
      </c>
      <c r="BX111" s="49">
        <v>99.115134999999995</v>
      </c>
      <c r="BY111" s="49">
        <v>96.697738999999999</v>
      </c>
      <c r="BZ111" s="49">
        <v>97.098922999999999</v>
      </c>
      <c r="CA111" s="49">
        <v>96.652405000000002</v>
      </c>
      <c r="CB111" s="49">
        <v>96.665878000000006</v>
      </c>
      <c r="CC111" s="49">
        <v>96.750702000000004</v>
      </c>
      <c r="CD111" s="49">
        <v>96.720596</v>
      </c>
      <c r="CE111" s="49">
        <v>96.657471000000001</v>
      </c>
      <c r="CF111" s="49">
        <v>96.688721000000001</v>
      </c>
      <c r="CG111" s="49">
        <v>96.697556000000006</v>
      </c>
      <c r="CH111" s="49">
        <v>96.616485999999995</v>
      </c>
      <c r="CI111" s="49">
        <v>98.324966000000003</v>
      </c>
      <c r="CJ111" s="49">
        <v>96.725266000000005</v>
      </c>
      <c r="CK111" s="49">
        <v>96.787468000000004</v>
      </c>
      <c r="CL111" s="49">
        <v>98.422905</v>
      </c>
      <c r="CM111" s="49">
        <v>96.698791999999997</v>
      </c>
      <c r="CN111" s="49">
        <v>96.631118999999998</v>
      </c>
      <c r="CO111" s="49">
        <v>97.282730000000001</v>
      </c>
      <c r="CP111" s="49">
        <v>96.687111000000002</v>
      </c>
      <c r="CQ111" s="49">
        <v>96.691276999999999</v>
      </c>
      <c r="CR111" s="49">
        <v>96.666351000000006</v>
      </c>
      <c r="CS111" s="49">
        <v>97.022437999999994</v>
      </c>
      <c r="CT111" s="49">
        <v>96.597945999999993</v>
      </c>
      <c r="CU111" s="49">
        <v>96.712440000000001</v>
      </c>
      <c r="CV111" s="49">
        <v>98.392302999999998</v>
      </c>
      <c r="CW111" s="49">
        <v>98.443557999999996</v>
      </c>
      <c r="CX111" s="49">
        <v>98.392302999999998</v>
      </c>
      <c r="CY111" s="49">
        <v>96.804908999999995</v>
      </c>
      <c r="CZ111" s="49">
        <v>99.24015</v>
      </c>
      <c r="DA111" s="49">
        <v>99.115111999999996</v>
      </c>
      <c r="DB111" s="49">
        <v>99.156875999999997</v>
      </c>
      <c r="DC111" s="49">
        <v>97.106628000000001</v>
      </c>
      <c r="DD111" s="49">
        <v>99.151793999999995</v>
      </c>
      <c r="DE111" s="49">
        <v>99.267334000000005</v>
      </c>
      <c r="DF111" s="49"/>
      <c r="DG111" s="49">
        <v>95.973968999999997</v>
      </c>
      <c r="DH111" s="49">
        <v>92.838470000000001</v>
      </c>
      <c r="DI111" s="49">
        <v>92.597228999999999</v>
      </c>
      <c r="DJ111" s="49">
        <v>92.815376000000001</v>
      </c>
      <c r="DK111" s="49">
        <v>91.094727000000006</v>
      </c>
    </row>
    <row r="112" spans="1:115">
      <c r="A112" s="310" t="s">
        <v>577</v>
      </c>
      <c r="B112" s="297">
        <v>95.860168000000002</v>
      </c>
      <c r="C112" s="49">
        <v>95.849830999999995</v>
      </c>
      <c r="D112" s="49">
        <v>95.846755999999999</v>
      </c>
      <c r="E112" s="49">
        <v>95.858733999999998</v>
      </c>
      <c r="F112" s="49">
        <v>95.891388000000006</v>
      </c>
      <c r="G112" s="49">
        <v>95.889060999999998</v>
      </c>
      <c r="H112" s="49">
        <v>95.866744999999995</v>
      </c>
      <c r="I112" s="49">
        <v>95.907607999999996</v>
      </c>
      <c r="J112" s="49">
        <v>95.879622999999995</v>
      </c>
      <c r="K112" s="49">
        <v>95.862183000000002</v>
      </c>
      <c r="L112" s="49">
        <v>95.871291999999997</v>
      </c>
      <c r="M112" s="49">
        <v>95.868224999999995</v>
      </c>
      <c r="N112" s="49">
        <v>95.900208000000006</v>
      </c>
      <c r="O112" s="49">
        <v>95.784987999999998</v>
      </c>
      <c r="P112" s="49">
        <v>95.804519999999997</v>
      </c>
      <c r="Q112" s="49">
        <v>95.807281000000003</v>
      </c>
      <c r="R112" s="49">
        <v>96.000252000000003</v>
      </c>
      <c r="S112" s="49">
        <v>95.939025999999998</v>
      </c>
      <c r="T112" s="49">
        <v>95.763633999999996</v>
      </c>
      <c r="U112" s="49">
        <v>95.781127999999995</v>
      </c>
      <c r="V112" s="49">
        <v>95.849838000000005</v>
      </c>
      <c r="W112" s="49">
        <v>95.848838999999998</v>
      </c>
      <c r="X112" s="49">
        <v>95.845200000000006</v>
      </c>
      <c r="Y112" s="49">
        <v>95.851851999999994</v>
      </c>
      <c r="Z112" s="49">
        <v>95.852478000000005</v>
      </c>
      <c r="AA112" s="49">
        <v>95.873596000000006</v>
      </c>
      <c r="AB112" s="49">
        <v>95.847137000000004</v>
      </c>
      <c r="AC112" s="49">
        <v>95.847137000000004</v>
      </c>
      <c r="AD112" s="49">
        <v>95.867446999999999</v>
      </c>
      <c r="AE112" s="49">
        <v>95.847877999999994</v>
      </c>
      <c r="AF112" s="49">
        <v>95.855086999999997</v>
      </c>
      <c r="AG112" s="49">
        <v>95.759170999999995</v>
      </c>
      <c r="AH112" s="49">
        <v>95.763053999999997</v>
      </c>
      <c r="AI112" s="49">
        <v>95.752785000000003</v>
      </c>
      <c r="AJ112" s="49">
        <v>95.753448000000006</v>
      </c>
      <c r="AK112" s="49">
        <v>95.748435999999998</v>
      </c>
      <c r="AL112" s="49">
        <v>95.820396000000002</v>
      </c>
      <c r="AM112" s="49">
        <v>95.661522000000005</v>
      </c>
      <c r="AN112" s="49">
        <v>95.834334999999996</v>
      </c>
      <c r="AO112" s="49">
        <v>95.824630999999997</v>
      </c>
      <c r="AP112" s="49">
        <v>95.664162000000005</v>
      </c>
      <c r="AQ112" s="49">
        <v>95.885834000000003</v>
      </c>
      <c r="AR112" s="49">
        <v>95.966873000000007</v>
      </c>
      <c r="AS112" s="49">
        <v>95.519501000000005</v>
      </c>
      <c r="AT112" s="49">
        <v>95.904754999999994</v>
      </c>
      <c r="AU112" s="49">
        <v>95.748092999999997</v>
      </c>
      <c r="AV112" s="49">
        <v>95.931304999999995</v>
      </c>
      <c r="AW112" s="49">
        <v>95.831305999999998</v>
      </c>
      <c r="AX112" s="49">
        <v>95.906143</v>
      </c>
      <c r="AY112" s="49">
        <v>96.063461000000004</v>
      </c>
      <c r="AZ112" s="49">
        <v>95.807891999999995</v>
      </c>
      <c r="BA112" s="49">
        <v>95.734802000000002</v>
      </c>
      <c r="BB112" s="49">
        <v>95.699753000000001</v>
      </c>
      <c r="BC112" s="49">
        <v>95.720482000000004</v>
      </c>
      <c r="BD112" s="49">
        <v>95.728301999999999</v>
      </c>
      <c r="BE112" s="49">
        <v>95.748062000000004</v>
      </c>
      <c r="BF112" s="49">
        <v>95.686729</v>
      </c>
      <c r="BG112" s="49">
        <v>95.764809</v>
      </c>
      <c r="BH112" s="49">
        <v>95.903351000000001</v>
      </c>
      <c r="BI112" s="49">
        <v>95.862328000000005</v>
      </c>
      <c r="BJ112" s="49">
        <v>95.569237000000001</v>
      </c>
      <c r="BK112" s="49">
        <v>95.637444000000002</v>
      </c>
      <c r="BL112" s="49">
        <v>95.695296999999997</v>
      </c>
      <c r="BM112" s="49">
        <v>95.843697000000006</v>
      </c>
      <c r="BN112" s="49">
        <v>95.847092000000004</v>
      </c>
      <c r="BO112" s="49">
        <v>95.657593000000006</v>
      </c>
      <c r="BP112" s="49">
        <v>95.850707999999997</v>
      </c>
      <c r="BQ112" s="49">
        <v>95.644103999999999</v>
      </c>
      <c r="BR112" s="49">
        <v>96.028441999999998</v>
      </c>
      <c r="BS112" s="49">
        <v>95.844406000000006</v>
      </c>
      <c r="BT112" s="49">
        <v>95.655868999999996</v>
      </c>
      <c r="BU112" s="49">
        <v>95.737433999999993</v>
      </c>
      <c r="BV112" s="49">
        <v>95.698311000000004</v>
      </c>
      <c r="BW112" s="49">
        <v>96.054389999999998</v>
      </c>
      <c r="BX112" s="49">
        <v>95.870070999999996</v>
      </c>
      <c r="BY112" s="49">
        <v>95.624488999999997</v>
      </c>
      <c r="BZ112" s="49">
        <v>96.049178999999995</v>
      </c>
      <c r="CA112" s="49">
        <v>95.632926999999995</v>
      </c>
      <c r="CB112" s="49">
        <v>95.654021999999998</v>
      </c>
      <c r="CC112" s="49">
        <v>95.660645000000002</v>
      </c>
      <c r="CD112" s="49">
        <v>95.617492999999996</v>
      </c>
      <c r="CE112" s="49">
        <v>95.596680000000006</v>
      </c>
      <c r="CF112" s="49">
        <v>95.603424000000004</v>
      </c>
      <c r="CG112" s="49">
        <v>95.639197999999993</v>
      </c>
      <c r="CH112" s="49">
        <v>95.569350999999997</v>
      </c>
      <c r="CI112" s="49">
        <v>95.757309000000006</v>
      </c>
      <c r="CJ112" s="49">
        <v>95.541381999999999</v>
      </c>
      <c r="CK112" s="49">
        <v>95.574889999999996</v>
      </c>
      <c r="CL112" s="49">
        <v>95.922882000000001</v>
      </c>
      <c r="CM112" s="49">
        <v>95.726851999999994</v>
      </c>
      <c r="CN112" s="49">
        <v>95.662552000000005</v>
      </c>
      <c r="CO112" s="49">
        <v>96.054794000000001</v>
      </c>
      <c r="CP112" s="49">
        <v>95.710448999999997</v>
      </c>
      <c r="CQ112" s="49">
        <v>95.789199999999994</v>
      </c>
      <c r="CR112" s="49">
        <v>95.618637000000007</v>
      </c>
      <c r="CS112" s="49">
        <v>96.073562999999993</v>
      </c>
      <c r="CT112" s="49">
        <v>95.583832000000001</v>
      </c>
      <c r="CU112" s="49">
        <v>95.607498000000007</v>
      </c>
      <c r="CV112" s="49">
        <v>95.962883000000005</v>
      </c>
      <c r="CW112" s="49">
        <v>95.941162000000006</v>
      </c>
      <c r="CX112" s="49">
        <v>95.962883000000005</v>
      </c>
      <c r="CY112" s="49">
        <v>95.597092000000004</v>
      </c>
      <c r="CZ112" s="49">
        <v>96.041245000000004</v>
      </c>
      <c r="DA112" s="49">
        <v>95.814635999999993</v>
      </c>
      <c r="DB112" s="49">
        <v>95.864013999999997</v>
      </c>
      <c r="DC112" s="49">
        <v>96.088318000000001</v>
      </c>
      <c r="DD112" s="49">
        <v>95.920745999999994</v>
      </c>
      <c r="DE112" s="49">
        <v>95.949218999999999</v>
      </c>
      <c r="DF112" s="49">
        <v>95.973968999999997</v>
      </c>
      <c r="DG112" s="49"/>
      <c r="DH112" s="49">
        <v>92.318398000000002</v>
      </c>
      <c r="DI112" s="49">
        <v>92.223517999999999</v>
      </c>
      <c r="DJ112" s="49">
        <v>92.311890000000005</v>
      </c>
      <c r="DK112" s="49">
        <v>90.829314999999994</v>
      </c>
    </row>
    <row r="113" spans="1:115">
      <c r="A113" s="310" t="s">
        <v>578</v>
      </c>
      <c r="B113" s="297">
        <v>92.704903000000002</v>
      </c>
      <c r="C113" s="49">
        <v>92.803207</v>
      </c>
      <c r="D113" s="49">
        <v>92.712249999999997</v>
      </c>
      <c r="E113" s="49">
        <v>92.775452000000001</v>
      </c>
      <c r="F113" s="49">
        <v>92.738968</v>
      </c>
      <c r="G113" s="49">
        <v>92.751960999999994</v>
      </c>
      <c r="H113" s="49">
        <v>92.756454000000005</v>
      </c>
      <c r="I113" s="49">
        <v>92.791839999999993</v>
      </c>
      <c r="J113" s="49">
        <v>92.713607999999994</v>
      </c>
      <c r="K113" s="49">
        <v>92.781181000000004</v>
      </c>
      <c r="L113" s="49">
        <v>92.721603000000002</v>
      </c>
      <c r="M113" s="49">
        <v>92.737335000000002</v>
      </c>
      <c r="N113" s="49">
        <v>92.770484999999994</v>
      </c>
      <c r="O113" s="49">
        <v>92.678093000000004</v>
      </c>
      <c r="P113" s="49">
        <v>92.664619000000002</v>
      </c>
      <c r="Q113" s="49">
        <v>92.662766000000005</v>
      </c>
      <c r="R113" s="49">
        <v>92.814910999999995</v>
      </c>
      <c r="S113" s="49">
        <v>92.836074999999994</v>
      </c>
      <c r="T113" s="49">
        <v>92.660713000000001</v>
      </c>
      <c r="U113" s="49">
        <v>92.660308999999998</v>
      </c>
      <c r="V113" s="49">
        <v>92.682625000000002</v>
      </c>
      <c r="W113" s="49">
        <v>92.681952999999993</v>
      </c>
      <c r="X113" s="49">
        <v>92.683318999999997</v>
      </c>
      <c r="Y113" s="49">
        <v>92.684783999999993</v>
      </c>
      <c r="Z113" s="49">
        <v>92.687126000000006</v>
      </c>
      <c r="AA113" s="49">
        <v>92.720566000000005</v>
      </c>
      <c r="AB113" s="49">
        <v>92.675049000000001</v>
      </c>
      <c r="AC113" s="49">
        <v>92.675049000000001</v>
      </c>
      <c r="AD113" s="49">
        <v>92.690597999999994</v>
      </c>
      <c r="AE113" s="49">
        <v>92.695892000000001</v>
      </c>
      <c r="AF113" s="49">
        <v>92.685196000000005</v>
      </c>
      <c r="AG113" s="49">
        <v>92.626037999999994</v>
      </c>
      <c r="AH113" s="49">
        <v>92.607833999999997</v>
      </c>
      <c r="AI113" s="49">
        <v>92.626311999999999</v>
      </c>
      <c r="AJ113" s="49">
        <v>92.630356000000006</v>
      </c>
      <c r="AK113" s="49">
        <v>92.607215999999994</v>
      </c>
      <c r="AL113" s="49">
        <v>92.687613999999996</v>
      </c>
      <c r="AM113" s="49">
        <v>92.748183999999995</v>
      </c>
      <c r="AN113" s="49">
        <v>92.775092999999998</v>
      </c>
      <c r="AO113" s="49">
        <v>92.767623999999998</v>
      </c>
      <c r="AP113" s="49">
        <v>92.598388999999997</v>
      </c>
      <c r="AQ113" s="49">
        <v>92.818068999999994</v>
      </c>
      <c r="AR113" s="49">
        <v>92.762649999999994</v>
      </c>
      <c r="AS113" s="49">
        <v>92.576583999999997</v>
      </c>
      <c r="AT113" s="49">
        <v>92.821472</v>
      </c>
      <c r="AU113" s="49">
        <v>92.670165999999995</v>
      </c>
      <c r="AV113" s="49">
        <v>92.790595999999994</v>
      </c>
      <c r="AW113" s="49">
        <v>92.761757000000003</v>
      </c>
      <c r="AX113" s="49">
        <v>92.799651999999995</v>
      </c>
      <c r="AY113" s="49">
        <v>92.930449999999993</v>
      </c>
      <c r="AZ113" s="49">
        <v>92.746414000000001</v>
      </c>
      <c r="BA113" s="49">
        <v>92.721451000000002</v>
      </c>
      <c r="BB113" s="49">
        <v>92.721283</v>
      </c>
      <c r="BC113" s="49">
        <v>92.740478999999993</v>
      </c>
      <c r="BD113" s="49">
        <v>92.766852999999998</v>
      </c>
      <c r="BE113" s="49">
        <v>92.844193000000004</v>
      </c>
      <c r="BF113" s="49">
        <v>92.632248000000004</v>
      </c>
      <c r="BG113" s="49">
        <v>92.799377000000007</v>
      </c>
      <c r="BH113" s="49">
        <v>92.774742000000003</v>
      </c>
      <c r="BI113" s="49">
        <v>92.799666999999999</v>
      </c>
      <c r="BJ113" s="49">
        <v>92.587433000000004</v>
      </c>
      <c r="BK113" s="49">
        <v>92.488686000000001</v>
      </c>
      <c r="BL113" s="49">
        <v>92.626564000000002</v>
      </c>
      <c r="BM113" s="49">
        <v>92.698318</v>
      </c>
      <c r="BN113" s="49">
        <v>92.752228000000002</v>
      </c>
      <c r="BO113" s="49">
        <v>92.511887000000002</v>
      </c>
      <c r="BP113" s="49">
        <v>92.699005</v>
      </c>
      <c r="BQ113" s="49">
        <v>92.649178000000006</v>
      </c>
      <c r="BR113" s="49">
        <v>92.838127</v>
      </c>
      <c r="BS113" s="49">
        <v>92.733170000000001</v>
      </c>
      <c r="BT113" s="49">
        <v>92.678359999999998</v>
      </c>
      <c r="BU113" s="49">
        <v>92.657448000000002</v>
      </c>
      <c r="BV113" s="49">
        <v>92.625870000000006</v>
      </c>
      <c r="BW113" s="49">
        <v>92.692359999999994</v>
      </c>
      <c r="BX113" s="49">
        <v>92.735457999999994</v>
      </c>
      <c r="BY113" s="49">
        <v>92.678841000000006</v>
      </c>
      <c r="BZ113" s="49">
        <v>92.668221000000003</v>
      </c>
      <c r="CA113" s="49">
        <v>92.651015999999998</v>
      </c>
      <c r="CB113" s="49">
        <v>92.717315999999997</v>
      </c>
      <c r="CC113" s="49">
        <v>92.671065999999996</v>
      </c>
      <c r="CD113" s="49">
        <v>92.680098999999998</v>
      </c>
      <c r="CE113" s="49">
        <v>92.558577999999997</v>
      </c>
      <c r="CF113" s="49">
        <v>92.533400999999998</v>
      </c>
      <c r="CG113" s="49">
        <v>92.614806999999999</v>
      </c>
      <c r="CH113" s="49">
        <v>92.744415000000004</v>
      </c>
      <c r="CI113" s="49">
        <v>92.766647000000006</v>
      </c>
      <c r="CJ113" s="49">
        <v>92.643676999999997</v>
      </c>
      <c r="CK113" s="49">
        <v>92.620720000000006</v>
      </c>
      <c r="CL113" s="49">
        <v>92.785217000000003</v>
      </c>
      <c r="CM113" s="49">
        <v>92.573746</v>
      </c>
      <c r="CN113" s="49">
        <v>92.724777000000003</v>
      </c>
      <c r="CO113" s="49">
        <v>92.776825000000002</v>
      </c>
      <c r="CP113" s="49">
        <v>92.651748999999995</v>
      </c>
      <c r="CQ113" s="49">
        <v>92.725189</v>
      </c>
      <c r="CR113" s="49">
        <v>92.671042999999997</v>
      </c>
      <c r="CS113" s="49">
        <v>92.663193000000007</v>
      </c>
      <c r="CT113" s="49">
        <v>92.552559000000002</v>
      </c>
      <c r="CU113" s="49">
        <v>92.676575</v>
      </c>
      <c r="CV113" s="49">
        <v>92.800049000000001</v>
      </c>
      <c r="CW113" s="49">
        <v>92.819580000000002</v>
      </c>
      <c r="CX113" s="49">
        <v>92.837952000000001</v>
      </c>
      <c r="CY113" s="49">
        <v>92.687957999999995</v>
      </c>
      <c r="CZ113" s="49">
        <v>92.860870000000006</v>
      </c>
      <c r="DA113" s="49">
        <v>92.719527999999997</v>
      </c>
      <c r="DB113" s="49">
        <v>92.800117</v>
      </c>
      <c r="DC113" s="49">
        <v>92.761139</v>
      </c>
      <c r="DD113" s="49">
        <v>92.791306000000006</v>
      </c>
      <c r="DE113" s="49">
        <v>92.863426000000004</v>
      </c>
      <c r="DF113" s="49">
        <v>92.838470000000001</v>
      </c>
      <c r="DG113" s="49">
        <v>92.318398000000002</v>
      </c>
      <c r="DH113" s="49"/>
      <c r="DI113" s="49">
        <v>91.974097999999998</v>
      </c>
      <c r="DJ113" s="49">
        <v>91.993819999999999</v>
      </c>
      <c r="DK113" s="49">
        <v>91.285094999999998</v>
      </c>
    </row>
    <row r="114" spans="1:115">
      <c r="A114" s="310" t="s">
        <v>579</v>
      </c>
      <c r="B114" s="297">
        <v>92.710235999999995</v>
      </c>
      <c r="C114" s="49">
        <v>92.755768000000003</v>
      </c>
      <c r="D114" s="49">
        <v>92.737762000000004</v>
      </c>
      <c r="E114" s="49">
        <v>92.752730999999997</v>
      </c>
      <c r="F114" s="49">
        <v>92.712356999999997</v>
      </c>
      <c r="G114" s="49">
        <v>92.719573999999994</v>
      </c>
      <c r="H114" s="49">
        <v>92.737312000000003</v>
      </c>
      <c r="I114" s="49">
        <v>92.724593999999996</v>
      </c>
      <c r="J114" s="49">
        <v>92.713554000000002</v>
      </c>
      <c r="K114" s="49">
        <v>92.721862999999999</v>
      </c>
      <c r="L114" s="49">
        <v>92.669150999999999</v>
      </c>
      <c r="M114" s="49">
        <v>92.740898000000001</v>
      </c>
      <c r="N114" s="49">
        <v>92.723770000000002</v>
      </c>
      <c r="O114" s="49">
        <v>92.613022000000001</v>
      </c>
      <c r="P114" s="49">
        <v>92.611373999999998</v>
      </c>
      <c r="Q114" s="49">
        <v>92.616958999999994</v>
      </c>
      <c r="R114" s="49">
        <v>92.624793999999994</v>
      </c>
      <c r="S114" s="49">
        <v>92.663330000000002</v>
      </c>
      <c r="T114" s="49">
        <v>92.699355999999995</v>
      </c>
      <c r="U114" s="49">
        <v>92.645981000000006</v>
      </c>
      <c r="V114" s="49">
        <v>92.642882999999998</v>
      </c>
      <c r="W114" s="49">
        <v>92.639831999999998</v>
      </c>
      <c r="X114" s="49">
        <v>92.628051999999997</v>
      </c>
      <c r="Y114" s="49">
        <v>92.637191999999999</v>
      </c>
      <c r="Z114" s="49">
        <v>92.650893999999994</v>
      </c>
      <c r="AA114" s="49">
        <v>92.666022999999996</v>
      </c>
      <c r="AB114" s="49">
        <v>92.644576999999998</v>
      </c>
      <c r="AC114" s="49">
        <v>92.644576999999998</v>
      </c>
      <c r="AD114" s="49">
        <v>92.647293000000005</v>
      </c>
      <c r="AE114" s="49">
        <v>92.606399999999994</v>
      </c>
      <c r="AF114" s="49">
        <v>92.591437999999997</v>
      </c>
      <c r="AG114" s="49">
        <v>92.617523000000006</v>
      </c>
      <c r="AH114" s="49">
        <v>92.605148</v>
      </c>
      <c r="AI114" s="49">
        <v>92.613388</v>
      </c>
      <c r="AJ114" s="49">
        <v>92.596985000000004</v>
      </c>
      <c r="AK114" s="49">
        <v>92.592147999999995</v>
      </c>
      <c r="AL114" s="49">
        <v>92.627776999999995</v>
      </c>
      <c r="AM114" s="49">
        <v>92.497535999999997</v>
      </c>
      <c r="AN114" s="49">
        <v>92.596526999999995</v>
      </c>
      <c r="AO114" s="49">
        <v>92.619033999999999</v>
      </c>
      <c r="AP114" s="49">
        <v>92.484451000000007</v>
      </c>
      <c r="AQ114" s="49">
        <v>92.575417000000002</v>
      </c>
      <c r="AR114" s="49">
        <v>92.595078000000001</v>
      </c>
      <c r="AS114" s="49">
        <v>92.292800999999997</v>
      </c>
      <c r="AT114" s="49">
        <v>92.607956000000001</v>
      </c>
      <c r="AU114" s="49">
        <v>92.637039000000001</v>
      </c>
      <c r="AV114" s="49">
        <v>92.624343999999994</v>
      </c>
      <c r="AW114" s="49">
        <v>92.632675000000006</v>
      </c>
      <c r="AX114" s="49">
        <v>92.502960000000002</v>
      </c>
      <c r="AY114" s="49">
        <v>92.763442999999995</v>
      </c>
      <c r="AZ114" s="49">
        <v>92.607451999999995</v>
      </c>
      <c r="BA114" s="49">
        <v>92.512755999999996</v>
      </c>
      <c r="BB114" s="49">
        <v>92.526313999999999</v>
      </c>
      <c r="BC114" s="49">
        <v>92.476371999999998</v>
      </c>
      <c r="BD114" s="49">
        <v>92.554535000000001</v>
      </c>
      <c r="BE114" s="49">
        <v>92.482665999999995</v>
      </c>
      <c r="BF114" s="49">
        <v>92.407166000000004</v>
      </c>
      <c r="BG114" s="49">
        <v>92.475814999999997</v>
      </c>
      <c r="BH114" s="49">
        <v>92.581879000000001</v>
      </c>
      <c r="BI114" s="49">
        <v>92.600952000000007</v>
      </c>
      <c r="BJ114" s="49">
        <v>92.435883000000004</v>
      </c>
      <c r="BK114" s="49">
        <v>92.354347000000004</v>
      </c>
      <c r="BL114" s="49">
        <v>92.410767000000007</v>
      </c>
      <c r="BM114" s="49">
        <v>92.528441999999998</v>
      </c>
      <c r="BN114" s="49">
        <v>92.521193999999994</v>
      </c>
      <c r="BO114" s="49">
        <v>92.301163000000003</v>
      </c>
      <c r="BP114" s="49">
        <v>92.554198999999997</v>
      </c>
      <c r="BQ114" s="49">
        <v>92.525574000000006</v>
      </c>
      <c r="BR114" s="49">
        <v>92.580734000000007</v>
      </c>
      <c r="BS114" s="49">
        <v>92.621780000000001</v>
      </c>
      <c r="BT114" s="49">
        <v>92.405991</v>
      </c>
      <c r="BU114" s="49">
        <v>92.457153000000005</v>
      </c>
      <c r="BV114" s="49">
        <v>92.453674000000007</v>
      </c>
      <c r="BW114" s="49">
        <v>92.534392999999994</v>
      </c>
      <c r="BX114" s="49">
        <v>92.562065000000004</v>
      </c>
      <c r="BY114" s="49">
        <v>92.350432999999995</v>
      </c>
      <c r="BZ114" s="49">
        <v>92.465728999999996</v>
      </c>
      <c r="CA114" s="49">
        <v>92.498688000000001</v>
      </c>
      <c r="CB114" s="49">
        <v>92.399726999999999</v>
      </c>
      <c r="CC114" s="49">
        <v>92.493896000000007</v>
      </c>
      <c r="CD114" s="49">
        <v>92.396957</v>
      </c>
      <c r="CE114" s="49">
        <v>92.342438000000001</v>
      </c>
      <c r="CF114" s="49">
        <v>92.381255999999993</v>
      </c>
      <c r="CG114" s="49">
        <v>92.446312000000006</v>
      </c>
      <c r="CH114" s="49">
        <v>92.478577000000001</v>
      </c>
      <c r="CI114" s="49">
        <v>92.523071000000002</v>
      </c>
      <c r="CJ114" s="49">
        <v>92.502898999999999</v>
      </c>
      <c r="CK114" s="49">
        <v>92.469345000000004</v>
      </c>
      <c r="CL114" s="49">
        <v>92.586517000000001</v>
      </c>
      <c r="CM114" s="49">
        <v>92.457595999999995</v>
      </c>
      <c r="CN114" s="49">
        <v>92.415756000000002</v>
      </c>
      <c r="CO114" s="49">
        <v>92.61824</v>
      </c>
      <c r="CP114" s="49">
        <v>92.402420000000006</v>
      </c>
      <c r="CQ114" s="49">
        <v>92.498565999999997</v>
      </c>
      <c r="CR114" s="49">
        <v>92.468093999999994</v>
      </c>
      <c r="CS114" s="49">
        <v>92.484809999999996</v>
      </c>
      <c r="CT114" s="49">
        <v>92.489654999999999</v>
      </c>
      <c r="CU114" s="49">
        <v>92.439041000000003</v>
      </c>
      <c r="CV114" s="49">
        <v>92.626250999999996</v>
      </c>
      <c r="CW114" s="49">
        <v>92.657791000000003</v>
      </c>
      <c r="CX114" s="49">
        <v>92.626250999999996</v>
      </c>
      <c r="CY114" s="49">
        <v>92.431472999999997</v>
      </c>
      <c r="CZ114" s="49">
        <v>92.668304000000006</v>
      </c>
      <c r="DA114" s="49">
        <v>92.597153000000006</v>
      </c>
      <c r="DB114" s="49">
        <v>92.602463</v>
      </c>
      <c r="DC114" s="49">
        <v>92.481621000000004</v>
      </c>
      <c r="DD114" s="49">
        <v>92.601485999999994</v>
      </c>
      <c r="DE114" s="49">
        <v>92.553771999999995</v>
      </c>
      <c r="DF114" s="49">
        <v>92.597228999999999</v>
      </c>
      <c r="DG114" s="49">
        <v>92.223517999999999</v>
      </c>
      <c r="DH114" s="49">
        <v>91.974097999999998</v>
      </c>
      <c r="DI114" s="49"/>
      <c r="DJ114" s="49">
        <v>96.400963000000004</v>
      </c>
      <c r="DK114" s="49">
        <v>92.437340000000006</v>
      </c>
    </row>
    <row r="115" spans="1:115">
      <c r="A115" s="310" t="s">
        <v>580</v>
      </c>
      <c r="B115" s="297">
        <v>92.842613</v>
      </c>
      <c r="C115" s="49">
        <v>92.854843000000002</v>
      </c>
      <c r="D115" s="49">
        <v>92.857574</v>
      </c>
      <c r="E115" s="49">
        <v>92.875977000000006</v>
      </c>
      <c r="F115" s="49">
        <v>92.880188000000004</v>
      </c>
      <c r="G115" s="49">
        <v>92.878356999999994</v>
      </c>
      <c r="H115" s="49">
        <v>92.891341999999995</v>
      </c>
      <c r="I115" s="49">
        <v>92.877494999999996</v>
      </c>
      <c r="J115" s="49">
        <v>92.858765000000005</v>
      </c>
      <c r="K115" s="49">
        <v>92.888244999999998</v>
      </c>
      <c r="L115" s="49">
        <v>92.907059000000004</v>
      </c>
      <c r="M115" s="49">
        <v>92.894333000000003</v>
      </c>
      <c r="N115" s="49">
        <v>92.872871000000004</v>
      </c>
      <c r="O115" s="49">
        <v>92.773589999999999</v>
      </c>
      <c r="P115" s="49">
        <v>92.782737999999995</v>
      </c>
      <c r="Q115" s="49">
        <v>92.745575000000002</v>
      </c>
      <c r="R115" s="49">
        <v>92.851607999999999</v>
      </c>
      <c r="S115" s="49">
        <v>92.800476000000003</v>
      </c>
      <c r="T115" s="49">
        <v>92.797775000000001</v>
      </c>
      <c r="U115" s="49">
        <v>92.763046000000003</v>
      </c>
      <c r="V115" s="49">
        <v>92.814376999999993</v>
      </c>
      <c r="W115" s="49">
        <v>92.803543000000005</v>
      </c>
      <c r="X115" s="49">
        <v>92.810715000000002</v>
      </c>
      <c r="Y115" s="49">
        <v>92.811217999999997</v>
      </c>
      <c r="Z115" s="49">
        <v>92.812279000000004</v>
      </c>
      <c r="AA115" s="49">
        <v>92.791245000000004</v>
      </c>
      <c r="AB115" s="49">
        <v>92.799025999999998</v>
      </c>
      <c r="AC115" s="49">
        <v>92.799025999999998</v>
      </c>
      <c r="AD115" s="49">
        <v>92.802406000000005</v>
      </c>
      <c r="AE115" s="49">
        <v>92.792136999999997</v>
      </c>
      <c r="AF115" s="49">
        <v>92.784180000000006</v>
      </c>
      <c r="AG115" s="49">
        <v>92.792350999999996</v>
      </c>
      <c r="AH115" s="49">
        <v>92.795501999999999</v>
      </c>
      <c r="AI115" s="49">
        <v>92.792427000000004</v>
      </c>
      <c r="AJ115" s="49">
        <v>92.792450000000002</v>
      </c>
      <c r="AK115" s="49">
        <v>92.799034000000006</v>
      </c>
      <c r="AL115" s="49">
        <v>92.822738999999999</v>
      </c>
      <c r="AM115" s="49">
        <v>92.697143999999994</v>
      </c>
      <c r="AN115" s="49">
        <v>92.805533999999994</v>
      </c>
      <c r="AO115" s="49">
        <v>92.791420000000002</v>
      </c>
      <c r="AP115" s="49">
        <v>92.696303999999998</v>
      </c>
      <c r="AQ115" s="49">
        <v>92.835128999999995</v>
      </c>
      <c r="AR115" s="49">
        <v>92.780593999999994</v>
      </c>
      <c r="AS115" s="49">
        <v>92.554550000000006</v>
      </c>
      <c r="AT115" s="49">
        <v>92.772262999999995</v>
      </c>
      <c r="AU115" s="49">
        <v>92.791443000000001</v>
      </c>
      <c r="AV115" s="49">
        <v>92.712952000000001</v>
      </c>
      <c r="AW115" s="49">
        <v>92.806304999999995</v>
      </c>
      <c r="AX115" s="49">
        <v>92.751014999999995</v>
      </c>
      <c r="AY115" s="49">
        <v>92.985489000000001</v>
      </c>
      <c r="AZ115" s="49">
        <v>92.808959999999999</v>
      </c>
      <c r="BA115" s="49">
        <v>92.666747999999998</v>
      </c>
      <c r="BB115" s="49">
        <v>92.684737999999996</v>
      </c>
      <c r="BC115" s="49">
        <v>92.685164999999998</v>
      </c>
      <c r="BD115" s="49">
        <v>92.705307000000005</v>
      </c>
      <c r="BE115" s="49">
        <v>92.740523999999994</v>
      </c>
      <c r="BF115" s="49">
        <v>92.534820999999994</v>
      </c>
      <c r="BG115" s="49">
        <v>92.689864999999998</v>
      </c>
      <c r="BH115" s="49">
        <v>92.771240000000006</v>
      </c>
      <c r="BI115" s="49">
        <v>92.762634000000006</v>
      </c>
      <c r="BJ115" s="49">
        <v>92.575562000000005</v>
      </c>
      <c r="BK115" s="49">
        <v>92.511764999999997</v>
      </c>
      <c r="BL115" s="49">
        <v>92.659728999999999</v>
      </c>
      <c r="BM115" s="49">
        <v>92.743483999999995</v>
      </c>
      <c r="BN115" s="49">
        <v>92.663071000000002</v>
      </c>
      <c r="BO115" s="49">
        <v>92.571548000000007</v>
      </c>
      <c r="BP115" s="49">
        <v>92.710915</v>
      </c>
      <c r="BQ115" s="49">
        <v>92.714461999999997</v>
      </c>
      <c r="BR115" s="49">
        <v>92.808884000000006</v>
      </c>
      <c r="BS115" s="49">
        <v>92.731307999999999</v>
      </c>
      <c r="BT115" s="49">
        <v>92.661797000000007</v>
      </c>
      <c r="BU115" s="49">
        <v>92.674942000000001</v>
      </c>
      <c r="BV115" s="49">
        <v>92.660827999999995</v>
      </c>
      <c r="BW115" s="49">
        <v>92.734924000000007</v>
      </c>
      <c r="BX115" s="49">
        <v>92.843231000000003</v>
      </c>
      <c r="BY115" s="49">
        <v>92.630629999999996</v>
      </c>
      <c r="BZ115" s="49">
        <v>92.632903999999996</v>
      </c>
      <c r="CA115" s="49">
        <v>92.680404999999993</v>
      </c>
      <c r="CB115" s="49">
        <v>92.699112</v>
      </c>
      <c r="CC115" s="49">
        <v>92.685455000000005</v>
      </c>
      <c r="CD115" s="49">
        <v>92.678970000000007</v>
      </c>
      <c r="CE115" s="49">
        <v>92.604705999999993</v>
      </c>
      <c r="CF115" s="49">
        <v>92.550888</v>
      </c>
      <c r="CG115" s="49">
        <v>92.678855999999996</v>
      </c>
      <c r="CH115" s="49">
        <v>92.769638</v>
      </c>
      <c r="CI115" s="49">
        <v>92.693314000000001</v>
      </c>
      <c r="CJ115" s="49">
        <v>92.703491</v>
      </c>
      <c r="CK115" s="49">
        <v>92.625197999999997</v>
      </c>
      <c r="CL115" s="49">
        <v>92.738372999999996</v>
      </c>
      <c r="CM115" s="49">
        <v>92.751152000000005</v>
      </c>
      <c r="CN115" s="49">
        <v>92.646850999999998</v>
      </c>
      <c r="CO115" s="49">
        <v>92.720489999999998</v>
      </c>
      <c r="CP115" s="49">
        <v>92.642807000000005</v>
      </c>
      <c r="CQ115" s="49">
        <v>92.774574000000001</v>
      </c>
      <c r="CR115" s="49">
        <v>92.669219999999996</v>
      </c>
      <c r="CS115" s="49">
        <v>92.735245000000006</v>
      </c>
      <c r="CT115" s="49">
        <v>92.621825999999999</v>
      </c>
      <c r="CU115" s="49">
        <v>92.682274000000007</v>
      </c>
      <c r="CV115" s="49">
        <v>92.871216000000004</v>
      </c>
      <c r="CW115" s="49">
        <v>92.802841000000001</v>
      </c>
      <c r="CX115" s="49">
        <v>92.871216000000004</v>
      </c>
      <c r="CY115" s="49">
        <v>92.691139000000007</v>
      </c>
      <c r="CZ115" s="49">
        <v>92.860054000000005</v>
      </c>
      <c r="DA115" s="49">
        <v>92.710296999999997</v>
      </c>
      <c r="DB115" s="49">
        <v>92.763214000000005</v>
      </c>
      <c r="DC115" s="49">
        <v>92.664733999999996</v>
      </c>
      <c r="DD115" s="49">
        <v>92.728667999999999</v>
      </c>
      <c r="DE115" s="49">
        <v>92.760422000000005</v>
      </c>
      <c r="DF115" s="49">
        <v>92.815376000000001</v>
      </c>
      <c r="DG115" s="49">
        <v>92.311890000000005</v>
      </c>
      <c r="DH115" s="49">
        <v>91.993819999999999</v>
      </c>
      <c r="DI115" s="49">
        <v>96.400963000000004</v>
      </c>
      <c r="DJ115" s="49"/>
      <c r="DK115" s="49">
        <v>92.188338999999999</v>
      </c>
    </row>
    <row r="116" spans="1:115" ht="17" thickBot="1">
      <c r="A116" s="311" t="s">
        <v>581</v>
      </c>
      <c r="B116" s="297">
        <v>91.233947999999998</v>
      </c>
      <c r="C116" s="49">
        <v>91.214179999999999</v>
      </c>
      <c r="D116" s="49">
        <v>91.201781999999994</v>
      </c>
      <c r="E116" s="49">
        <v>91.268158</v>
      </c>
      <c r="F116" s="49">
        <v>91.199554000000006</v>
      </c>
      <c r="G116" s="49">
        <v>91.258101999999994</v>
      </c>
      <c r="H116" s="49">
        <v>91.272057000000004</v>
      </c>
      <c r="I116" s="49">
        <v>91.252441000000005</v>
      </c>
      <c r="J116" s="49">
        <v>91.200180000000003</v>
      </c>
      <c r="K116" s="49">
        <v>91.227890000000002</v>
      </c>
      <c r="L116" s="49">
        <v>91.22081</v>
      </c>
      <c r="M116" s="49">
        <v>91.281143</v>
      </c>
      <c r="N116" s="49">
        <v>91.232292000000001</v>
      </c>
      <c r="O116" s="49">
        <v>91.132469</v>
      </c>
      <c r="P116" s="49">
        <v>91.055923000000007</v>
      </c>
      <c r="Q116" s="49">
        <v>91.105911000000006</v>
      </c>
      <c r="R116" s="49">
        <v>91.229797000000005</v>
      </c>
      <c r="S116" s="49">
        <v>91.178909000000004</v>
      </c>
      <c r="T116" s="49">
        <v>91.295913999999996</v>
      </c>
      <c r="U116" s="49">
        <v>91.224120999999997</v>
      </c>
      <c r="V116" s="49">
        <v>91.219147000000007</v>
      </c>
      <c r="W116" s="49">
        <v>91.219666000000004</v>
      </c>
      <c r="X116" s="49">
        <v>91.210846000000004</v>
      </c>
      <c r="Y116" s="49">
        <v>91.216904</v>
      </c>
      <c r="Z116" s="49">
        <v>91.226837000000003</v>
      </c>
      <c r="AA116" s="49">
        <v>91.237373000000005</v>
      </c>
      <c r="AB116" s="49">
        <v>91.219818000000004</v>
      </c>
      <c r="AC116" s="49">
        <v>91.219818000000004</v>
      </c>
      <c r="AD116" s="49">
        <v>91.22081</v>
      </c>
      <c r="AE116" s="49">
        <v>91.201179999999994</v>
      </c>
      <c r="AF116" s="49">
        <v>91.138367000000002</v>
      </c>
      <c r="AG116" s="49">
        <v>91.120673999999994</v>
      </c>
      <c r="AH116" s="49">
        <v>91.110504000000006</v>
      </c>
      <c r="AI116" s="49">
        <v>91.109939999999995</v>
      </c>
      <c r="AJ116" s="49">
        <v>91.113570999999993</v>
      </c>
      <c r="AK116" s="49">
        <v>91.110434999999995</v>
      </c>
      <c r="AL116" s="49">
        <v>91.157332999999994</v>
      </c>
      <c r="AM116" s="49">
        <v>91.227936</v>
      </c>
      <c r="AN116" s="49">
        <v>91.177566999999996</v>
      </c>
      <c r="AO116" s="49">
        <v>91.202422999999996</v>
      </c>
      <c r="AP116" s="49">
        <v>91.135970999999998</v>
      </c>
      <c r="AQ116" s="49">
        <v>91.217133000000004</v>
      </c>
      <c r="AR116" s="49">
        <v>91.119118</v>
      </c>
      <c r="AS116" s="49">
        <v>90.991776000000002</v>
      </c>
      <c r="AT116" s="49">
        <v>91.143539000000004</v>
      </c>
      <c r="AU116" s="49">
        <v>91.261261000000005</v>
      </c>
      <c r="AV116" s="49">
        <v>91.177764999999994</v>
      </c>
      <c r="AW116" s="49">
        <v>91.282043000000002</v>
      </c>
      <c r="AX116" s="49">
        <v>91.113968</v>
      </c>
      <c r="AY116" s="49">
        <v>91.310485999999997</v>
      </c>
      <c r="AZ116" s="49">
        <v>91.267014000000003</v>
      </c>
      <c r="BA116" s="49">
        <v>91.091904</v>
      </c>
      <c r="BB116" s="49">
        <v>91.110504000000006</v>
      </c>
      <c r="BC116" s="49">
        <v>91.047745000000006</v>
      </c>
      <c r="BD116" s="49">
        <v>91.034949999999995</v>
      </c>
      <c r="BE116" s="49">
        <v>91.090873999999999</v>
      </c>
      <c r="BF116" s="49">
        <v>90.931442000000004</v>
      </c>
      <c r="BG116" s="49">
        <v>91.000183000000007</v>
      </c>
      <c r="BH116" s="49">
        <v>91.103354999999993</v>
      </c>
      <c r="BI116" s="49">
        <v>91.084213000000005</v>
      </c>
      <c r="BJ116" s="49">
        <v>90.986571999999995</v>
      </c>
      <c r="BK116" s="49">
        <v>90.773087000000004</v>
      </c>
      <c r="BL116" s="49">
        <v>91.071594000000005</v>
      </c>
      <c r="BM116" s="49">
        <v>91.224486999999996</v>
      </c>
      <c r="BN116" s="49">
        <v>91.011505</v>
      </c>
      <c r="BO116" s="49">
        <v>91.034225000000006</v>
      </c>
      <c r="BP116" s="49">
        <v>91.138076999999996</v>
      </c>
      <c r="BQ116" s="49">
        <v>91.072051999999999</v>
      </c>
      <c r="BR116" s="49">
        <v>91.212874999999997</v>
      </c>
      <c r="BS116" s="49">
        <v>91.138053999999997</v>
      </c>
      <c r="BT116" s="49">
        <v>91.112494999999996</v>
      </c>
      <c r="BU116" s="49">
        <v>90.997001999999995</v>
      </c>
      <c r="BV116" s="49">
        <v>91.104172000000005</v>
      </c>
      <c r="BW116" s="49">
        <v>91.088347999999996</v>
      </c>
      <c r="BX116" s="49">
        <v>91.105041999999997</v>
      </c>
      <c r="BY116" s="49">
        <v>91.150199999999998</v>
      </c>
      <c r="BZ116" s="49">
        <v>91.096710000000002</v>
      </c>
      <c r="CA116" s="49">
        <v>91.242874</v>
      </c>
      <c r="CB116" s="49">
        <v>91.170333999999997</v>
      </c>
      <c r="CC116" s="49">
        <v>91.249534999999995</v>
      </c>
      <c r="CD116" s="49">
        <v>90.995934000000005</v>
      </c>
      <c r="CE116" s="49">
        <v>91.166900999999996</v>
      </c>
      <c r="CF116" s="49">
        <v>91.095519999999993</v>
      </c>
      <c r="CG116" s="49">
        <v>91.172843999999998</v>
      </c>
      <c r="CH116" s="49">
        <v>91.240448000000001</v>
      </c>
      <c r="CI116" s="49">
        <v>91.195769999999996</v>
      </c>
      <c r="CJ116" s="49">
        <v>91.291213999999997</v>
      </c>
      <c r="CK116" s="49">
        <v>91.138908000000001</v>
      </c>
      <c r="CL116" s="49">
        <v>91.225845000000007</v>
      </c>
      <c r="CM116" s="49">
        <v>91.227783000000002</v>
      </c>
      <c r="CN116" s="49">
        <v>91.152946</v>
      </c>
      <c r="CO116" s="49">
        <v>91.162559999999999</v>
      </c>
      <c r="CP116" s="49">
        <v>91.107635000000002</v>
      </c>
      <c r="CQ116" s="49">
        <v>91.115279999999998</v>
      </c>
      <c r="CR116" s="49">
        <v>91.144760000000005</v>
      </c>
      <c r="CS116" s="49">
        <v>91.070312000000001</v>
      </c>
      <c r="CT116" s="49">
        <v>91.170546999999999</v>
      </c>
      <c r="CU116" s="49">
        <v>91.223433999999997</v>
      </c>
      <c r="CV116" s="49">
        <v>91.198395000000005</v>
      </c>
      <c r="CW116" s="49">
        <v>91.192902000000004</v>
      </c>
      <c r="CX116" s="49">
        <v>91.198395000000005</v>
      </c>
      <c r="CY116" s="49">
        <v>91.062973</v>
      </c>
      <c r="CZ116" s="49">
        <v>91.183029000000005</v>
      </c>
      <c r="DA116" s="49">
        <v>91.193961999999999</v>
      </c>
      <c r="DB116" s="49">
        <v>91.104218000000003</v>
      </c>
      <c r="DC116" s="49">
        <v>91.095107999999996</v>
      </c>
      <c r="DD116" s="49">
        <v>91.098327999999995</v>
      </c>
      <c r="DE116" s="49">
        <v>91.096526999999995</v>
      </c>
      <c r="DF116" s="49">
        <v>91.094727000000006</v>
      </c>
      <c r="DG116" s="49">
        <v>90.829314999999994</v>
      </c>
      <c r="DH116" s="49">
        <v>91.285094999999998</v>
      </c>
      <c r="DI116" s="49">
        <v>92.437340000000006</v>
      </c>
      <c r="DJ116" s="49">
        <v>92.188338999999999</v>
      </c>
      <c r="DK116" s="49"/>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ACDA3-8727-9240-851D-0D293B25F702}">
  <dimension ref="B1:J34"/>
  <sheetViews>
    <sheetView workbookViewId="0">
      <selection activeCell="M28" sqref="M28"/>
    </sheetView>
  </sheetViews>
  <sheetFormatPr baseColWidth="10" defaultRowHeight="14"/>
  <cols>
    <col min="1" max="4" width="10.83203125" style="12"/>
    <col min="5" max="5" width="24.33203125" style="12" customWidth="1"/>
    <col min="6" max="16384" width="10.83203125" style="12"/>
  </cols>
  <sheetData>
    <row r="1" spans="2:10" ht="15" thickBot="1">
      <c r="B1" s="11"/>
      <c r="C1" s="11"/>
      <c r="D1" s="11"/>
      <c r="E1" s="11"/>
      <c r="F1" s="11"/>
      <c r="G1" s="11"/>
      <c r="H1" s="11"/>
      <c r="I1" s="11"/>
      <c r="J1" s="11"/>
    </row>
    <row r="2" spans="2:10" ht="17" thickBot="1">
      <c r="B2" s="11"/>
      <c r="C2" s="11"/>
      <c r="D2" s="11"/>
      <c r="E2" s="13" t="s">
        <v>582</v>
      </c>
      <c r="F2" s="14" t="s">
        <v>583</v>
      </c>
      <c r="G2" s="15" t="s">
        <v>584</v>
      </c>
      <c r="H2" s="11"/>
      <c r="I2" s="11"/>
      <c r="J2" s="11"/>
    </row>
    <row r="3" spans="2:10">
      <c r="B3" s="11"/>
      <c r="C3" s="11"/>
      <c r="D3" s="11"/>
      <c r="E3" s="16" t="s">
        <v>585</v>
      </c>
      <c r="F3" s="17">
        <v>31335</v>
      </c>
      <c r="G3" s="18">
        <f>F3/SUM(F3:F6)*100</f>
        <v>83.555543704335761</v>
      </c>
      <c r="H3" s="11"/>
      <c r="I3" s="11"/>
      <c r="J3" s="11"/>
    </row>
    <row r="4" spans="2:10">
      <c r="B4" s="11"/>
      <c r="C4" s="11"/>
      <c r="D4" s="11"/>
      <c r="E4" s="16" t="s">
        <v>586</v>
      </c>
      <c r="F4" s="17">
        <v>3590</v>
      </c>
      <c r="G4" s="18">
        <f>F4/SUM(F3:F6)*100</f>
        <v>9.5728227827849182</v>
      </c>
      <c r="H4" s="11"/>
      <c r="I4" s="11"/>
      <c r="J4" s="11"/>
    </row>
    <row r="5" spans="2:10">
      <c r="B5" s="11"/>
      <c r="C5" s="11"/>
      <c r="D5" s="11"/>
      <c r="E5" s="16" t="s">
        <v>587</v>
      </c>
      <c r="F5" s="17">
        <v>692</v>
      </c>
      <c r="G5" s="18">
        <f>F5/SUM(F3:F6)*100</f>
        <v>1.8452349208042236</v>
      </c>
      <c r="H5" s="11"/>
      <c r="I5" s="11"/>
      <c r="J5" s="11"/>
    </row>
    <row r="6" spans="2:10" ht="15" thickBot="1">
      <c r="B6" s="11"/>
      <c r="C6" s="11"/>
      <c r="D6" s="11"/>
      <c r="E6" s="16" t="s">
        <v>588</v>
      </c>
      <c r="F6" s="17">
        <v>1885</v>
      </c>
      <c r="G6" s="18">
        <f>F6/SUM(F3:F6)*100</f>
        <v>5.0263985920750898</v>
      </c>
      <c r="H6" s="11"/>
      <c r="I6" s="11"/>
      <c r="J6" s="11"/>
    </row>
    <row r="7" spans="2:10" ht="17" thickBot="1">
      <c r="B7" s="11"/>
      <c r="C7" s="11"/>
      <c r="D7" s="11"/>
      <c r="E7" s="13" t="s">
        <v>589</v>
      </c>
      <c r="F7" s="14">
        <f>SUM(F3:F6)</f>
        <v>37502</v>
      </c>
      <c r="G7" s="15">
        <v>100</v>
      </c>
      <c r="H7" s="11"/>
      <c r="I7" s="11"/>
      <c r="J7" s="11"/>
    </row>
    <row r="8" spans="2:10">
      <c r="B8" s="11"/>
      <c r="C8" s="11"/>
      <c r="D8" s="11"/>
      <c r="E8" s="11"/>
      <c r="F8" s="11"/>
      <c r="G8" s="11"/>
      <c r="H8" s="11"/>
      <c r="I8" s="11"/>
      <c r="J8" s="11"/>
    </row>
    <row r="9" spans="2:10">
      <c r="B9" s="11"/>
      <c r="C9" s="11"/>
      <c r="D9" s="11"/>
      <c r="E9" s="11"/>
      <c r="F9" s="11"/>
      <c r="G9" s="11"/>
      <c r="H9" s="11"/>
      <c r="I9" s="11"/>
      <c r="J9" s="11"/>
    </row>
    <row r="10" spans="2:10">
      <c r="B10" s="11"/>
      <c r="C10" s="11"/>
      <c r="D10" s="11"/>
      <c r="E10" s="11"/>
      <c r="F10" s="11"/>
      <c r="G10" s="11"/>
      <c r="H10" s="11"/>
      <c r="I10" s="11"/>
      <c r="J10" s="11"/>
    </row>
    <row r="11" spans="2:10">
      <c r="B11" s="11"/>
      <c r="C11" s="11"/>
      <c r="D11" s="11"/>
      <c r="E11" s="11"/>
      <c r="F11" s="11"/>
      <c r="G11" s="11"/>
      <c r="H11" s="11"/>
      <c r="I11" s="11"/>
      <c r="J11" s="11"/>
    </row>
    <row r="12" spans="2:10">
      <c r="B12" s="11"/>
      <c r="C12" s="11"/>
      <c r="D12" s="11"/>
      <c r="E12" s="11"/>
      <c r="F12" s="11"/>
      <c r="G12" s="11"/>
      <c r="H12" s="11"/>
      <c r="I12" s="11"/>
      <c r="J12" s="11"/>
    </row>
    <row r="13" spans="2:10">
      <c r="B13" s="11"/>
      <c r="C13" s="11"/>
      <c r="D13" s="11"/>
      <c r="E13" s="11"/>
      <c r="F13" s="11"/>
      <c r="G13" s="11"/>
      <c r="H13" s="11"/>
      <c r="I13" s="11"/>
      <c r="J13" s="11"/>
    </row>
    <row r="14" spans="2:10">
      <c r="B14" s="11"/>
      <c r="C14" s="11"/>
      <c r="D14" s="11"/>
      <c r="E14" s="11"/>
      <c r="F14" s="11"/>
      <c r="G14" s="11"/>
      <c r="H14" s="11"/>
      <c r="I14" s="11"/>
      <c r="J14" s="11"/>
    </row>
    <row r="15" spans="2:10">
      <c r="B15" s="11"/>
      <c r="C15" s="11"/>
      <c r="D15" s="11"/>
      <c r="E15" s="11"/>
      <c r="F15" s="11"/>
      <c r="G15" s="11"/>
      <c r="H15" s="11"/>
      <c r="I15" s="11"/>
      <c r="J15" s="11"/>
    </row>
    <row r="16" spans="2:10">
      <c r="B16" s="11"/>
      <c r="C16" s="11"/>
      <c r="D16" s="11"/>
      <c r="E16" s="11"/>
      <c r="F16" s="11"/>
      <c r="G16" s="11"/>
      <c r="H16" s="11"/>
      <c r="I16" s="11"/>
      <c r="J16" s="11"/>
    </row>
    <row r="17" spans="2:10">
      <c r="B17" s="11"/>
      <c r="C17" s="11"/>
      <c r="D17" s="11"/>
      <c r="E17" s="11"/>
      <c r="F17" s="11"/>
      <c r="G17" s="11"/>
      <c r="H17" s="11"/>
      <c r="I17" s="11"/>
      <c r="J17" s="11"/>
    </row>
    <row r="18" spans="2:10">
      <c r="B18" s="11"/>
      <c r="C18" s="11"/>
      <c r="D18" s="11"/>
      <c r="E18" s="11"/>
      <c r="F18" s="11"/>
      <c r="G18" s="11"/>
      <c r="H18" s="11"/>
      <c r="I18" s="11"/>
      <c r="J18" s="11"/>
    </row>
    <row r="19" spans="2:10">
      <c r="B19" s="11"/>
      <c r="C19" s="11"/>
      <c r="D19" s="11"/>
      <c r="E19" s="11"/>
      <c r="F19" s="11"/>
      <c r="G19" s="11"/>
      <c r="H19" s="11"/>
      <c r="I19" s="11"/>
      <c r="J19" s="11"/>
    </row>
    <row r="20" spans="2:10">
      <c r="B20" s="11"/>
      <c r="C20" s="11"/>
      <c r="D20" s="11"/>
      <c r="E20" s="11"/>
      <c r="F20" s="11"/>
      <c r="G20" s="11"/>
      <c r="H20" s="11"/>
      <c r="I20" s="11"/>
      <c r="J20" s="11"/>
    </row>
    <row r="21" spans="2:10">
      <c r="B21" s="11"/>
      <c r="C21" s="11"/>
      <c r="D21" s="11"/>
      <c r="E21" s="11"/>
      <c r="F21" s="11"/>
      <c r="G21" s="11"/>
      <c r="H21" s="11"/>
      <c r="I21" s="11"/>
      <c r="J21" s="11"/>
    </row>
    <row r="22" spans="2:10">
      <c r="B22" s="11"/>
      <c r="C22" s="11"/>
      <c r="D22" s="11"/>
      <c r="E22" s="11"/>
      <c r="F22" s="11"/>
      <c r="G22" s="11"/>
      <c r="H22" s="11"/>
      <c r="I22" s="11"/>
      <c r="J22" s="11"/>
    </row>
    <row r="23" spans="2:10">
      <c r="B23" s="11"/>
      <c r="C23" s="11"/>
      <c r="D23" s="11"/>
      <c r="E23" s="11"/>
      <c r="F23" s="11"/>
      <c r="G23" s="11"/>
      <c r="H23" s="11"/>
      <c r="I23" s="11"/>
      <c r="J23" s="11"/>
    </row>
    <row r="24" spans="2:10">
      <c r="B24" s="11"/>
      <c r="C24" s="11"/>
      <c r="D24" s="11"/>
      <c r="E24" s="11"/>
      <c r="F24" s="11"/>
      <c r="G24" s="11"/>
      <c r="H24" s="11"/>
      <c r="I24" s="11"/>
      <c r="J24" s="11"/>
    </row>
    <row r="25" spans="2:10">
      <c r="B25" s="11"/>
      <c r="C25" s="11"/>
      <c r="D25" s="11"/>
      <c r="E25" s="11"/>
      <c r="F25" s="11"/>
      <c r="G25" s="11"/>
      <c r="H25" s="11"/>
      <c r="I25" s="11"/>
      <c r="J25" s="11"/>
    </row>
    <row r="26" spans="2:10">
      <c r="B26" s="11"/>
      <c r="C26" s="11"/>
      <c r="D26" s="11"/>
      <c r="E26" s="11"/>
      <c r="F26" s="11"/>
      <c r="G26" s="11"/>
      <c r="H26" s="11"/>
      <c r="I26" s="11"/>
      <c r="J26" s="11"/>
    </row>
    <row r="27" spans="2:10">
      <c r="B27" s="11"/>
      <c r="C27" s="11"/>
      <c r="D27" s="11"/>
      <c r="E27" s="11"/>
      <c r="F27" s="11"/>
      <c r="G27" s="11"/>
      <c r="H27" s="11"/>
      <c r="I27" s="11"/>
      <c r="J27" s="11"/>
    </row>
    <row r="28" spans="2:10">
      <c r="B28" s="11"/>
      <c r="C28" s="11"/>
      <c r="D28" s="11"/>
      <c r="E28" s="11"/>
      <c r="F28" s="11"/>
      <c r="G28" s="11"/>
      <c r="H28" s="11"/>
      <c r="I28" s="11"/>
      <c r="J28" s="11"/>
    </row>
    <row r="29" spans="2:10">
      <c r="B29" s="11"/>
      <c r="C29" s="11"/>
      <c r="D29" s="11"/>
      <c r="E29" s="11"/>
      <c r="F29" s="11"/>
      <c r="G29" s="11"/>
      <c r="H29" s="11"/>
      <c r="I29" s="11"/>
      <c r="J29" s="11"/>
    </row>
    <row r="30" spans="2:10">
      <c r="B30" s="11"/>
      <c r="C30" s="11"/>
      <c r="D30" s="11"/>
      <c r="E30" s="11"/>
      <c r="F30" s="11"/>
      <c r="G30" s="11"/>
      <c r="H30" s="11"/>
      <c r="I30" s="11"/>
      <c r="J30" s="11"/>
    </row>
    <row r="31" spans="2:10">
      <c r="B31" s="11"/>
      <c r="C31" s="11"/>
      <c r="D31" s="11"/>
      <c r="E31" s="11"/>
      <c r="F31" s="11"/>
      <c r="G31" s="11"/>
      <c r="H31" s="11"/>
      <c r="I31" s="11"/>
      <c r="J31" s="11"/>
    </row>
    <row r="32" spans="2:10">
      <c r="B32" s="11"/>
      <c r="C32" s="11"/>
      <c r="D32" s="11"/>
      <c r="E32" s="11"/>
      <c r="F32" s="11"/>
      <c r="G32" s="11"/>
      <c r="H32" s="11"/>
      <c r="I32" s="11"/>
      <c r="J32" s="11"/>
    </row>
    <row r="33" spans="2:10">
      <c r="B33" s="11"/>
      <c r="C33" s="11"/>
      <c r="D33" s="11"/>
      <c r="E33" s="11"/>
      <c r="F33" s="11"/>
      <c r="G33" s="11"/>
      <c r="H33" s="11"/>
      <c r="I33" s="11"/>
      <c r="J33" s="11"/>
    </row>
    <row r="34" spans="2:10" ht="50" customHeight="1">
      <c r="B34" s="329" t="s">
        <v>4294</v>
      </c>
      <c r="C34" s="329"/>
      <c r="D34" s="329"/>
      <c r="E34" s="329"/>
      <c r="F34" s="329"/>
      <c r="G34" s="329"/>
      <c r="H34" s="329"/>
      <c r="I34" s="329"/>
      <c r="J34" s="329"/>
    </row>
  </sheetData>
  <mergeCells count="1">
    <mergeCell ref="B34:J3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7453F-220A-4A49-81BB-A2E9347EBD95}">
  <dimension ref="A2:Q41"/>
  <sheetViews>
    <sheetView workbookViewId="0">
      <selection activeCell="G43" sqref="G43"/>
    </sheetView>
  </sheetViews>
  <sheetFormatPr baseColWidth="10" defaultRowHeight="16"/>
  <sheetData>
    <row r="2" spans="1:17">
      <c r="A2" s="9"/>
      <c r="B2" s="9"/>
      <c r="C2" s="9"/>
      <c r="D2" s="9"/>
      <c r="E2" s="9"/>
      <c r="F2" s="9"/>
      <c r="G2" s="9"/>
      <c r="H2" s="9"/>
      <c r="I2" s="9"/>
      <c r="J2" s="9"/>
      <c r="K2" s="9"/>
      <c r="L2" s="9"/>
      <c r="M2" s="9"/>
      <c r="N2" s="9"/>
      <c r="O2" s="9"/>
      <c r="P2" s="9"/>
      <c r="Q2" s="9"/>
    </row>
    <row r="3" spans="1:17">
      <c r="A3" s="9"/>
      <c r="B3" s="9"/>
      <c r="C3" s="9"/>
      <c r="D3" s="9"/>
      <c r="E3" s="9"/>
      <c r="F3" s="9"/>
      <c r="G3" s="9"/>
      <c r="H3" s="9"/>
      <c r="I3" s="9"/>
      <c r="J3" s="9"/>
      <c r="K3" s="9"/>
      <c r="L3" s="9"/>
      <c r="M3" s="9"/>
      <c r="N3" s="9"/>
      <c r="O3" s="9"/>
      <c r="P3" s="9"/>
      <c r="Q3" s="9"/>
    </row>
    <row r="4" spans="1:17">
      <c r="A4" s="9"/>
      <c r="B4" s="9"/>
      <c r="C4" s="9"/>
      <c r="D4" s="9"/>
      <c r="E4" s="9"/>
      <c r="F4" s="9"/>
      <c r="G4" s="9"/>
      <c r="H4" s="9"/>
      <c r="I4" s="9"/>
      <c r="J4" s="9"/>
      <c r="K4" s="9"/>
      <c r="L4" s="9"/>
      <c r="M4" s="9"/>
      <c r="N4" s="9"/>
      <c r="O4" s="9"/>
      <c r="P4" s="9"/>
      <c r="Q4" s="9"/>
    </row>
    <row r="5" spans="1:17">
      <c r="A5" s="9"/>
      <c r="B5" s="9"/>
      <c r="C5" s="9"/>
      <c r="D5" s="9"/>
      <c r="E5" s="9"/>
      <c r="F5" s="9"/>
      <c r="G5" s="9"/>
      <c r="H5" s="9"/>
      <c r="I5" s="9"/>
      <c r="J5" s="9"/>
      <c r="K5" s="9"/>
      <c r="L5" s="9"/>
      <c r="M5" s="9"/>
      <c r="N5" s="9"/>
      <c r="O5" s="9"/>
      <c r="P5" s="9"/>
      <c r="Q5" s="9"/>
    </row>
    <row r="6" spans="1:17">
      <c r="A6" s="9"/>
      <c r="B6" s="9"/>
      <c r="C6" s="9"/>
      <c r="D6" s="9"/>
      <c r="E6" s="9"/>
      <c r="F6" s="9"/>
      <c r="G6" s="9"/>
      <c r="H6" s="9"/>
      <c r="I6" s="9"/>
      <c r="J6" s="9"/>
      <c r="K6" s="9"/>
      <c r="L6" s="9"/>
      <c r="M6" s="9"/>
      <c r="N6" s="9"/>
      <c r="O6" s="9"/>
      <c r="P6" s="9"/>
      <c r="Q6" s="9"/>
    </row>
    <row r="7" spans="1:17">
      <c r="A7" s="9"/>
      <c r="B7" s="9"/>
      <c r="C7" s="9"/>
      <c r="D7" s="9"/>
      <c r="E7" s="9"/>
      <c r="F7" s="9"/>
      <c r="G7" s="9"/>
      <c r="H7" s="9"/>
      <c r="I7" s="9"/>
      <c r="J7" s="9"/>
      <c r="K7" s="9"/>
      <c r="L7" s="9"/>
      <c r="M7" s="9"/>
      <c r="N7" s="9"/>
      <c r="O7" s="9"/>
      <c r="P7" s="9"/>
      <c r="Q7" s="9"/>
    </row>
    <row r="8" spans="1:17">
      <c r="A8" s="9"/>
      <c r="B8" s="9"/>
      <c r="C8" s="9"/>
      <c r="D8" s="9"/>
      <c r="E8" s="9"/>
      <c r="F8" s="9"/>
      <c r="G8" s="9"/>
      <c r="H8" s="9"/>
      <c r="I8" s="9"/>
      <c r="J8" s="9"/>
      <c r="K8" s="9"/>
      <c r="L8" s="9"/>
      <c r="M8" s="9"/>
      <c r="N8" s="9"/>
      <c r="O8" s="9"/>
      <c r="P8" s="9"/>
      <c r="Q8" s="9"/>
    </row>
    <row r="9" spans="1:17">
      <c r="A9" s="9"/>
      <c r="B9" s="9"/>
      <c r="C9" s="9"/>
      <c r="D9" s="9"/>
      <c r="E9" s="9"/>
      <c r="F9" s="9"/>
      <c r="G9" s="9"/>
      <c r="H9" s="9"/>
      <c r="I9" s="9"/>
      <c r="J9" s="9"/>
      <c r="K9" s="9"/>
      <c r="L9" s="9"/>
      <c r="M9" s="9"/>
      <c r="N9" s="9"/>
      <c r="O9" s="9"/>
      <c r="P9" s="9"/>
      <c r="Q9" s="9"/>
    </row>
    <row r="10" spans="1:17">
      <c r="A10" s="9"/>
      <c r="B10" s="9"/>
      <c r="C10" s="9"/>
      <c r="D10" s="9"/>
      <c r="E10" s="9"/>
      <c r="F10" s="9"/>
      <c r="G10" s="9"/>
      <c r="H10" s="9"/>
      <c r="I10" s="9"/>
      <c r="J10" s="9"/>
      <c r="K10" s="9"/>
      <c r="L10" s="9"/>
      <c r="M10" s="9"/>
      <c r="N10" s="9"/>
      <c r="O10" s="9"/>
      <c r="P10" s="9"/>
      <c r="Q10" s="9"/>
    </row>
    <row r="11" spans="1:17">
      <c r="A11" s="9"/>
      <c r="B11" s="9"/>
      <c r="C11" s="9"/>
      <c r="D11" s="9"/>
      <c r="E11" s="9"/>
      <c r="F11" s="9"/>
      <c r="G11" s="9"/>
      <c r="H11" s="9"/>
      <c r="I11" s="9"/>
      <c r="J11" s="9"/>
      <c r="K11" s="9"/>
      <c r="L11" s="9"/>
      <c r="M11" s="9"/>
      <c r="N11" s="9"/>
      <c r="O11" s="9"/>
      <c r="P11" s="9"/>
      <c r="Q11" s="9"/>
    </row>
    <row r="12" spans="1:17">
      <c r="A12" s="9"/>
      <c r="B12" s="9"/>
      <c r="C12" s="9"/>
      <c r="D12" s="9"/>
      <c r="E12" s="9"/>
      <c r="F12" s="9"/>
      <c r="G12" s="9"/>
      <c r="H12" s="9"/>
      <c r="I12" s="9"/>
      <c r="J12" s="9"/>
      <c r="K12" s="9"/>
      <c r="L12" s="9"/>
      <c r="M12" s="9"/>
      <c r="N12" s="9"/>
      <c r="O12" s="9"/>
      <c r="P12" s="9"/>
      <c r="Q12" s="9"/>
    </row>
    <row r="13" spans="1:17">
      <c r="A13" s="9"/>
      <c r="B13" s="9"/>
      <c r="C13" s="9"/>
      <c r="D13" s="9"/>
      <c r="E13" s="9"/>
      <c r="F13" s="9"/>
      <c r="G13" s="9"/>
      <c r="H13" s="9"/>
      <c r="I13" s="9"/>
      <c r="J13" s="9"/>
      <c r="K13" s="9"/>
      <c r="L13" s="9"/>
      <c r="M13" s="9"/>
      <c r="N13" s="9"/>
      <c r="O13" s="9"/>
      <c r="P13" s="9"/>
      <c r="Q13" s="9"/>
    </row>
    <row r="14" spans="1:17">
      <c r="A14" s="9"/>
      <c r="B14" s="9"/>
      <c r="C14" s="9"/>
      <c r="D14" s="9"/>
      <c r="E14" s="9"/>
      <c r="F14" s="9"/>
      <c r="G14" s="9"/>
      <c r="H14" s="9"/>
      <c r="I14" s="9"/>
      <c r="J14" s="9"/>
      <c r="K14" s="9"/>
      <c r="L14" s="9"/>
      <c r="M14" s="9"/>
      <c r="N14" s="9"/>
      <c r="O14" s="9"/>
      <c r="P14" s="9"/>
      <c r="Q14" s="9"/>
    </row>
    <row r="15" spans="1:17">
      <c r="A15" s="9"/>
      <c r="B15" s="9"/>
      <c r="C15" s="9"/>
      <c r="D15" s="9"/>
      <c r="E15" s="9"/>
      <c r="F15" s="9"/>
      <c r="G15" s="9"/>
      <c r="H15" s="9"/>
      <c r="I15" s="9"/>
      <c r="J15" s="9"/>
      <c r="K15" s="9"/>
      <c r="L15" s="9"/>
      <c r="M15" s="9"/>
      <c r="N15" s="9"/>
      <c r="O15" s="9"/>
      <c r="P15" s="9"/>
      <c r="Q15" s="9"/>
    </row>
    <row r="16" spans="1:17">
      <c r="A16" s="9"/>
      <c r="B16" s="9"/>
      <c r="C16" s="9"/>
      <c r="D16" s="9"/>
      <c r="E16" s="9"/>
      <c r="F16" s="9"/>
      <c r="G16" s="9"/>
      <c r="H16" s="9"/>
      <c r="I16" s="9"/>
      <c r="J16" s="9"/>
      <c r="K16" s="9"/>
      <c r="L16" s="9"/>
      <c r="M16" s="9"/>
      <c r="N16" s="9"/>
      <c r="O16" s="9"/>
      <c r="P16" s="9"/>
      <c r="Q16" s="9"/>
    </row>
    <row r="17" spans="1:17">
      <c r="A17" s="9"/>
      <c r="B17" s="9"/>
      <c r="C17" s="9"/>
      <c r="D17" s="9"/>
      <c r="E17" s="9"/>
      <c r="F17" s="9"/>
      <c r="G17" s="9"/>
      <c r="H17" s="9"/>
      <c r="I17" s="9"/>
      <c r="J17" s="9"/>
      <c r="K17" s="9"/>
      <c r="L17" s="9"/>
      <c r="M17" s="9"/>
      <c r="N17" s="9"/>
      <c r="O17" s="9"/>
      <c r="P17" s="9"/>
      <c r="Q17" s="9"/>
    </row>
    <row r="18" spans="1:17">
      <c r="A18" s="9"/>
      <c r="B18" s="9"/>
      <c r="C18" s="9"/>
      <c r="D18" s="9"/>
      <c r="E18" s="9"/>
      <c r="F18" s="9"/>
      <c r="G18" s="9"/>
      <c r="H18" s="9"/>
      <c r="I18" s="9"/>
      <c r="J18" s="9"/>
      <c r="K18" s="9"/>
      <c r="L18" s="9"/>
      <c r="M18" s="9"/>
      <c r="N18" s="9"/>
      <c r="O18" s="9"/>
      <c r="P18" s="9"/>
      <c r="Q18" s="9"/>
    </row>
    <row r="19" spans="1:17">
      <c r="A19" s="9"/>
      <c r="B19" s="9"/>
      <c r="C19" s="9"/>
      <c r="D19" s="9"/>
      <c r="E19" s="9"/>
      <c r="F19" s="9"/>
      <c r="G19" s="9"/>
      <c r="H19" s="9"/>
      <c r="I19" s="9"/>
      <c r="J19" s="9"/>
      <c r="K19" s="9"/>
      <c r="L19" s="9"/>
      <c r="M19" s="9"/>
      <c r="N19" s="9"/>
      <c r="O19" s="9"/>
      <c r="P19" s="9"/>
      <c r="Q19" s="9"/>
    </row>
    <row r="20" spans="1:17">
      <c r="A20" s="9"/>
      <c r="B20" s="9"/>
      <c r="C20" s="9"/>
      <c r="D20" s="9"/>
      <c r="E20" s="9"/>
      <c r="F20" s="9"/>
      <c r="G20" s="9"/>
      <c r="H20" s="9"/>
      <c r="I20" s="9"/>
      <c r="J20" s="9"/>
      <c r="K20" s="9"/>
      <c r="L20" s="9"/>
      <c r="M20" s="9"/>
      <c r="N20" s="9"/>
      <c r="O20" s="9"/>
      <c r="P20" s="9"/>
      <c r="Q20" s="9"/>
    </row>
    <row r="21" spans="1:17">
      <c r="A21" s="9"/>
      <c r="B21" s="9"/>
      <c r="C21" s="9"/>
      <c r="D21" s="9"/>
      <c r="E21" s="9"/>
      <c r="F21" s="9"/>
      <c r="G21" s="9"/>
      <c r="H21" s="9"/>
      <c r="I21" s="9"/>
      <c r="J21" s="9"/>
      <c r="K21" s="9"/>
      <c r="L21" s="9"/>
      <c r="M21" s="9"/>
      <c r="N21" s="9"/>
      <c r="O21" s="9"/>
      <c r="P21" s="9"/>
      <c r="Q21" s="9"/>
    </row>
    <row r="22" spans="1:17">
      <c r="A22" s="9"/>
      <c r="B22" s="9"/>
      <c r="C22" s="9"/>
      <c r="D22" s="9"/>
      <c r="E22" s="9"/>
      <c r="F22" s="9"/>
      <c r="G22" s="9"/>
      <c r="H22" s="9"/>
      <c r="I22" s="9"/>
      <c r="J22" s="9"/>
      <c r="K22" s="9"/>
      <c r="L22" s="9"/>
      <c r="M22" s="9"/>
      <c r="N22" s="9"/>
      <c r="O22" s="9"/>
      <c r="P22" s="9"/>
      <c r="Q22" s="9"/>
    </row>
    <row r="23" spans="1:17">
      <c r="A23" s="9"/>
      <c r="B23" s="9"/>
      <c r="C23" s="9"/>
      <c r="D23" s="9"/>
      <c r="E23" s="9"/>
      <c r="F23" s="9"/>
      <c r="G23" s="9"/>
      <c r="H23" s="9"/>
      <c r="I23" s="9"/>
      <c r="J23" s="9"/>
      <c r="K23" s="9"/>
      <c r="L23" s="9"/>
      <c r="M23" s="9"/>
      <c r="N23" s="9"/>
      <c r="O23" s="9"/>
      <c r="P23" s="9"/>
      <c r="Q23" s="9"/>
    </row>
    <row r="24" spans="1:17">
      <c r="A24" s="9"/>
      <c r="B24" s="9"/>
      <c r="C24" s="9"/>
      <c r="D24" s="9"/>
      <c r="E24" s="9"/>
      <c r="F24" s="9"/>
      <c r="G24" s="9"/>
      <c r="H24" s="9"/>
      <c r="I24" s="9"/>
      <c r="J24" s="9"/>
      <c r="K24" s="9"/>
      <c r="L24" s="9"/>
      <c r="M24" s="9"/>
      <c r="N24" s="9"/>
      <c r="O24" s="9"/>
      <c r="P24" s="9"/>
      <c r="Q24" s="9"/>
    </row>
    <row r="25" spans="1:17">
      <c r="A25" s="9"/>
      <c r="B25" s="9"/>
      <c r="C25" s="9"/>
      <c r="D25" s="9"/>
      <c r="E25" s="9"/>
      <c r="F25" s="9"/>
      <c r="G25" s="9"/>
      <c r="H25" s="9"/>
      <c r="I25" s="9"/>
      <c r="J25" s="9"/>
      <c r="K25" s="9"/>
      <c r="L25" s="9"/>
      <c r="M25" s="9"/>
      <c r="N25" s="9"/>
      <c r="O25" s="9"/>
      <c r="P25" s="9"/>
      <c r="Q25" s="9"/>
    </row>
    <row r="26" spans="1:17">
      <c r="A26" s="9"/>
      <c r="B26" s="9"/>
      <c r="C26" s="9"/>
      <c r="D26" s="9"/>
      <c r="E26" s="9"/>
      <c r="F26" s="9"/>
      <c r="G26" s="9"/>
      <c r="H26" s="9"/>
      <c r="I26" s="9"/>
      <c r="J26" s="9"/>
      <c r="K26" s="9"/>
      <c r="L26" s="9"/>
      <c r="M26" s="9"/>
      <c r="N26" s="9"/>
      <c r="O26" s="9"/>
      <c r="P26" s="9"/>
      <c r="Q26" s="9"/>
    </row>
    <row r="27" spans="1:17">
      <c r="A27" s="9"/>
      <c r="B27" s="9"/>
      <c r="C27" s="9"/>
      <c r="D27" s="9"/>
      <c r="E27" s="9"/>
      <c r="F27" s="9"/>
      <c r="G27" s="9"/>
      <c r="H27" s="9"/>
      <c r="I27" s="9"/>
      <c r="J27" s="9"/>
      <c r="K27" s="9"/>
      <c r="L27" s="9"/>
      <c r="M27" s="9"/>
      <c r="N27" s="9"/>
      <c r="O27" s="9"/>
      <c r="P27" s="9"/>
      <c r="Q27" s="9"/>
    </row>
    <row r="28" spans="1:17">
      <c r="A28" s="9"/>
      <c r="B28" s="9"/>
      <c r="C28" s="9"/>
      <c r="D28" s="9"/>
      <c r="E28" s="9"/>
      <c r="F28" s="9"/>
      <c r="G28" s="9"/>
      <c r="H28" s="9"/>
      <c r="I28" s="9"/>
      <c r="J28" s="9"/>
      <c r="K28" s="9"/>
      <c r="L28" s="9"/>
      <c r="M28" s="9"/>
      <c r="N28" s="9"/>
      <c r="O28" s="9"/>
      <c r="P28" s="9"/>
      <c r="Q28" s="9"/>
    </row>
    <row r="29" spans="1:17">
      <c r="A29" s="9"/>
      <c r="B29" s="9"/>
      <c r="C29" s="9"/>
      <c r="D29" s="9"/>
      <c r="E29" s="9"/>
      <c r="F29" s="9"/>
      <c r="G29" s="9"/>
      <c r="H29" s="9"/>
      <c r="I29" s="9"/>
      <c r="J29" s="9"/>
      <c r="K29" s="9"/>
      <c r="L29" s="9"/>
      <c r="M29" s="9"/>
      <c r="N29" s="9"/>
      <c r="O29" s="9"/>
      <c r="P29" s="9"/>
      <c r="Q29" s="9"/>
    </row>
    <row r="30" spans="1:17">
      <c r="A30" s="9"/>
      <c r="B30" s="9"/>
      <c r="C30" s="9"/>
      <c r="D30" s="9"/>
      <c r="E30" s="9"/>
      <c r="F30" s="9"/>
      <c r="G30" s="9"/>
      <c r="H30" s="9"/>
      <c r="I30" s="9"/>
      <c r="J30" s="9"/>
      <c r="K30" s="9"/>
      <c r="L30" s="9"/>
      <c r="M30" s="9"/>
      <c r="N30" s="9"/>
      <c r="O30" s="9"/>
      <c r="P30" s="9"/>
      <c r="Q30" s="9"/>
    </row>
    <row r="31" spans="1:17">
      <c r="A31" s="9"/>
      <c r="B31" s="9"/>
      <c r="C31" s="9"/>
      <c r="D31" s="9"/>
      <c r="E31" s="9"/>
      <c r="F31" s="9"/>
      <c r="G31" s="9"/>
      <c r="H31" s="9"/>
      <c r="I31" s="9"/>
      <c r="J31" s="9"/>
      <c r="K31" s="9"/>
      <c r="L31" s="9"/>
      <c r="M31" s="9"/>
      <c r="N31" s="9"/>
      <c r="O31" s="9"/>
      <c r="P31" s="9"/>
      <c r="Q31" s="9"/>
    </row>
    <row r="32" spans="1:17">
      <c r="A32" s="9"/>
      <c r="B32" s="9"/>
      <c r="C32" s="9"/>
      <c r="D32" s="9"/>
      <c r="E32" s="9"/>
      <c r="F32" s="9"/>
      <c r="G32" s="9"/>
      <c r="H32" s="9"/>
      <c r="I32" s="9"/>
      <c r="J32" s="9"/>
      <c r="K32" s="9"/>
      <c r="L32" s="9"/>
      <c r="M32" s="9"/>
      <c r="N32" s="9"/>
      <c r="O32" s="9"/>
      <c r="P32" s="9"/>
      <c r="Q32" s="9"/>
    </row>
    <row r="33" spans="1:17">
      <c r="A33" s="9"/>
      <c r="B33" s="9"/>
      <c r="C33" s="9"/>
      <c r="D33" s="9"/>
      <c r="E33" s="9"/>
      <c r="F33" s="9"/>
      <c r="G33" s="9"/>
      <c r="H33" s="9"/>
      <c r="I33" s="9"/>
      <c r="J33" s="9"/>
      <c r="K33" s="9"/>
      <c r="L33" s="9"/>
      <c r="M33" s="9"/>
      <c r="N33" s="9"/>
      <c r="O33" s="9"/>
      <c r="P33" s="9"/>
      <c r="Q33" s="9"/>
    </row>
    <row r="34" spans="1:17">
      <c r="A34" s="9"/>
      <c r="B34" s="9"/>
      <c r="C34" s="9"/>
      <c r="D34" s="9"/>
      <c r="E34" s="9"/>
      <c r="F34" s="9"/>
      <c r="G34" s="9"/>
      <c r="H34" s="9"/>
      <c r="I34" s="9"/>
      <c r="J34" s="9"/>
      <c r="K34" s="9"/>
      <c r="L34" s="9"/>
      <c r="M34" s="9"/>
      <c r="N34" s="9"/>
      <c r="O34" s="9"/>
      <c r="P34" s="9"/>
      <c r="Q34" s="9"/>
    </row>
    <row r="35" spans="1:17">
      <c r="A35" s="9"/>
      <c r="B35" s="9"/>
      <c r="C35" s="9"/>
      <c r="D35" s="9"/>
      <c r="E35" s="9"/>
      <c r="F35" s="9"/>
      <c r="G35" s="9"/>
      <c r="H35" s="9"/>
      <c r="I35" s="9"/>
      <c r="J35" s="9"/>
      <c r="K35" s="9"/>
      <c r="L35" s="9"/>
      <c r="M35" s="9"/>
      <c r="N35" s="9"/>
      <c r="O35" s="9"/>
      <c r="P35" s="9"/>
      <c r="Q35" s="9"/>
    </row>
    <row r="36" spans="1:17">
      <c r="A36" s="9"/>
      <c r="B36" s="9"/>
      <c r="C36" s="9"/>
      <c r="D36" s="9"/>
      <c r="E36" s="9"/>
      <c r="F36" s="9"/>
      <c r="G36" s="9"/>
      <c r="H36" s="9"/>
      <c r="I36" s="9"/>
      <c r="J36" s="9"/>
      <c r="K36" s="9"/>
      <c r="L36" s="9"/>
      <c r="M36" s="9"/>
      <c r="N36" s="9"/>
      <c r="O36" s="9"/>
      <c r="P36" s="9"/>
      <c r="Q36" s="9"/>
    </row>
    <row r="37" spans="1:17">
      <c r="A37" s="9"/>
      <c r="B37" s="9"/>
      <c r="C37" s="9"/>
      <c r="D37" s="9"/>
      <c r="E37" s="9"/>
      <c r="F37" s="9"/>
      <c r="G37" s="9"/>
      <c r="H37" s="9"/>
      <c r="I37" s="9"/>
      <c r="J37" s="9"/>
      <c r="K37" s="9"/>
      <c r="L37" s="9"/>
      <c r="M37" s="9"/>
      <c r="N37" s="9"/>
      <c r="O37" s="9"/>
      <c r="P37" s="9"/>
      <c r="Q37" s="9"/>
    </row>
    <row r="38" spans="1:17">
      <c r="A38" s="9"/>
      <c r="B38" s="9"/>
      <c r="C38" s="9"/>
      <c r="D38" s="9"/>
      <c r="E38" s="9"/>
      <c r="F38" s="9"/>
      <c r="G38" s="9"/>
      <c r="H38" s="9"/>
      <c r="I38" s="9"/>
      <c r="J38" s="9"/>
      <c r="K38" s="9"/>
      <c r="L38" s="9"/>
      <c r="M38" s="9"/>
      <c r="N38" s="9"/>
      <c r="O38" s="9"/>
      <c r="P38" s="9"/>
      <c r="Q38" s="9"/>
    </row>
    <row r="39" spans="1:17">
      <c r="A39" s="9"/>
      <c r="B39" s="9"/>
      <c r="C39" s="9"/>
      <c r="D39" s="9"/>
      <c r="E39" s="9"/>
      <c r="F39" s="9"/>
      <c r="G39" s="9"/>
      <c r="H39" s="9"/>
      <c r="I39" s="9"/>
      <c r="J39" s="9"/>
      <c r="K39" s="9"/>
      <c r="L39" s="9"/>
      <c r="M39" s="9"/>
      <c r="N39" s="9"/>
      <c r="O39" s="9"/>
      <c r="P39" s="9"/>
      <c r="Q39" s="9"/>
    </row>
    <row r="40" spans="1:17">
      <c r="A40" s="9"/>
      <c r="B40" s="9"/>
      <c r="C40" s="9"/>
      <c r="D40" s="9"/>
      <c r="E40" s="9"/>
      <c r="F40" s="9"/>
      <c r="G40" s="9"/>
      <c r="H40" s="9"/>
      <c r="I40" s="9"/>
      <c r="J40" s="9"/>
      <c r="K40" s="9"/>
      <c r="L40" s="9"/>
      <c r="M40" s="9"/>
      <c r="N40" s="9"/>
      <c r="O40" s="9"/>
      <c r="P40" s="9"/>
      <c r="Q40" s="9"/>
    </row>
    <row r="41" spans="1:17" ht="37" customHeight="1">
      <c r="A41" s="330" t="s">
        <v>4295</v>
      </c>
      <c r="B41" s="331"/>
      <c r="C41" s="331"/>
      <c r="D41" s="331"/>
      <c r="E41" s="331"/>
      <c r="F41" s="331"/>
      <c r="G41" s="331"/>
      <c r="H41" s="331"/>
      <c r="I41" s="331"/>
      <c r="J41" s="331"/>
      <c r="K41" s="331"/>
      <c r="L41" s="331"/>
      <c r="M41" s="331"/>
      <c r="N41" s="331"/>
      <c r="O41" s="331"/>
      <c r="P41" s="331"/>
      <c r="Q41" s="331"/>
    </row>
  </sheetData>
  <mergeCells count="1">
    <mergeCell ref="A41:Q4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99FF9-BBB2-064D-888F-71032496B882}">
  <dimension ref="A2:T27"/>
  <sheetViews>
    <sheetView zoomScaleNormal="100" workbookViewId="0">
      <selection activeCell="O29" sqref="O29"/>
    </sheetView>
  </sheetViews>
  <sheetFormatPr baseColWidth="10" defaultRowHeight="16"/>
  <sheetData>
    <row r="2" spans="1:20">
      <c r="A2" s="9"/>
      <c r="B2" s="9"/>
      <c r="C2" s="9"/>
      <c r="D2" s="9"/>
      <c r="E2" s="9"/>
      <c r="F2" s="9"/>
      <c r="G2" s="9"/>
      <c r="H2" s="9"/>
      <c r="I2" s="9"/>
      <c r="J2" s="9"/>
      <c r="K2" s="9"/>
      <c r="L2" s="9"/>
      <c r="M2" s="9"/>
      <c r="N2" s="9"/>
      <c r="O2" s="9"/>
      <c r="P2" s="9"/>
      <c r="Q2" s="9"/>
      <c r="R2" s="9"/>
      <c r="S2" s="9"/>
      <c r="T2" s="9"/>
    </row>
    <row r="3" spans="1:20">
      <c r="A3" s="9"/>
      <c r="B3" s="9"/>
      <c r="C3" s="9"/>
      <c r="D3" s="9"/>
      <c r="E3" s="9"/>
      <c r="F3" s="9"/>
      <c r="G3" s="9"/>
      <c r="H3" s="9"/>
      <c r="I3" s="9"/>
      <c r="J3" s="9"/>
      <c r="K3" s="9"/>
      <c r="L3" s="9"/>
      <c r="M3" s="9"/>
      <c r="N3" s="9"/>
      <c r="O3" s="9"/>
      <c r="P3" s="9"/>
      <c r="Q3" s="9"/>
      <c r="R3" s="9"/>
      <c r="S3" s="9"/>
      <c r="T3" s="9"/>
    </row>
    <row r="4" spans="1:20">
      <c r="A4" s="9"/>
      <c r="B4" s="9"/>
      <c r="C4" s="9"/>
      <c r="D4" s="9"/>
      <c r="E4" s="9"/>
      <c r="F4" s="9"/>
      <c r="G4" s="9"/>
      <c r="H4" s="9"/>
      <c r="I4" s="9"/>
      <c r="J4" s="9"/>
      <c r="K4" s="9"/>
      <c r="L4" s="9"/>
      <c r="M4" s="9"/>
      <c r="N4" s="9"/>
      <c r="O4" s="9"/>
      <c r="P4" s="9"/>
      <c r="Q4" s="9"/>
      <c r="R4" s="9"/>
      <c r="S4" s="9"/>
      <c r="T4" s="9"/>
    </row>
    <row r="5" spans="1:20">
      <c r="A5" s="9"/>
      <c r="B5" s="9"/>
      <c r="C5" s="9"/>
      <c r="D5" s="9"/>
      <c r="E5" s="9"/>
      <c r="F5" s="9"/>
      <c r="G5" s="9"/>
      <c r="H5" s="9"/>
      <c r="I5" s="9"/>
      <c r="J5" s="9"/>
      <c r="K5" s="9"/>
      <c r="L5" s="9"/>
      <c r="M5" s="9"/>
      <c r="N5" s="9"/>
      <c r="O5" s="9"/>
      <c r="P5" s="9"/>
      <c r="Q5" s="9"/>
      <c r="R5" s="9"/>
      <c r="S5" s="9"/>
      <c r="T5" s="9"/>
    </row>
    <row r="6" spans="1:20">
      <c r="A6" s="9"/>
      <c r="B6" s="9"/>
      <c r="C6" s="9"/>
      <c r="D6" s="9"/>
      <c r="E6" s="9"/>
      <c r="F6" s="9"/>
      <c r="G6" s="9"/>
      <c r="H6" s="9"/>
      <c r="I6" s="9"/>
      <c r="J6" s="9"/>
      <c r="K6" s="9"/>
      <c r="L6" s="9"/>
      <c r="M6" s="9"/>
      <c r="N6" s="9"/>
      <c r="O6" s="9"/>
      <c r="P6" s="9"/>
      <c r="Q6" s="9"/>
      <c r="R6" s="9"/>
      <c r="S6" s="9"/>
      <c r="T6" s="9"/>
    </row>
    <row r="7" spans="1:20">
      <c r="A7" s="9"/>
      <c r="B7" s="9"/>
      <c r="C7" s="9"/>
      <c r="D7" s="9"/>
      <c r="E7" s="9"/>
      <c r="F7" s="9"/>
      <c r="G7" s="9"/>
      <c r="H7" s="9"/>
      <c r="I7" s="9"/>
      <c r="J7" s="9"/>
      <c r="K7" s="9"/>
      <c r="L7" s="9"/>
      <c r="M7" s="9"/>
      <c r="N7" s="9"/>
      <c r="O7" s="9"/>
      <c r="P7" s="9"/>
      <c r="Q7" s="9"/>
      <c r="R7" s="9"/>
      <c r="S7" s="9"/>
      <c r="T7" s="9"/>
    </row>
    <row r="8" spans="1:20">
      <c r="A8" s="9"/>
      <c r="B8" s="9"/>
      <c r="C8" s="9"/>
      <c r="D8" s="9"/>
      <c r="E8" s="9"/>
      <c r="F8" s="9"/>
      <c r="G8" s="9"/>
      <c r="H8" s="9"/>
      <c r="I8" s="9"/>
      <c r="J8" s="9"/>
      <c r="K8" s="9"/>
      <c r="L8" s="9"/>
      <c r="M8" s="9"/>
      <c r="N8" s="9"/>
      <c r="O8" s="9"/>
      <c r="P8" s="9"/>
      <c r="Q8" s="9"/>
      <c r="R8" s="9"/>
      <c r="S8" s="9"/>
      <c r="T8" s="9"/>
    </row>
    <row r="9" spans="1:20">
      <c r="A9" s="9"/>
      <c r="B9" s="9"/>
      <c r="C9" s="9"/>
      <c r="D9" s="9"/>
      <c r="E9" s="9"/>
      <c r="F9" s="9"/>
      <c r="G9" s="9"/>
      <c r="H9" s="9"/>
      <c r="I9" s="9"/>
      <c r="J9" s="9"/>
      <c r="K9" s="9"/>
      <c r="L9" s="9"/>
      <c r="M9" s="9"/>
      <c r="N9" s="9"/>
      <c r="O9" s="9"/>
      <c r="P9" s="9"/>
      <c r="Q9" s="9"/>
      <c r="R9" s="9"/>
      <c r="S9" s="9"/>
      <c r="T9" s="9"/>
    </row>
    <row r="10" spans="1:20">
      <c r="A10" s="9"/>
      <c r="B10" s="9"/>
      <c r="C10" s="9"/>
      <c r="D10" s="9"/>
      <c r="E10" s="9"/>
      <c r="F10" s="9"/>
      <c r="G10" s="9"/>
      <c r="H10" s="9"/>
      <c r="I10" s="9"/>
      <c r="J10" s="9"/>
      <c r="K10" s="9"/>
      <c r="L10" s="9"/>
      <c r="M10" s="9"/>
      <c r="N10" s="9"/>
      <c r="O10" s="9"/>
      <c r="P10" s="9"/>
      <c r="Q10" s="9"/>
      <c r="R10" s="9"/>
      <c r="S10" s="9"/>
      <c r="T10" s="9"/>
    </row>
    <row r="11" spans="1:20">
      <c r="A11" s="9"/>
      <c r="B11" s="9"/>
      <c r="C11" s="9"/>
      <c r="D11" s="9"/>
      <c r="E11" s="9"/>
      <c r="F11" s="9"/>
      <c r="G11" s="9"/>
      <c r="H11" s="9"/>
      <c r="I11" s="9"/>
      <c r="J11" s="9"/>
      <c r="K11" s="9"/>
      <c r="L11" s="9"/>
      <c r="M11" s="9"/>
      <c r="N11" s="9"/>
      <c r="O11" s="9"/>
      <c r="P11" s="9"/>
      <c r="Q11" s="9"/>
      <c r="R11" s="9"/>
      <c r="S11" s="9"/>
      <c r="T11" s="9"/>
    </row>
    <row r="12" spans="1:20">
      <c r="A12" s="9"/>
      <c r="B12" s="9"/>
      <c r="C12" s="9"/>
      <c r="D12" s="9"/>
      <c r="E12" s="9"/>
      <c r="F12" s="9"/>
      <c r="G12" s="9"/>
      <c r="H12" s="9"/>
      <c r="I12" s="9"/>
      <c r="J12" s="9"/>
      <c r="K12" s="9"/>
      <c r="L12" s="9"/>
      <c r="M12" s="9"/>
      <c r="N12" s="9"/>
      <c r="O12" s="9"/>
      <c r="P12" s="9"/>
      <c r="Q12" s="9"/>
      <c r="R12" s="9"/>
      <c r="S12" s="9"/>
      <c r="T12" s="9"/>
    </row>
    <row r="13" spans="1:20">
      <c r="A13" s="9"/>
      <c r="B13" s="9"/>
      <c r="C13" s="9"/>
      <c r="D13" s="9"/>
      <c r="E13" s="9"/>
      <c r="F13" s="9"/>
      <c r="G13" s="9"/>
      <c r="H13" s="9"/>
      <c r="I13" s="9"/>
      <c r="J13" s="9"/>
      <c r="K13" s="9"/>
      <c r="L13" s="9"/>
      <c r="M13" s="9"/>
      <c r="N13" s="9"/>
      <c r="O13" s="9"/>
      <c r="P13" s="9"/>
      <c r="Q13" s="9"/>
      <c r="R13" s="9"/>
      <c r="S13" s="9"/>
      <c r="T13" s="9"/>
    </row>
    <row r="14" spans="1:20">
      <c r="A14" s="9"/>
      <c r="B14" s="9"/>
      <c r="C14" s="9"/>
      <c r="D14" s="9"/>
      <c r="E14" s="9"/>
      <c r="F14" s="9"/>
      <c r="G14" s="9"/>
      <c r="H14" s="9"/>
      <c r="I14" s="9"/>
      <c r="J14" s="9"/>
      <c r="K14" s="9"/>
      <c r="L14" s="9"/>
      <c r="M14" s="9"/>
      <c r="N14" s="9"/>
      <c r="O14" s="9"/>
      <c r="P14" s="9"/>
      <c r="Q14" s="9"/>
      <c r="R14" s="9"/>
      <c r="S14" s="9"/>
      <c r="T14" s="9"/>
    </row>
    <row r="15" spans="1:20">
      <c r="A15" s="9"/>
      <c r="B15" s="9"/>
      <c r="C15" s="9"/>
      <c r="D15" s="9"/>
      <c r="E15" s="9"/>
      <c r="F15" s="9"/>
      <c r="G15" s="9"/>
      <c r="H15" s="9"/>
      <c r="I15" s="9"/>
      <c r="J15" s="9"/>
      <c r="K15" s="9"/>
      <c r="L15" s="9"/>
      <c r="M15" s="9"/>
      <c r="N15" s="9"/>
      <c r="O15" s="9"/>
      <c r="P15" s="9"/>
      <c r="Q15" s="9"/>
      <c r="R15" s="9"/>
      <c r="S15" s="9"/>
      <c r="T15" s="9"/>
    </row>
    <row r="16" spans="1:20">
      <c r="A16" s="9"/>
      <c r="B16" s="9"/>
      <c r="C16" s="9"/>
      <c r="D16" s="9"/>
      <c r="E16" s="9"/>
      <c r="F16" s="9"/>
      <c r="G16" s="9"/>
      <c r="H16" s="9"/>
      <c r="I16" s="9"/>
      <c r="J16" s="9"/>
      <c r="K16" s="9"/>
      <c r="L16" s="9"/>
      <c r="M16" s="9"/>
      <c r="N16" s="9"/>
      <c r="O16" s="9"/>
      <c r="P16" s="9"/>
      <c r="Q16" s="9"/>
      <c r="R16" s="9"/>
      <c r="S16" s="9"/>
      <c r="T16" s="9"/>
    </row>
    <row r="17" spans="1:20">
      <c r="A17" s="9"/>
      <c r="B17" s="9"/>
      <c r="C17" s="9"/>
      <c r="D17" s="9"/>
      <c r="E17" s="9"/>
      <c r="F17" s="9"/>
      <c r="G17" s="9"/>
      <c r="H17" s="9"/>
      <c r="I17" s="9"/>
      <c r="J17" s="9"/>
      <c r="K17" s="9"/>
      <c r="L17" s="9"/>
      <c r="M17" s="9"/>
      <c r="N17" s="9"/>
      <c r="O17" s="9"/>
      <c r="P17" s="9"/>
      <c r="Q17" s="9"/>
      <c r="R17" s="9"/>
      <c r="S17" s="9"/>
      <c r="T17" s="9"/>
    </row>
    <row r="18" spans="1:20">
      <c r="A18" s="9"/>
      <c r="B18" s="9"/>
      <c r="C18" s="9"/>
      <c r="D18" s="9"/>
      <c r="E18" s="9"/>
      <c r="F18" s="9"/>
      <c r="G18" s="9"/>
      <c r="H18" s="9"/>
      <c r="I18" s="9"/>
      <c r="J18" s="9"/>
      <c r="K18" s="9"/>
      <c r="L18" s="9"/>
      <c r="M18" s="9"/>
      <c r="N18" s="9"/>
      <c r="O18" s="9"/>
      <c r="P18" s="9"/>
      <c r="Q18" s="9"/>
      <c r="R18" s="9"/>
      <c r="S18" s="9"/>
      <c r="T18" s="9"/>
    </row>
    <row r="19" spans="1:20">
      <c r="A19" s="9"/>
      <c r="B19" s="9"/>
      <c r="C19" s="9"/>
      <c r="D19" s="9"/>
      <c r="E19" s="9"/>
      <c r="F19" s="9"/>
      <c r="G19" s="9"/>
      <c r="H19" s="9"/>
      <c r="I19" s="9"/>
      <c r="J19" s="9"/>
      <c r="K19" s="9"/>
      <c r="L19" s="9"/>
      <c r="M19" s="9"/>
      <c r="N19" s="9"/>
      <c r="O19" s="9"/>
      <c r="P19" s="9"/>
      <c r="Q19" s="9"/>
      <c r="R19" s="9"/>
      <c r="S19" s="9"/>
      <c r="T19" s="9"/>
    </row>
    <row r="20" spans="1:20">
      <c r="A20" s="9"/>
      <c r="B20" s="9"/>
      <c r="C20" s="9"/>
      <c r="D20" s="9"/>
      <c r="E20" s="9"/>
      <c r="F20" s="9"/>
      <c r="G20" s="9"/>
      <c r="H20" s="9"/>
      <c r="I20" s="9"/>
      <c r="J20" s="9"/>
      <c r="K20" s="9"/>
      <c r="L20" s="9"/>
      <c r="M20" s="9"/>
      <c r="N20" s="9"/>
      <c r="O20" s="9"/>
      <c r="P20" s="9"/>
      <c r="Q20" s="9"/>
      <c r="R20" s="9"/>
      <c r="S20" s="9"/>
      <c r="T20" s="9"/>
    </row>
    <row r="21" spans="1:20">
      <c r="A21" s="9"/>
      <c r="B21" s="9"/>
      <c r="C21" s="9"/>
      <c r="D21" s="9"/>
      <c r="E21" s="9"/>
      <c r="F21" s="9"/>
      <c r="G21" s="9"/>
      <c r="H21" s="9"/>
      <c r="I21" s="9"/>
      <c r="J21" s="9"/>
      <c r="K21" s="9"/>
      <c r="L21" s="9"/>
      <c r="M21" s="9"/>
      <c r="N21" s="9"/>
      <c r="O21" s="9"/>
      <c r="P21" s="9"/>
      <c r="Q21" s="9"/>
      <c r="R21" s="9"/>
      <c r="S21" s="9"/>
      <c r="T21" s="9"/>
    </row>
    <row r="22" spans="1:20">
      <c r="A22" s="9"/>
      <c r="B22" s="9"/>
      <c r="C22" s="9"/>
      <c r="D22" s="9"/>
      <c r="E22" s="9"/>
      <c r="F22" s="9"/>
      <c r="G22" s="9"/>
      <c r="H22" s="9"/>
      <c r="I22" s="9"/>
      <c r="J22" s="9"/>
      <c r="K22" s="9"/>
      <c r="L22" s="9"/>
      <c r="M22" s="9"/>
      <c r="N22" s="9"/>
      <c r="O22" s="9"/>
      <c r="P22" s="9"/>
      <c r="Q22" s="9"/>
      <c r="R22" s="9"/>
      <c r="S22" s="9"/>
      <c r="T22" s="9"/>
    </row>
    <row r="23" spans="1:20">
      <c r="A23" s="9"/>
      <c r="B23" s="9"/>
      <c r="C23" s="9"/>
      <c r="D23" s="9"/>
      <c r="E23" s="9"/>
      <c r="F23" s="9"/>
      <c r="G23" s="9"/>
      <c r="H23" s="9"/>
      <c r="I23" s="9"/>
      <c r="J23" s="9"/>
      <c r="K23" s="9"/>
      <c r="L23" s="9"/>
      <c r="M23" s="9"/>
      <c r="N23" s="9"/>
      <c r="O23" s="9"/>
      <c r="P23" s="9"/>
      <c r="Q23" s="9"/>
      <c r="R23" s="9"/>
      <c r="S23" s="9"/>
      <c r="T23" s="9"/>
    </row>
    <row r="24" spans="1:20">
      <c r="A24" s="9"/>
      <c r="B24" s="9"/>
      <c r="C24" s="9"/>
      <c r="D24" s="9"/>
      <c r="E24" s="9"/>
      <c r="F24" s="9"/>
      <c r="G24" s="9"/>
      <c r="H24" s="9"/>
      <c r="I24" s="9"/>
      <c r="J24" s="9"/>
      <c r="K24" s="9"/>
      <c r="L24" s="9"/>
      <c r="M24" s="9"/>
      <c r="N24" s="9"/>
      <c r="O24" s="9"/>
      <c r="P24" s="9"/>
      <c r="Q24" s="9"/>
      <c r="R24" s="9"/>
      <c r="S24" s="9"/>
      <c r="T24" s="9"/>
    </row>
    <row r="25" spans="1:20">
      <c r="A25" s="9"/>
      <c r="B25" s="9"/>
      <c r="C25" s="9"/>
      <c r="D25" s="9"/>
      <c r="E25" s="9"/>
      <c r="F25" s="9"/>
      <c r="G25" s="9"/>
      <c r="H25" s="9"/>
      <c r="I25" s="9"/>
      <c r="J25" s="9"/>
      <c r="K25" s="9"/>
      <c r="L25" s="9"/>
      <c r="M25" s="9"/>
      <c r="N25" s="9"/>
      <c r="O25" s="9"/>
      <c r="P25" s="9"/>
      <c r="Q25" s="9"/>
      <c r="R25" s="9"/>
      <c r="S25" s="9"/>
      <c r="T25" s="9"/>
    </row>
    <row r="26" spans="1:20">
      <c r="A26" s="9"/>
      <c r="B26" s="9"/>
      <c r="C26" s="9"/>
      <c r="D26" s="9"/>
      <c r="E26" s="9"/>
      <c r="F26" s="9"/>
      <c r="G26" s="9"/>
      <c r="H26" s="9"/>
      <c r="I26" s="9"/>
      <c r="J26" s="9"/>
      <c r="K26" s="9"/>
      <c r="L26" s="9"/>
      <c r="M26" s="9"/>
      <c r="N26" s="9"/>
      <c r="O26" s="9"/>
      <c r="P26" s="9"/>
      <c r="Q26" s="9"/>
      <c r="R26" s="9"/>
      <c r="S26" s="9"/>
      <c r="T26" s="9"/>
    </row>
    <row r="27" spans="1:20" ht="40" customHeight="1">
      <c r="A27" s="332" t="s">
        <v>4298</v>
      </c>
      <c r="B27" s="333"/>
      <c r="C27" s="333"/>
      <c r="D27" s="333"/>
      <c r="E27" s="333"/>
      <c r="F27" s="333"/>
      <c r="G27" s="333"/>
      <c r="H27" s="333"/>
      <c r="I27" s="333"/>
      <c r="J27" s="333"/>
      <c r="K27" s="333"/>
      <c r="L27" s="333"/>
      <c r="M27" s="333"/>
      <c r="N27" s="333"/>
      <c r="O27" s="333"/>
      <c r="P27" s="333"/>
      <c r="Q27" s="333"/>
      <c r="R27" s="333"/>
      <c r="S27" s="333"/>
      <c r="T27" s="333"/>
    </row>
  </sheetData>
  <mergeCells count="1">
    <mergeCell ref="A27:T2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63EC6-D5BE-5F4B-9625-891B1CF8E703}">
  <dimension ref="B2:AH1292"/>
  <sheetViews>
    <sheetView topLeftCell="A539" zoomScale="60" zoomScaleNormal="60" workbookViewId="0">
      <selection activeCell="N530" sqref="N530"/>
    </sheetView>
  </sheetViews>
  <sheetFormatPr baseColWidth="10" defaultRowHeight="14"/>
  <cols>
    <col min="1" max="1" width="10.83203125" style="10"/>
    <col min="2" max="2" width="24.6640625" style="10" customWidth="1"/>
    <col min="3" max="3" width="26.83203125" style="10" customWidth="1"/>
    <col min="4" max="4" width="16.83203125" style="53" customWidth="1"/>
    <col min="5" max="8" width="16" style="10" customWidth="1"/>
    <col min="9" max="10" width="32.1640625" style="10" customWidth="1"/>
    <col min="11" max="11" width="48.1640625" style="10" customWidth="1"/>
    <col min="12" max="12" width="30.6640625" style="10" customWidth="1"/>
    <col min="13" max="13" width="25.6640625" style="10" bestFit="1" customWidth="1"/>
    <col min="14" max="14" width="59.83203125" style="10" customWidth="1"/>
    <col min="15" max="15" width="53.1640625" style="7" customWidth="1"/>
    <col min="16" max="16" width="21.83203125" style="7" customWidth="1"/>
    <col min="17" max="17" width="21.83203125" style="10" customWidth="1"/>
    <col min="18" max="26" width="10.83203125" style="10"/>
    <col min="27" max="27" width="10.83203125" style="10" customWidth="1"/>
    <col min="28" max="16384" width="10.83203125" style="10"/>
  </cols>
  <sheetData>
    <row r="2" spans="2:28" ht="15" thickBot="1">
      <c r="B2" s="271" t="s">
        <v>4297</v>
      </c>
      <c r="C2" s="12"/>
      <c r="D2" s="271"/>
      <c r="E2" s="12"/>
      <c r="F2" s="12"/>
      <c r="G2" s="12"/>
      <c r="H2" s="12"/>
      <c r="I2" s="12"/>
      <c r="J2" s="12"/>
      <c r="K2" s="12"/>
      <c r="L2" s="12"/>
      <c r="M2" s="12"/>
      <c r="N2" s="12"/>
      <c r="O2" s="20"/>
      <c r="P2" s="20"/>
      <c r="Q2" s="12"/>
      <c r="R2" s="53"/>
      <c r="S2" s="53"/>
      <c r="T2" s="53"/>
      <c r="U2" s="53"/>
      <c r="V2" s="53"/>
      <c r="W2" s="53"/>
      <c r="X2" s="53"/>
      <c r="Y2" s="53"/>
      <c r="Z2" s="53"/>
      <c r="AA2" s="53"/>
      <c r="AB2" s="53"/>
    </row>
    <row r="3" spans="2:28">
      <c r="B3" s="371" t="s">
        <v>4292</v>
      </c>
      <c r="C3" s="373" t="s">
        <v>4291</v>
      </c>
      <c r="D3" s="375" t="s">
        <v>4290</v>
      </c>
      <c r="E3" s="382" t="s">
        <v>4289</v>
      </c>
      <c r="F3" s="382"/>
      <c r="G3" s="382"/>
      <c r="H3" s="382"/>
      <c r="I3" s="377" t="s">
        <v>4288</v>
      </c>
      <c r="J3" s="377"/>
      <c r="K3" s="377"/>
      <c r="L3" s="377" t="s">
        <v>4287</v>
      </c>
      <c r="M3" s="377" t="s">
        <v>4286</v>
      </c>
      <c r="N3" s="377"/>
      <c r="O3" s="379" t="s">
        <v>4285</v>
      </c>
      <c r="P3" s="377" t="s">
        <v>4284</v>
      </c>
      <c r="Q3" s="381"/>
      <c r="R3" s="53"/>
      <c r="S3" s="53"/>
      <c r="T3" s="53"/>
      <c r="U3" s="53"/>
      <c r="V3" s="53"/>
      <c r="W3" s="53"/>
      <c r="X3" s="53"/>
      <c r="Y3" s="53"/>
      <c r="Z3" s="53"/>
      <c r="AA3" s="53"/>
    </row>
    <row r="4" spans="2:28" ht="31" thickBot="1">
      <c r="B4" s="372"/>
      <c r="C4" s="374"/>
      <c r="D4" s="376"/>
      <c r="E4" s="56" t="s">
        <v>4283</v>
      </c>
      <c r="F4" s="56" t="s">
        <v>4282</v>
      </c>
      <c r="G4" s="56" t="s">
        <v>4281</v>
      </c>
      <c r="H4" s="44" t="s">
        <v>4280</v>
      </c>
      <c r="I4" s="56" t="s">
        <v>4279</v>
      </c>
      <c r="J4" s="56" t="s">
        <v>4278</v>
      </c>
      <c r="K4" s="44" t="s">
        <v>4277</v>
      </c>
      <c r="L4" s="378"/>
      <c r="M4" s="234" t="s">
        <v>4276</v>
      </c>
      <c r="N4" s="234" t="s">
        <v>4275</v>
      </c>
      <c r="O4" s="380"/>
      <c r="P4" s="234" t="s">
        <v>4274</v>
      </c>
      <c r="Q4" s="270" t="s">
        <v>4273</v>
      </c>
    </row>
    <row r="5" spans="2:28" ht="105">
      <c r="B5" s="347" t="s">
        <v>4272</v>
      </c>
      <c r="C5" s="335" t="s">
        <v>4271</v>
      </c>
      <c r="D5" s="207" t="s">
        <v>1939</v>
      </c>
      <c r="E5" s="84">
        <v>0.46</v>
      </c>
      <c r="F5" s="84">
        <v>0.75</v>
      </c>
      <c r="G5" s="84">
        <v>0</v>
      </c>
      <c r="H5" s="91">
        <v>0.91</v>
      </c>
      <c r="I5" s="38" t="s">
        <v>1938</v>
      </c>
      <c r="J5" s="20" t="s">
        <v>50</v>
      </c>
      <c r="K5" s="38" t="s">
        <v>1937</v>
      </c>
      <c r="L5" s="38" t="s">
        <v>1936</v>
      </c>
      <c r="M5" s="20" t="s">
        <v>1935</v>
      </c>
      <c r="N5" s="51" t="s">
        <v>1934</v>
      </c>
      <c r="O5" s="83" t="s">
        <v>1933</v>
      </c>
      <c r="P5" s="20" t="s">
        <v>702</v>
      </c>
      <c r="Q5" s="29" t="s">
        <v>835</v>
      </c>
      <c r="R5" s="263"/>
    </row>
    <row r="6" spans="2:28" ht="135">
      <c r="B6" s="342"/>
      <c r="C6" s="335"/>
      <c r="D6" s="207" t="s">
        <v>4270</v>
      </c>
      <c r="E6" s="84">
        <f>12/37</f>
        <v>0.32432432432432434</v>
      </c>
      <c r="F6" s="84">
        <v>0.6</v>
      </c>
      <c r="G6" s="84">
        <v>0</v>
      </c>
      <c r="H6" s="91">
        <v>0.99</v>
      </c>
      <c r="I6" s="38" t="s">
        <v>1718</v>
      </c>
      <c r="J6" s="38" t="s">
        <v>1717</v>
      </c>
      <c r="K6" s="38" t="s">
        <v>1716</v>
      </c>
      <c r="L6" s="20" t="s">
        <v>1715</v>
      </c>
      <c r="M6" s="20" t="s">
        <v>1714</v>
      </c>
      <c r="N6" s="51" t="s">
        <v>1713</v>
      </c>
      <c r="O6" s="90" t="s">
        <v>1712</v>
      </c>
      <c r="P6" s="20" t="s">
        <v>702</v>
      </c>
      <c r="Q6" s="29" t="s">
        <v>835</v>
      </c>
    </row>
    <row r="7" spans="2:28" ht="165">
      <c r="B7" s="342"/>
      <c r="C7" s="335"/>
      <c r="D7" s="207" t="s">
        <v>4269</v>
      </c>
      <c r="E7" s="85" t="s">
        <v>1889</v>
      </c>
      <c r="F7" s="84">
        <v>0.5</v>
      </c>
      <c r="G7" s="84">
        <v>0</v>
      </c>
      <c r="H7" s="84">
        <v>1</v>
      </c>
      <c r="I7" s="38" t="s">
        <v>4258</v>
      </c>
      <c r="J7" s="20" t="s">
        <v>50</v>
      </c>
      <c r="K7" s="38" t="s">
        <v>4171</v>
      </c>
      <c r="L7" s="20" t="s">
        <v>4257</v>
      </c>
      <c r="M7" s="20" t="s">
        <v>4268</v>
      </c>
      <c r="N7" s="51" t="s">
        <v>4267</v>
      </c>
      <c r="O7" s="83" t="s">
        <v>4254</v>
      </c>
      <c r="P7" s="20" t="s">
        <v>702</v>
      </c>
      <c r="Q7" s="29" t="s">
        <v>835</v>
      </c>
      <c r="R7" s="263"/>
      <c r="S7" s="263"/>
      <c r="T7" s="263"/>
      <c r="U7" s="263"/>
      <c r="V7" s="263"/>
      <c r="W7" s="263"/>
      <c r="X7" s="263"/>
      <c r="Y7" s="263"/>
      <c r="Z7" s="263"/>
      <c r="AA7" s="263"/>
    </row>
    <row r="8" spans="2:28" ht="45">
      <c r="B8" s="342"/>
      <c r="C8" s="335"/>
      <c r="D8" s="207" t="s">
        <v>3240</v>
      </c>
      <c r="E8" s="85" t="s">
        <v>1851</v>
      </c>
      <c r="F8" s="84">
        <v>0.65</v>
      </c>
      <c r="G8" s="84">
        <v>0</v>
      </c>
      <c r="H8" s="84">
        <v>1</v>
      </c>
      <c r="I8" s="38" t="s">
        <v>3239</v>
      </c>
      <c r="J8" s="38" t="s">
        <v>1095</v>
      </c>
      <c r="K8" s="38" t="s">
        <v>3238</v>
      </c>
      <c r="L8" s="38" t="s">
        <v>3237</v>
      </c>
      <c r="M8" s="20" t="s">
        <v>3236</v>
      </c>
      <c r="N8" s="52" t="s">
        <v>3235</v>
      </c>
      <c r="O8" s="83" t="s">
        <v>3234</v>
      </c>
      <c r="P8" s="20" t="s">
        <v>702</v>
      </c>
      <c r="Q8" s="29" t="s">
        <v>835</v>
      </c>
      <c r="R8" s="263"/>
    </row>
    <row r="9" spans="2:28" ht="45">
      <c r="B9" s="342"/>
      <c r="C9" s="335"/>
      <c r="D9" s="207" t="s">
        <v>3044</v>
      </c>
      <c r="E9" s="85" t="s">
        <v>1436</v>
      </c>
      <c r="F9" s="84">
        <v>0.6</v>
      </c>
      <c r="G9" s="84">
        <v>0</v>
      </c>
      <c r="H9" s="84">
        <v>1</v>
      </c>
      <c r="I9" s="38" t="s">
        <v>2888</v>
      </c>
      <c r="J9" s="38" t="s">
        <v>1095</v>
      </c>
      <c r="K9" s="38" t="s">
        <v>3043</v>
      </c>
      <c r="L9" s="20" t="s">
        <v>3042</v>
      </c>
      <c r="M9" s="20" t="s">
        <v>3041</v>
      </c>
      <c r="N9" s="52" t="s">
        <v>3040</v>
      </c>
      <c r="O9" s="222" t="s">
        <v>3039</v>
      </c>
      <c r="P9" s="20" t="s">
        <v>702</v>
      </c>
      <c r="Q9" s="29" t="s">
        <v>835</v>
      </c>
      <c r="R9" s="263"/>
    </row>
    <row r="10" spans="2:28" ht="105">
      <c r="B10" s="342"/>
      <c r="C10" s="335"/>
      <c r="D10" s="237" t="s">
        <v>1946</v>
      </c>
      <c r="E10" s="129">
        <v>0.32</v>
      </c>
      <c r="F10" s="129">
        <v>0.05</v>
      </c>
      <c r="G10" s="129">
        <v>0.65</v>
      </c>
      <c r="H10" s="129">
        <v>1</v>
      </c>
      <c r="I10" s="128" t="s">
        <v>1938</v>
      </c>
      <c r="J10" s="32" t="s">
        <v>50</v>
      </c>
      <c r="K10" s="128" t="s">
        <v>1937</v>
      </c>
      <c r="L10" s="128" t="s">
        <v>1936</v>
      </c>
      <c r="M10" s="32" t="s">
        <v>4266</v>
      </c>
      <c r="N10" s="177" t="s">
        <v>1944</v>
      </c>
      <c r="O10" s="139" t="s">
        <v>1933</v>
      </c>
      <c r="P10" s="32" t="s">
        <v>702</v>
      </c>
      <c r="Q10" s="34" t="s">
        <v>835</v>
      </c>
      <c r="R10" s="263"/>
    </row>
    <row r="11" spans="2:28" ht="105">
      <c r="B11" s="342"/>
      <c r="C11" s="335"/>
      <c r="D11" s="220" t="s">
        <v>4265</v>
      </c>
      <c r="E11" s="128" t="s">
        <v>754</v>
      </c>
      <c r="F11" s="129">
        <v>0</v>
      </c>
      <c r="G11" s="129">
        <v>0.65</v>
      </c>
      <c r="H11" s="129">
        <v>1</v>
      </c>
      <c r="I11" s="128" t="s">
        <v>1938</v>
      </c>
      <c r="J11" s="32" t="s">
        <v>50</v>
      </c>
      <c r="K11" s="128" t="s">
        <v>1942</v>
      </c>
      <c r="L11" s="128" t="s">
        <v>1936</v>
      </c>
      <c r="M11" s="32" t="s">
        <v>1941</v>
      </c>
      <c r="N11" s="177" t="s">
        <v>1940</v>
      </c>
      <c r="O11" s="139" t="s">
        <v>1933</v>
      </c>
      <c r="P11" s="32" t="s">
        <v>702</v>
      </c>
      <c r="Q11" s="34" t="s">
        <v>835</v>
      </c>
      <c r="R11" s="263"/>
      <c r="S11" s="263"/>
      <c r="T11" s="263"/>
      <c r="U11" s="263"/>
      <c r="V11" s="263"/>
      <c r="W11" s="263"/>
      <c r="X11" s="263"/>
      <c r="Y11" s="263"/>
      <c r="Z11" s="263"/>
      <c r="AA11" s="263"/>
    </row>
    <row r="12" spans="2:28" ht="75">
      <c r="B12" s="342"/>
      <c r="C12" s="335"/>
      <c r="D12" s="237" t="s">
        <v>4264</v>
      </c>
      <c r="E12" s="176">
        <v>0.3</v>
      </c>
      <c r="F12" s="129">
        <v>0</v>
      </c>
      <c r="G12" s="129">
        <v>0.65</v>
      </c>
      <c r="H12" s="91">
        <v>0.92</v>
      </c>
      <c r="I12" s="128" t="s">
        <v>3448</v>
      </c>
      <c r="J12" s="32" t="s">
        <v>50</v>
      </c>
      <c r="K12" s="128" t="s">
        <v>4263</v>
      </c>
      <c r="L12" s="128" t="s">
        <v>4262</v>
      </c>
      <c r="M12" s="32" t="s">
        <v>4261</v>
      </c>
      <c r="N12" s="177" t="s">
        <v>4175</v>
      </c>
      <c r="O12" s="139" t="s">
        <v>4260</v>
      </c>
      <c r="P12" s="32" t="s">
        <v>702</v>
      </c>
      <c r="Q12" s="34" t="s">
        <v>835</v>
      </c>
      <c r="R12" s="263"/>
      <c r="S12" s="263"/>
      <c r="T12" s="263"/>
      <c r="U12" s="263"/>
      <c r="V12" s="263"/>
      <c r="W12" s="263"/>
      <c r="X12" s="263"/>
      <c r="Y12" s="263"/>
      <c r="Z12" s="263"/>
      <c r="AA12" s="263"/>
    </row>
    <row r="13" spans="2:28" ht="165">
      <c r="B13" s="342"/>
      <c r="C13" s="335"/>
      <c r="D13" s="220" t="s">
        <v>4259</v>
      </c>
      <c r="E13" s="176" t="s">
        <v>2598</v>
      </c>
      <c r="F13" s="129">
        <v>0</v>
      </c>
      <c r="G13" s="129">
        <v>1</v>
      </c>
      <c r="H13" s="129">
        <v>1</v>
      </c>
      <c r="I13" s="128" t="s">
        <v>4258</v>
      </c>
      <c r="J13" s="32" t="s">
        <v>50</v>
      </c>
      <c r="K13" s="128" t="s">
        <v>4171</v>
      </c>
      <c r="L13" s="32" t="s">
        <v>4257</v>
      </c>
      <c r="M13" s="32" t="s">
        <v>4256</v>
      </c>
      <c r="N13" s="127" t="s">
        <v>4255</v>
      </c>
      <c r="O13" s="139" t="s">
        <v>4254</v>
      </c>
      <c r="P13" s="32" t="s">
        <v>702</v>
      </c>
      <c r="Q13" s="34" t="s">
        <v>835</v>
      </c>
      <c r="R13" s="263"/>
      <c r="S13" s="263"/>
      <c r="T13" s="263"/>
      <c r="U13" s="263"/>
      <c r="V13" s="263"/>
      <c r="W13" s="263"/>
      <c r="X13" s="263"/>
      <c r="Y13" s="263"/>
      <c r="Z13" s="263"/>
      <c r="AA13" s="263"/>
    </row>
    <row r="14" spans="2:28" ht="165">
      <c r="B14" s="342"/>
      <c r="C14" s="335"/>
      <c r="D14" s="220" t="s">
        <v>4253</v>
      </c>
      <c r="E14" s="128" t="s">
        <v>754</v>
      </c>
      <c r="F14" s="129">
        <v>0</v>
      </c>
      <c r="G14" s="129">
        <v>0.65</v>
      </c>
      <c r="H14" s="129">
        <v>1</v>
      </c>
      <c r="I14" s="128" t="s">
        <v>4172</v>
      </c>
      <c r="J14" s="32" t="s">
        <v>50</v>
      </c>
      <c r="K14" s="128" t="s">
        <v>4252</v>
      </c>
      <c r="L14" s="32" t="s">
        <v>4251</v>
      </c>
      <c r="M14" s="32" t="s">
        <v>4250</v>
      </c>
      <c r="N14" s="127" t="s">
        <v>4249</v>
      </c>
      <c r="O14" s="139" t="s">
        <v>4248</v>
      </c>
      <c r="P14" s="32" t="s">
        <v>702</v>
      </c>
      <c r="Q14" s="34" t="s">
        <v>835</v>
      </c>
      <c r="R14" s="263"/>
      <c r="S14" s="263"/>
      <c r="T14" s="263"/>
      <c r="U14" s="263"/>
      <c r="V14" s="263"/>
      <c r="W14" s="263"/>
      <c r="X14" s="263"/>
      <c r="Y14" s="263"/>
      <c r="Z14" s="263"/>
      <c r="AA14" s="263"/>
      <c r="AB14" s="269"/>
    </row>
    <row r="15" spans="2:28" ht="105">
      <c r="B15" s="342"/>
      <c r="C15" s="335"/>
      <c r="D15" s="220" t="s">
        <v>4247</v>
      </c>
      <c r="E15" s="128" t="s">
        <v>754</v>
      </c>
      <c r="F15" s="129">
        <v>0</v>
      </c>
      <c r="G15" s="129">
        <v>0.65</v>
      </c>
      <c r="H15" s="129">
        <v>1</v>
      </c>
      <c r="I15" s="128" t="s">
        <v>4172</v>
      </c>
      <c r="J15" s="32" t="s">
        <v>50</v>
      </c>
      <c r="K15" s="128" t="s">
        <v>4246</v>
      </c>
      <c r="L15" s="32" t="s">
        <v>4245</v>
      </c>
      <c r="M15" s="32" t="s">
        <v>4244</v>
      </c>
      <c r="N15" s="177" t="s">
        <v>4243</v>
      </c>
      <c r="O15" s="139" t="s">
        <v>4242</v>
      </c>
      <c r="P15" s="32" t="s">
        <v>702</v>
      </c>
      <c r="Q15" s="34" t="s">
        <v>835</v>
      </c>
      <c r="R15" s="263"/>
      <c r="S15" s="263"/>
      <c r="T15" s="263"/>
      <c r="U15" s="263"/>
      <c r="V15" s="263"/>
      <c r="W15" s="263"/>
      <c r="X15" s="263"/>
      <c r="Y15" s="263"/>
      <c r="Z15" s="263"/>
      <c r="AA15" s="263"/>
    </row>
    <row r="16" spans="2:28" ht="195">
      <c r="B16" s="342"/>
      <c r="C16" s="335"/>
      <c r="D16" s="237" t="s">
        <v>2300</v>
      </c>
      <c r="E16" s="129">
        <v>0.32</v>
      </c>
      <c r="F16" s="129">
        <v>0.05</v>
      </c>
      <c r="G16" s="129">
        <v>0.65</v>
      </c>
      <c r="H16" s="129">
        <v>1</v>
      </c>
      <c r="I16" s="128" t="s">
        <v>2038</v>
      </c>
      <c r="J16" s="128" t="s">
        <v>1095</v>
      </c>
      <c r="K16" s="128" t="s">
        <v>2285</v>
      </c>
      <c r="L16" s="32" t="s">
        <v>2299</v>
      </c>
      <c r="M16" s="32" t="s">
        <v>2298</v>
      </c>
      <c r="N16" s="177" t="s">
        <v>2297</v>
      </c>
      <c r="O16" s="126" t="s">
        <v>2296</v>
      </c>
      <c r="P16" s="32" t="s">
        <v>702</v>
      </c>
      <c r="Q16" s="34" t="s">
        <v>835</v>
      </c>
      <c r="R16" s="263"/>
      <c r="S16" s="263"/>
      <c r="T16" s="263"/>
      <c r="U16" s="263"/>
      <c r="V16" s="263"/>
      <c r="W16" s="263"/>
      <c r="X16" s="263"/>
      <c r="Y16" s="263"/>
      <c r="Z16" s="263"/>
      <c r="AA16" s="263"/>
    </row>
    <row r="17" spans="2:28" ht="195">
      <c r="B17" s="342"/>
      <c r="C17" s="335"/>
      <c r="D17" s="237" t="s">
        <v>2286</v>
      </c>
      <c r="E17" s="128" t="s">
        <v>754</v>
      </c>
      <c r="F17" s="129">
        <v>0</v>
      </c>
      <c r="G17" s="129">
        <v>0.65</v>
      </c>
      <c r="H17" s="129">
        <v>1</v>
      </c>
      <c r="I17" s="128" t="s">
        <v>2038</v>
      </c>
      <c r="J17" s="128" t="s">
        <v>1095</v>
      </c>
      <c r="K17" s="128" t="s">
        <v>2285</v>
      </c>
      <c r="L17" s="128" t="s">
        <v>2284</v>
      </c>
      <c r="M17" s="32" t="s">
        <v>2283</v>
      </c>
      <c r="N17" s="177" t="s">
        <v>2282</v>
      </c>
      <c r="O17" s="139" t="s">
        <v>2281</v>
      </c>
      <c r="P17" s="32" t="s">
        <v>702</v>
      </c>
      <c r="Q17" s="34" t="s">
        <v>835</v>
      </c>
      <c r="R17" s="263"/>
      <c r="S17" s="263"/>
      <c r="T17" s="263"/>
      <c r="U17" s="263"/>
      <c r="V17" s="263"/>
      <c r="W17" s="263"/>
      <c r="X17" s="263"/>
      <c r="Y17" s="263"/>
      <c r="Z17" s="263"/>
      <c r="AA17" s="263"/>
    </row>
    <row r="18" spans="2:28" ht="135">
      <c r="B18" s="342"/>
      <c r="C18" s="335"/>
      <c r="D18" s="237" t="s">
        <v>2280</v>
      </c>
      <c r="E18" s="128" t="s">
        <v>754</v>
      </c>
      <c r="F18" s="129">
        <v>0</v>
      </c>
      <c r="G18" s="129">
        <v>0.65</v>
      </c>
      <c r="H18" s="129">
        <v>1</v>
      </c>
      <c r="I18" s="128" t="s">
        <v>2038</v>
      </c>
      <c r="J18" s="128" t="s">
        <v>1095</v>
      </c>
      <c r="K18" s="128" t="s">
        <v>2279</v>
      </c>
      <c r="L18" s="128" t="s">
        <v>2278</v>
      </c>
      <c r="M18" s="32" t="s">
        <v>2277</v>
      </c>
      <c r="N18" s="177" t="s">
        <v>2276</v>
      </c>
      <c r="O18" s="139" t="s">
        <v>2275</v>
      </c>
      <c r="P18" s="32" t="s">
        <v>702</v>
      </c>
      <c r="Q18" s="34" t="s">
        <v>835</v>
      </c>
      <c r="R18" s="263"/>
      <c r="S18" s="263"/>
      <c r="T18" s="263"/>
      <c r="U18" s="263"/>
      <c r="V18" s="263"/>
      <c r="W18" s="263"/>
      <c r="X18" s="263"/>
      <c r="Y18" s="263"/>
      <c r="Z18" s="263"/>
      <c r="AA18" s="263"/>
    </row>
    <row r="19" spans="2:28" ht="60">
      <c r="B19" s="342"/>
      <c r="C19" s="335"/>
      <c r="D19" s="237" t="s">
        <v>2797</v>
      </c>
      <c r="E19" s="129">
        <v>0.32</v>
      </c>
      <c r="F19" s="129">
        <v>0.05</v>
      </c>
      <c r="G19" s="129">
        <v>0.65</v>
      </c>
      <c r="H19" s="129">
        <v>1</v>
      </c>
      <c r="I19" s="128" t="s">
        <v>2796</v>
      </c>
      <c r="J19" s="128" t="s">
        <v>1095</v>
      </c>
      <c r="K19" s="32" t="s">
        <v>4241</v>
      </c>
      <c r="L19" s="32" t="s">
        <v>2794</v>
      </c>
      <c r="M19" s="32" t="s">
        <v>2793</v>
      </c>
      <c r="N19" s="177" t="s">
        <v>2792</v>
      </c>
      <c r="O19" s="126" t="s">
        <v>2791</v>
      </c>
      <c r="P19" s="32" t="s">
        <v>702</v>
      </c>
      <c r="Q19" s="34" t="s">
        <v>835</v>
      </c>
      <c r="R19" s="263"/>
      <c r="S19" s="263"/>
      <c r="T19" s="263"/>
      <c r="U19" s="263"/>
      <c r="V19" s="263"/>
      <c r="W19" s="263"/>
      <c r="X19" s="263"/>
      <c r="Y19" s="263"/>
      <c r="Z19" s="263"/>
      <c r="AA19" s="263"/>
    </row>
    <row r="20" spans="2:28" ht="210">
      <c r="B20" s="342"/>
      <c r="C20" s="335"/>
      <c r="D20" s="264" t="s">
        <v>4240</v>
      </c>
      <c r="E20" s="129">
        <v>0.38</v>
      </c>
      <c r="F20" s="129">
        <v>0.15</v>
      </c>
      <c r="G20" s="129">
        <v>0.65</v>
      </c>
      <c r="H20" s="129">
        <v>1</v>
      </c>
      <c r="I20" s="128" t="s">
        <v>3785</v>
      </c>
      <c r="J20" s="32" t="s">
        <v>50</v>
      </c>
      <c r="K20" s="128" t="s">
        <v>3784</v>
      </c>
      <c r="L20" s="128" t="s">
        <v>3783</v>
      </c>
      <c r="M20" s="32" t="s">
        <v>3782</v>
      </c>
      <c r="N20" s="177" t="s">
        <v>3781</v>
      </c>
      <c r="O20" s="139" t="s">
        <v>3780</v>
      </c>
      <c r="P20" s="32" t="s">
        <v>702</v>
      </c>
      <c r="Q20" s="34" t="s">
        <v>835</v>
      </c>
      <c r="R20" s="263"/>
      <c r="S20" s="263"/>
      <c r="T20" s="263"/>
      <c r="U20" s="263"/>
      <c r="V20" s="263"/>
      <c r="W20" s="263"/>
      <c r="X20" s="263"/>
      <c r="Y20" s="263"/>
      <c r="Z20" s="263"/>
      <c r="AA20" s="263"/>
    </row>
    <row r="21" spans="2:28" ht="120">
      <c r="B21" s="342"/>
      <c r="C21" s="335"/>
      <c r="D21" s="206" t="s">
        <v>2999</v>
      </c>
      <c r="E21" s="73">
        <v>0.27</v>
      </c>
      <c r="F21" s="73">
        <v>0.2</v>
      </c>
      <c r="G21" s="73">
        <v>0.35</v>
      </c>
      <c r="H21" s="73">
        <v>0.11</v>
      </c>
      <c r="I21" s="71" t="s">
        <v>2998</v>
      </c>
      <c r="J21" s="71" t="s">
        <v>1095</v>
      </c>
      <c r="K21" s="71" t="s">
        <v>2997</v>
      </c>
      <c r="L21" s="71" t="s">
        <v>2996</v>
      </c>
      <c r="M21" s="68" t="s">
        <v>2995</v>
      </c>
      <c r="N21" s="70" t="s">
        <v>2994</v>
      </c>
      <c r="O21" s="69" t="s">
        <v>2993</v>
      </c>
      <c r="P21" s="68" t="s">
        <v>722</v>
      </c>
      <c r="Q21" s="67" t="s">
        <v>835</v>
      </c>
      <c r="R21" s="263"/>
    </row>
    <row r="22" spans="2:28" ht="90">
      <c r="B22" s="342"/>
      <c r="C22" s="335"/>
      <c r="D22" s="209" t="s">
        <v>4239</v>
      </c>
      <c r="E22" s="65">
        <v>0.46</v>
      </c>
      <c r="F22" s="65">
        <v>0.8</v>
      </c>
      <c r="G22" s="65">
        <v>0.06</v>
      </c>
      <c r="H22" s="94">
        <v>0.79</v>
      </c>
      <c r="I22" s="64" t="s">
        <v>4138</v>
      </c>
      <c r="J22" s="61" t="s">
        <v>50</v>
      </c>
      <c r="K22" s="64" t="s">
        <v>4137</v>
      </c>
      <c r="L22" s="64" t="s">
        <v>4136</v>
      </c>
      <c r="M22" s="61" t="s">
        <v>4238</v>
      </c>
      <c r="N22" s="93" t="s">
        <v>4237</v>
      </c>
      <c r="O22" s="92" t="s">
        <v>4133</v>
      </c>
      <c r="P22" s="61" t="s">
        <v>702</v>
      </c>
      <c r="Q22" s="60" t="s">
        <v>790</v>
      </c>
      <c r="R22" s="263"/>
      <c r="S22" s="263"/>
      <c r="T22" s="263"/>
      <c r="U22" s="263"/>
      <c r="V22" s="263"/>
      <c r="W22" s="263"/>
      <c r="X22" s="263"/>
      <c r="Y22" s="263"/>
      <c r="Z22" s="263"/>
      <c r="AA22" s="263"/>
    </row>
    <row r="23" spans="2:28" ht="45">
      <c r="B23" s="342"/>
      <c r="C23" s="335"/>
      <c r="D23" s="224" t="s">
        <v>4236</v>
      </c>
      <c r="E23" s="73">
        <v>0.46</v>
      </c>
      <c r="F23" s="73">
        <v>0.85</v>
      </c>
      <c r="G23" s="73">
        <v>0</v>
      </c>
      <c r="H23" s="72">
        <v>0.78</v>
      </c>
      <c r="I23" s="71" t="s">
        <v>1734</v>
      </c>
      <c r="J23" s="71" t="s">
        <v>1095</v>
      </c>
      <c r="K23" s="71" t="s">
        <v>1094</v>
      </c>
      <c r="L23" s="68" t="s">
        <v>718</v>
      </c>
      <c r="M23" s="68" t="s">
        <v>3497</v>
      </c>
      <c r="N23" s="70" t="s">
        <v>3496</v>
      </c>
      <c r="O23" s="88" t="s">
        <v>3495</v>
      </c>
      <c r="P23" s="68" t="s">
        <v>702</v>
      </c>
      <c r="Q23" s="67" t="s">
        <v>790</v>
      </c>
      <c r="R23" s="263"/>
      <c r="AB23" s="269"/>
    </row>
    <row r="24" spans="2:28" ht="75">
      <c r="B24" s="342"/>
      <c r="C24" s="335"/>
      <c r="D24" s="212" t="s">
        <v>1915</v>
      </c>
      <c r="E24" s="65">
        <v>0.95</v>
      </c>
      <c r="F24" s="65">
        <v>0.9</v>
      </c>
      <c r="G24" s="65">
        <v>1</v>
      </c>
      <c r="H24" s="65">
        <v>0.91</v>
      </c>
      <c r="I24" s="64" t="s">
        <v>719</v>
      </c>
      <c r="J24" s="64" t="s">
        <v>1914</v>
      </c>
      <c r="K24" s="64" t="s">
        <v>50</v>
      </c>
      <c r="L24" s="61" t="s">
        <v>718</v>
      </c>
      <c r="M24" s="61" t="s">
        <v>1913</v>
      </c>
      <c r="N24" s="63" t="s">
        <v>1912</v>
      </c>
      <c r="O24" s="62" t="s">
        <v>1911</v>
      </c>
      <c r="P24" s="61" t="s">
        <v>702</v>
      </c>
      <c r="Q24" s="60" t="s">
        <v>714</v>
      </c>
      <c r="R24" s="263"/>
      <c r="AB24" s="269"/>
    </row>
    <row r="25" spans="2:28" ht="60">
      <c r="B25" s="342"/>
      <c r="C25" s="335"/>
      <c r="D25" s="223" t="s">
        <v>4235</v>
      </c>
      <c r="E25" s="84">
        <v>0.76</v>
      </c>
      <c r="F25" s="84">
        <v>0.85</v>
      </c>
      <c r="G25" s="84">
        <v>0.65</v>
      </c>
      <c r="H25" s="84">
        <v>0.97</v>
      </c>
      <c r="I25" s="38" t="s">
        <v>719</v>
      </c>
      <c r="J25" s="38" t="s">
        <v>4193</v>
      </c>
      <c r="K25" s="38" t="s">
        <v>50</v>
      </c>
      <c r="L25" s="20" t="s">
        <v>718</v>
      </c>
      <c r="M25" s="20" t="s">
        <v>4234</v>
      </c>
      <c r="N25" s="52" t="s">
        <v>4219</v>
      </c>
      <c r="O25" s="83" t="s">
        <v>4190</v>
      </c>
      <c r="P25" s="20" t="s">
        <v>702</v>
      </c>
      <c r="Q25" s="29" t="s">
        <v>714</v>
      </c>
    </row>
    <row r="26" spans="2:28" ht="75">
      <c r="B26" s="342"/>
      <c r="C26" s="335"/>
      <c r="D26" s="223" t="s">
        <v>2652</v>
      </c>
      <c r="E26" s="84">
        <v>0.92</v>
      </c>
      <c r="F26" s="84">
        <v>0.85</v>
      </c>
      <c r="G26" s="84">
        <v>1</v>
      </c>
      <c r="H26" s="84">
        <v>0.91</v>
      </c>
      <c r="I26" s="20" t="s">
        <v>719</v>
      </c>
      <c r="J26" s="38" t="s">
        <v>2651</v>
      </c>
      <c r="K26" s="20" t="s">
        <v>50</v>
      </c>
      <c r="L26" s="20" t="s">
        <v>718</v>
      </c>
      <c r="M26" s="20" t="s">
        <v>2646</v>
      </c>
      <c r="N26" s="52" t="s">
        <v>2650</v>
      </c>
      <c r="O26" s="83" t="s">
        <v>2649</v>
      </c>
      <c r="P26" s="20" t="s">
        <v>702</v>
      </c>
      <c r="Q26" s="29" t="s">
        <v>714</v>
      </c>
    </row>
    <row r="27" spans="2:28" ht="90">
      <c r="B27" s="342"/>
      <c r="C27" s="335"/>
      <c r="D27" s="223" t="s">
        <v>2775</v>
      </c>
      <c r="E27" s="84">
        <v>0.43</v>
      </c>
      <c r="F27" s="84">
        <v>0.8</v>
      </c>
      <c r="G27" s="84">
        <v>0</v>
      </c>
      <c r="H27" s="84">
        <v>0.99</v>
      </c>
      <c r="I27" s="38" t="s">
        <v>719</v>
      </c>
      <c r="J27" s="38" t="s">
        <v>2774</v>
      </c>
      <c r="K27" s="38" t="s">
        <v>50</v>
      </c>
      <c r="L27" s="20" t="s">
        <v>718</v>
      </c>
      <c r="M27" s="20" t="s">
        <v>2773</v>
      </c>
      <c r="N27" s="52" t="s">
        <v>2772</v>
      </c>
      <c r="O27" s="83" t="s">
        <v>2771</v>
      </c>
      <c r="P27" s="20" t="s">
        <v>702</v>
      </c>
      <c r="Q27" s="34" t="s">
        <v>714</v>
      </c>
    </row>
    <row r="28" spans="2:28" ht="60">
      <c r="B28" s="342"/>
      <c r="C28" s="335"/>
      <c r="D28" s="223" t="s">
        <v>1920</v>
      </c>
      <c r="E28" s="84">
        <v>0.7</v>
      </c>
      <c r="F28" s="84">
        <v>0.75</v>
      </c>
      <c r="G28" s="84">
        <v>0.65</v>
      </c>
      <c r="H28" s="84">
        <v>0.99</v>
      </c>
      <c r="I28" s="38" t="s">
        <v>719</v>
      </c>
      <c r="J28" s="38" t="s">
        <v>1919</v>
      </c>
      <c r="K28" s="38" t="s">
        <v>50</v>
      </c>
      <c r="L28" s="20" t="s">
        <v>718</v>
      </c>
      <c r="M28" s="20" t="s">
        <v>1918</v>
      </c>
      <c r="N28" s="52" t="s">
        <v>1917</v>
      </c>
      <c r="O28" s="83" t="s">
        <v>1916</v>
      </c>
      <c r="P28" s="20" t="s">
        <v>702</v>
      </c>
      <c r="Q28" s="29" t="s">
        <v>714</v>
      </c>
    </row>
    <row r="29" spans="2:28" ht="60">
      <c r="B29" s="342"/>
      <c r="C29" s="335"/>
      <c r="D29" s="223" t="s">
        <v>4233</v>
      </c>
      <c r="E29" s="84">
        <v>0.59</v>
      </c>
      <c r="F29" s="84">
        <v>0.8</v>
      </c>
      <c r="G29" s="84">
        <v>0.35</v>
      </c>
      <c r="H29" s="84">
        <v>0.99</v>
      </c>
      <c r="I29" s="38" t="s">
        <v>719</v>
      </c>
      <c r="J29" s="38" t="s">
        <v>4193</v>
      </c>
      <c r="K29" s="38" t="s">
        <v>50</v>
      </c>
      <c r="L29" s="20" t="s">
        <v>718</v>
      </c>
      <c r="M29" s="20" t="s">
        <v>4220</v>
      </c>
      <c r="N29" s="52" t="s">
        <v>4219</v>
      </c>
      <c r="O29" s="83" t="s">
        <v>4190</v>
      </c>
      <c r="P29" s="20" t="s">
        <v>702</v>
      </c>
      <c r="Q29" s="29" t="s">
        <v>714</v>
      </c>
    </row>
    <row r="30" spans="2:28" ht="90">
      <c r="B30" s="342"/>
      <c r="C30" s="335"/>
      <c r="D30" s="223" t="s">
        <v>3125</v>
      </c>
      <c r="E30" s="84">
        <v>0.32</v>
      </c>
      <c r="F30" s="84">
        <v>0.6</v>
      </c>
      <c r="G30" s="84">
        <v>0</v>
      </c>
      <c r="H30" s="91">
        <v>0.97</v>
      </c>
      <c r="I30" s="38" t="s">
        <v>719</v>
      </c>
      <c r="J30" s="38" t="s">
        <v>3100</v>
      </c>
      <c r="K30" s="20" t="s">
        <v>50</v>
      </c>
      <c r="L30" s="20" t="s">
        <v>718</v>
      </c>
      <c r="M30" s="20" t="s">
        <v>3124</v>
      </c>
      <c r="N30" s="51" t="s">
        <v>3098</v>
      </c>
      <c r="O30" s="90" t="s">
        <v>3097</v>
      </c>
      <c r="P30" s="20" t="s">
        <v>702</v>
      </c>
      <c r="Q30" s="29" t="s">
        <v>714</v>
      </c>
    </row>
    <row r="31" spans="2:28" ht="135">
      <c r="B31" s="342"/>
      <c r="C31" s="335"/>
      <c r="D31" s="207" t="s">
        <v>2770</v>
      </c>
      <c r="E31" s="84">
        <v>0.97</v>
      </c>
      <c r="F31" s="84">
        <v>0.95</v>
      </c>
      <c r="G31" s="84">
        <v>1</v>
      </c>
      <c r="H31" s="84">
        <v>0.91</v>
      </c>
      <c r="I31" s="38" t="s">
        <v>2769</v>
      </c>
      <c r="J31" s="38" t="s">
        <v>1095</v>
      </c>
      <c r="K31" s="38" t="s">
        <v>2768</v>
      </c>
      <c r="L31" s="38" t="s">
        <v>2767</v>
      </c>
      <c r="M31" s="20" t="s">
        <v>2766</v>
      </c>
      <c r="N31" s="52" t="s">
        <v>2765</v>
      </c>
      <c r="O31" s="83" t="s">
        <v>2764</v>
      </c>
      <c r="P31" s="20" t="s">
        <v>702</v>
      </c>
      <c r="Q31" s="29" t="s">
        <v>1148</v>
      </c>
    </row>
    <row r="32" spans="2:28" ht="75">
      <c r="B32" s="342"/>
      <c r="C32" s="335"/>
      <c r="D32" s="223" t="s">
        <v>4232</v>
      </c>
      <c r="E32" s="84">
        <v>0.24</v>
      </c>
      <c r="F32" s="84">
        <v>0.45</v>
      </c>
      <c r="G32" s="84">
        <v>0</v>
      </c>
      <c r="H32" s="91">
        <v>0.99</v>
      </c>
      <c r="I32" s="20" t="s">
        <v>719</v>
      </c>
      <c r="J32" s="38" t="s">
        <v>4231</v>
      </c>
      <c r="K32" s="20" t="s">
        <v>50</v>
      </c>
      <c r="L32" s="20" t="s">
        <v>718</v>
      </c>
      <c r="M32" s="20" t="s">
        <v>4176</v>
      </c>
      <c r="N32" s="51" t="s">
        <v>4230</v>
      </c>
      <c r="O32" s="90" t="s">
        <v>4229</v>
      </c>
      <c r="P32" s="20" t="s">
        <v>702</v>
      </c>
      <c r="Q32" s="29" t="s">
        <v>714</v>
      </c>
    </row>
    <row r="33" spans="2:17" ht="60">
      <c r="B33" s="342"/>
      <c r="C33" s="335"/>
      <c r="D33" s="223" t="s">
        <v>4228</v>
      </c>
      <c r="E33" s="84">
        <v>0.49</v>
      </c>
      <c r="F33" s="84">
        <v>0.4</v>
      </c>
      <c r="G33" s="84">
        <v>0.59</v>
      </c>
      <c r="H33" s="84">
        <v>0.99</v>
      </c>
      <c r="I33" s="128" t="s">
        <v>719</v>
      </c>
      <c r="J33" s="20" t="s">
        <v>4146</v>
      </c>
      <c r="K33" s="38" t="s">
        <v>50</v>
      </c>
      <c r="L33" s="20" t="s">
        <v>718</v>
      </c>
      <c r="M33" s="20" t="s">
        <v>1935</v>
      </c>
      <c r="N33" s="52" t="s">
        <v>4227</v>
      </c>
      <c r="O33" s="83" t="s">
        <v>4195</v>
      </c>
      <c r="P33" s="20" t="s">
        <v>702</v>
      </c>
      <c r="Q33" s="29" t="s">
        <v>714</v>
      </c>
    </row>
    <row r="34" spans="2:17" ht="60">
      <c r="B34" s="342"/>
      <c r="C34" s="335"/>
      <c r="D34" s="223" t="s">
        <v>4226</v>
      </c>
      <c r="E34" s="84">
        <v>0.62</v>
      </c>
      <c r="F34" s="84">
        <v>0.3</v>
      </c>
      <c r="G34" s="84">
        <v>1</v>
      </c>
      <c r="H34" s="84">
        <v>0.93</v>
      </c>
      <c r="I34" s="38" t="s">
        <v>719</v>
      </c>
      <c r="J34" s="38" t="s">
        <v>4193</v>
      </c>
      <c r="K34" s="38" t="s">
        <v>50</v>
      </c>
      <c r="L34" s="20" t="s">
        <v>718</v>
      </c>
      <c r="M34" s="20" t="s">
        <v>4225</v>
      </c>
      <c r="N34" s="52" t="s">
        <v>4219</v>
      </c>
      <c r="O34" s="83" t="s">
        <v>4190</v>
      </c>
      <c r="P34" s="20" t="s">
        <v>702</v>
      </c>
      <c r="Q34" s="29" t="s">
        <v>714</v>
      </c>
    </row>
    <row r="35" spans="2:17" ht="90">
      <c r="B35" s="342"/>
      <c r="C35" s="335"/>
      <c r="D35" s="223" t="s">
        <v>3123</v>
      </c>
      <c r="E35" s="84">
        <v>0.41</v>
      </c>
      <c r="F35" s="84">
        <v>0.2</v>
      </c>
      <c r="G35" s="84">
        <v>0.65</v>
      </c>
      <c r="H35" s="84">
        <v>0.99</v>
      </c>
      <c r="I35" s="38" t="s">
        <v>719</v>
      </c>
      <c r="J35" s="38" t="s">
        <v>3100</v>
      </c>
      <c r="K35" s="20" t="s">
        <v>50</v>
      </c>
      <c r="L35" s="20" t="s">
        <v>718</v>
      </c>
      <c r="M35" s="20" t="s">
        <v>3122</v>
      </c>
      <c r="N35" s="51" t="s">
        <v>3098</v>
      </c>
      <c r="O35" s="90" t="s">
        <v>3097</v>
      </c>
      <c r="P35" s="20" t="s">
        <v>702</v>
      </c>
      <c r="Q35" s="29" t="s">
        <v>714</v>
      </c>
    </row>
    <row r="36" spans="2:17" ht="90">
      <c r="B36" s="342"/>
      <c r="C36" s="335"/>
      <c r="D36" s="223" t="s">
        <v>3121</v>
      </c>
      <c r="E36" s="84">
        <v>0.35</v>
      </c>
      <c r="F36" s="84">
        <v>0.1</v>
      </c>
      <c r="G36" s="84">
        <v>0.65</v>
      </c>
      <c r="H36" s="84">
        <v>0.99</v>
      </c>
      <c r="I36" s="38" t="s">
        <v>719</v>
      </c>
      <c r="J36" s="38" t="s">
        <v>3100</v>
      </c>
      <c r="K36" s="20" t="s">
        <v>50</v>
      </c>
      <c r="L36" s="20" t="s">
        <v>718</v>
      </c>
      <c r="M36" s="20" t="s">
        <v>3120</v>
      </c>
      <c r="N36" s="51" t="s">
        <v>3098</v>
      </c>
      <c r="O36" s="90" t="s">
        <v>3097</v>
      </c>
      <c r="P36" s="20" t="s">
        <v>702</v>
      </c>
      <c r="Q36" s="29" t="s">
        <v>714</v>
      </c>
    </row>
    <row r="37" spans="2:17" ht="45">
      <c r="B37" s="342"/>
      <c r="C37" s="335"/>
      <c r="D37" s="223" t="s">
        <v>4224</v>
      </c>
      <c r="E37" s="84">
        <f>12/37</f>
        <v>0.32432432432432434</v>
      </c>
      <c r="F37" s="84">
        <v>0.05</v>
      </c>
      <c r="G37" s="84">
        <v>0.65</v>
      </c>
      <c r="H37" s="91">
        <v>0.99</v>
      </c>
      <c r="I37" s="38" t="s">
        <v>719</v>
      </c>
      <c r="J37" s="38" t="s">
        <v>4208</v>
      </c>
      <c r="K37" s="20" t="s">
        <v>50</v>
      </c>
      <c r="L37" s="20" t="s">
        <v>718</v>
      </c>
      <c r="M37" s="20" t="s">
        <v>4223</v>
      </c>
      <c r="N37" s="51" t="s">
        <v>4222</v>
      </c>
      <c r="O37" s="83" t="s">
        <v>4205</v>
      </c>
      <c r="P37" s="20" t="s">
        <v>702</v>
      </c>
      <c r="Q37" s="29" t="s">
        <v>714</v>
      </c>
    </row>
    <row r="38" spans="2:17" ht="60">
      <c r="B38" s="342"/>
      <c r="C38" s="335"/>
      <c r="D38" s="223" t="s">
        <v>4221</v>
      </c>
      <c r="E38" s="84">
        <v>0.49</v>
      </c>
      <c r="F38" s="84">
        <v>0.05</v>
      </c>
      <c r="G38" s="84">
        <v>1</v>
      </c>
      <c r="H38" s="84">
        <v>0.99</v>
      </c>
      <c r="I38" s="38" t="s">
        <v>719</v>
      </c>
      <c r="J38" s="38" t="s">
        <v>4193</v>
      </c>
      <c r="K38" s="38" t="s">
        <v>50</v>
      </c>
      <c r="L38" s="20" t="s">
        <v>718</v>
      </c>
      <c r="M38" s="20" t="s">
        <v>4220</v>
      </c>
      <c r="N38" s="52" t="s">
        <v>4219</v>
      </c>
      <c r="O38" s="83" t="s">
        <v>4190</v>
      </c>
      <c r="P38" s="20" t="s">
        <v>702</v>
      </c>
      <c r="Q38" s="29" t="s">
        <v>714</v>
      </c>
    </row>
    <row r="39" spans="2:17" ht="135">
      <c r="B39" s="342"/>
      <c r="C39" s="335"/>
      <c r="D39" s="223" t="s">
        <v>1902</v>
      </c>
      <c r="E39" s="84">
        <v>0.49</v>
      </c>
      <c r="F39" s="84">
        <v>0.05</v>
      </c>
      <c r="G39" s="84">
        <v>1</v>
      </c>
      <c r="H39" s="91">
        <v>0.86</v>
      </c>
      <c r="I39" s="38" t="s">
        <v>719</v>
      </c>
      <c r="J39" s="38" t="s">
        <v>1898</v>
      </c>
      <c r="K39" s="38" t="s">
        <v>50</v>
      </c>
      <c r="L39" s="20" t="s">
        <v>718</v>
      </c>
      <c r="M39" s="20" t="s">
        <v>1897</v>
      </c>
      <c r="N39" s="51" t="s">
        <v>1896</v>
      </c>
      <c r="O39" s="83" t="s">
        <v>1707</v>
      </c>
      <c r="P39" s="20" t="s">
        <v>702</v>
      </c>
      <c r="Q39" s="29" t="s">
        <v>714</v>
      </c>
    </row>
    <row r="40" spans="2:17" ht="90">
      <c r="B40" s="342"/>
      <c r="C40" s="335"/>
      <c r="D40" s="223" t="s">
        <v>3119</v>
      </c>
      <c r="E40" s="85">
        <v>0.3</v>
      </c>
      <c r="F40" s="84">
        <v>0</v>
      </c>
      <c r="G40" s="84">
        <v>0.65</v>
      </c>
      <c r="H40" s="91">
        <v>0.97</v>
      </c>
      <c r="I40" s="38" t="s">
        <v>719</v>
      </c>
      <c r="J40" s="38" t="s">
        <v>3100</v>
      </c>
      <c r="K40" s="20" t="s">
        <v>50</v>
      </c>
      <c r="L40" s="20" t="s">
        <v>718</v>
      </c>
      <c r="M40" s="20" t="s">
        <v>3118</v>
      </c>
      <c r="N40" s="51" t="s">
        <v>3117</v>
      </c>
      <c r="O40" s="90" t="s">
        <v>3097</v>
      </c>
      <c r="P40" s="20" t="s">
        <v>702</v>
      </c>
      <c r="Q40" s="29" t="s">
        <v>714</v>
      </c>
    </row>
    <row r="41" spans="2:17" ht="45">
      <c r="B41" s="342"/>
      <c r="C41" s="335"/>
      <c r="D41" s="223" t="s">
        <v>4218</v>
      </c>
      <c r="E41" s="38" t="s">
        <v>1797</v>
      </c>
      <c r="F41" s="84">
        <v>0</v>
      </c>
      <c r="G41" s="84">
        <v>0.53</v>
      </c>
      <c r="H41" s="84">
        <v>1</v>
      </c>
      <c r="I41" s="20" t="s">
        <v>719</v>
      </c>
      <c r="J41" s="20" t="s">
        <v>4146</v>
      </c>
      <c r="K41" s="20" t="s">
        <v>50</v>
      </c>
      <c r="L41" s="20" t="s">
        <v>718</v>
      </c>
      <c r="M41" s="20" t="s">
        <v>4197</v>
      </c>
      <c r="N41" s="51" t="s">
        <v>4217</v>
      </c>
      <c r="O41" s="83" t="s">
        <v>4216</v>
      </c>
      <c r="P41" s="20" t="s">
        <v>702</v>
      </c>
      <c r="Q41" s="29" t="s">
        <v>714</v>
      </c>
    </row>
    <row r="42" spans="2:17" ht="90">
      <c r="B42" s="342"/>
      <c r="C42" s="335"/>
      <c r="D42" s="223" t="s">
        <v>3116</v>
      </c>
      <c r="E42" s="84">
        <v>0</v>
      </c>
      <c r="F42" s="84">
        <v>0</v>
      </c>
      <c r="G42" s="84">
        <v>0</v>
      </c>
      <c r="H42" s="84">
        <v>0.56999999999999995</v>
      </c>
      <c r="I42" s="38" t="s">
        <v>719</v>
      </c>
      <c r="J42" s="38" t="s">
        <v>3100</v>
      </c>
      <c r="K42" s="20" t="s">
        <v>50</v>
      </c>
      <c r="L42" s="20" t="s">
        <v>718</v>
      </c>
      <c r="M42" s="20" t="s">
        <v>3115</v>
      </c>
      <c r="N42" s="51" t="s">
        <v>3114</v>
      </c>
      <c r="O42" s="90" t="s">
        <v>3097</v>
      </c>
      <c r="P42" s="20" t="s">
        <v>722</v>
      </c>
      <c r="Q42" s="29" t="s">
        <v>714</v>
      </c>
    </row>
    <row r="43" spans="2:17" ht="165">
      <c r="B43" s="342"/>
      <c r="C43" s="335"/>
      <c r="D43" s="207" t="s">
        <v>3449</v>
      </c>
      <c r="E43" s="84">
        <v>0.05</v>
      </c>
      <c r="F43" s="84">
        <v>0.1</v>
      </c>
      <c r="G43" s="84">
        <v>0</v>
      </c>
      <c r="H43" s="84">
        <v>0.51</v>
      </c>
      <c r="I43" s="38" t="s">
        <v>3095</v>
      </c>
      <c r="J43" s="38" t="s">
        <v>3448</v>
      </c>
      <c r="K43" s="38" t="s">
        <v>3447</v>
      </c>
      <c r="L43" s="20" t="s">
        <v>3446</v>
      </c>
      <c r="M43" s="20" t="s">
        <v>3445</v>
      </c>
      <c r="N43" s="51" t="s">
        <v>3444</v>
      </c>
      <c r="O43" s="83" t="s">
        <v>3443</v>
      </c>
      <c r="P43" s="20" t="s">
        <v>722</v>
      </c>
      <c r="Q43" s="29" t="s">
        <v>1148</v>
      </c>
    </row>
    <row r="44" spans="2:17" ht="60">
      <c r="B44" s="342"/>
      <c r="C44" s="335"/>
      <c r="D44" s="223" t="s">
        <v>4215</v>
      </c>
      <c r="E44" s="84">
        <v>0.03</v>
      </c>
      <c r="F44" s="84">
        <v>0.05</v>
      </c>
      <c r="G44" s="84">
        <v>0</v>
      </c>
      <c r="H44" s="84">
        <v>0.45</v>
      </c>
      <c r="I44" s="20" t="s">
        <v>719</v>
      </c>
      <c r="J44" s="38" t="s">
        <v>4214</v>
      </c>
      <c r="K44" s="20" t="s">
        <v>50</v>
      </c>
      <c r="L44" s="20" t="s">
        <v>718</v>
      </c>
      <c r="M44" s="20" t="s">
        <v>4213</v>
      </c>
      <c r="N44" s="51" t="s">
        <v>4212</v>
      </c>
      <c r="O44" s="83" t="s">
        <v>4211</v>
      </c>
      <c r="P44" s="20" t="s">
        <v>722</v>
      </c>
      <c r="Q44" s="29" t="s">
        <v>714</v>
      </c>
    </row>
    <row r="45" spans="2:17" ht="75">
      <c r="B45" s="342"/>
      <c r="C45" s="335"/>
      <c r="D45" s="223" t="s">
        <v>2648</v>
      </c>
      <c r="E45" s="84">
        <v>0.08</v>
      </c>
      <c r="F45" s="84">
        <v>0.15</v>
      </c>
      <c r="G45" s="84">
        <v>0</v>
      </c>
      <c r="H45" s="84">
        <v>0.08</v>
      </c>
      <c r="I45" s="38" t="s">
        <v>719</v>
      </c>
      <c r="J45" s="38" t="s">
        <v>4210</v>
      </c>
      <c r="K45" s="20" t="s">
        <v>50</v>
      </c>
      <c r="L45" s="20" t="s">
        <v>718</v>
      </c>
      <c r="M45" s="20" t="s">
        <v>2646</v>
      </c>
      <c r="N45" s="52" t="s">
        <v>2645</v>
      </c>
      <c r="O45" s="83" t="s">
        <v>2644</v>
      </c>
      <c r="P45" s="20" t="s">
        <v>722</v>
      </c>
      <c r="Q45" s="29" t="s">
        <v>714</v>
      </c>
    </row>
    <row r="46" spans="2:17" ht="75">
      <c r="B46" s="342"/>
      <c r="C46" s="335"/>
      <c r="D46" s="211" t="s">
        <v>2127</v>
      </c>
      <c r="E46" s="73">
        <f>23/37</f>
        <v>0.6216216216216216</v>
      </c>
      <c r="F46" s="73">
        <f>17/20</f>
        <v>0.85</v>
      </c>
      <c r="G46" s="73">
        <f>6/17</f>
        <v>0.35294117647058826</v>
      </c>
      <c r="H46" s="72">
        <v>7.0000000000000007E-2</v>
      </c>
      <c r="I46" s="71" t="s">
        <v>719</v>
      </c>
      <c r="J46" s="71" t="s">
        <v>2126</v>
      </c>
      <c r="K46" s="71" t="s">
        <v>50</v>
      </c>
      <c r="L46" s="71" t="s">
        <v>2124</v>
      </c>
      <c r="M46" s="68" t="s">
        <v>2123</v>
      </c>
      <c r="N46" s="70" t="s">
        <v>2122</v>
      </c>
      <c r="O46" s="69" t="s">
        <v>2121</v>
      </c>
      <c r="P46" s="68" t="s">
        <v>722</v>
      </c>
      <c r="Q46" s="67" t="s">
        <v>714</v>
      </c>
    </row>
    <row r="47" spans="2:17" ht="90">
      <c r="B47" s="342"/>
      <c r="C47" s="335"/>
      <c r="D47" s="212" t="s">
        <v>1894</v>
      </c>
      <c r="E47" s="97" t="s">
        <v>1889</v>
      </c>
      <c r="F47" s="65">
        <v>0.5</v>
      </c>
      <c r="G47" s="65">
        <v>0</v>
      </c>
      <c r="H47" s="65">
        <v>1</v>
      </c>
      <c r="I47" s="64" t="s">
        <v>719</v>
      </c>
      <c r="J47" s="64" t="s">
        <v>1888</v>
      </c>
      <c r="K47" s="61" t="s">
        <v>50</v>
      </c>
      <c r="L47" s="61" t="s">
        <v>718</v>
      </c>
      <c r="M47" s="61" t="s">
        <v>1893</v>
      </c>
      <c r="N47" s="93" t="s">
        <v>1892</v>
      </c>
      <c r="O47" s="62" t="s">
        <v>1891</v>
      </c>
      <c r="P47" s="61" t="s">
        <v>702</v>
      </c>
      <c r="Q47" s="110" t="s">
        <v>730</v>
      </c>
    </row>
    <row r="48" spans="2:17" ht="90">
      <c r="B48" s="342"/>
      <c r="C48" s="335"/>
      <c r="D48" s="223" t="s">
        <v>1890</v>
      </c>
      <c r="E48" s="85" t="s">
        <v>1889</v>
      </c>
      <c r="F48" s="84">
        <v>0.5</v>
      </c>
      <c r="G48" s="84">
        <v>0</v>
      </c>
      <c r="H48" s="84">
        <v>1</v>
      </c>
      <c r="I48" s="38" t="s">
        <v>719</v>
      </c>
      <c r="J48" s="38" t="s">
        <v>1888</v>
      </c>
      <c r="K48" s="20" t="s">
        <v>50</v>
      </c>
      <c r="L48" s="20" t="s">
        <v>718</v>
      </c>
      <c r="M48" s="20" t="s">
        <v>1887</v>
      </c>
      <c r="N48" s="51" t="s">
        <v>1886</v>
      </c>
      <c r="O48" s="90" t="s">
        <v>1885</v>
      </c>
      <c r="P48" s="20" t="s">
        <v>702</v>
      </c>
      <c r="Q48" s="29" t="s">
        <v>730</v>
      </c>
    </row>
    <row r="49" spans="2:17" ht="45">
      <c r="B49" s="342"/>
      <c r="C49" s="335"/>
      <c r="D49" s="223" t="s">
        <v>4209</v>
      </c>
      <c r="E49" s="85" t="s">
        <v>737</v>
      </c>
      <c r="F49" s="84">
        <v>0.8</v>
      </c>
      <c r="G49" s="84">
        <v>0</v>
      </c>
      <c r="H49" s="84">
        <v>1</v>
      </c>
      <c r="I49" s="38" t="s">
        <v>719</v>
      </c>
      <c r="J49" s="38" t="s">
        <v>4208</v>
      </c>
      <c r="K49" s="20" t="s">
        <v>50</v>
      </c>
      <c r="L49" s="20" t="s">
        <v>718</v>
      </c>
      <c r="M49" s="20" t="s">
        <v>4207</v>
      </c>
      <c r="N49" s="51" t="s">
        <v>4206</v>
      </c>
      <c r="O49" s="83" t="s">
        <v>4205</v>
      </c>
      <c r="P49" s="20" t="s">
        <v>702</v>
      </c>
      <c r="Q49" s="29" t="s">
        <v>730</v>
      </c>
    </row>
    <row r="50" spans="2:17" ht="45">
      <c r="B50" s="342"/>
      <c r="C50" s="335"/>
      <c r="D50" s="223" t="s">
        <v>4204</v>
      </c>
      <c r="E50" s="38" t="s">
        <v>748</v>
      </c>
      <c r="F50" s="84">
        <v>0.55000000000000004</v>
      </c>
      <c r="G50" s="84">
        <v>0</v>
      </c>
      <c r="H50" s="84">
        <v>1</v>
      </c>
      <c r="I50" s="38" t="s">
        <v>719</v>
      </c>
      <c r="J50" s="38" t="s">
        <v>4203</v>
      </c>
      <c r="K50" s="20" t="s">
        <v>50</v>
      </c>
      <c r="L50" s="20" t="s">
        <v>718</v>
      </c>
      <c r="M50" s="20" t="s">
        <v>4202</v>
      </c>
      <c r="N50" s="52" t="s">
        <v>4201</v>
      </c>
      <c r="O50" s="83" t="s">
        <v>4200</v>
      </c>
      <c r="P50" s="20" t="s">
        <v>702</v>
      </c>
      <c r="Q50" s="34" t="s">
        <v>730</v>
      </c>
    </row>
    <row r="51" spans="2:17" ht="90">
      <c r="B51" s="342"/>
      <c r="C51" s="335"/>
      <c r="D51" s="268" t="s">
        <v>4199</v>
      </c>
      <c r="E51" s="129">
        <v>0.86</v>
      </c>
      <c r="F51" s="84">
        <v>0.8</v>
      </c>
      <c r="G51" s="84">
        <v>0.94</v>
      </c>
      <c r="H51" s="129">
        <v>1</v>
      </c>
      <c r="I51" s="20" t="s">
        <v>719</v>
      </c>
      <c r="J51" s="128" t="s">
        <v>955</v>
      </c>
      <c r="K51" s="128" t="s">
        <v>50</v>
      </c>
      <c r="L51" s="32" t="s">
        <v>718</v>
      </c>
      <c r="M51" s="32" t="s">
        <v>954</v>
      </c>
      <c r="N51" s="127" t="s">
        <v>953</v>
      </c>
      <c r="O51" s="126" t="s">
        <v>952</v>
      </c>
      <c r="P51" s="20" t="s">
        <v>702</v>
      </c>
      <c r="Q51" s="34" t="s">
        <v>730</v>
      </c>
    </row>
    <row r="52" spans="2:17" ht="75">
      <c r="B52" s="342"/>
      <c r="C52" s="335"/>
      <c r="D52" s="223" t="s">
        <v>3109</v>
      </c>
      <c r="E52" s="85" t="s">
        <v>737</v>
      </c>
      <c r="F52" s="84">
        <v>0.8</v>
      </c>
      <c r="G52" s="84">
        <v>0</v>
      </c>
      <c r="H52" s="84">
        <v>1</v>
      </c>
      <c r="I52" s="20" t="s">
        <v>3108</v>
      </c>
      <c r="J52" s="38" t="s">
        <v>3107</v>
      </c>
      <c r="K52" s="38" t="s">
        <v>50</v>
      </c>
      <c r="L52" s="20" t="s">
        <v>718</v>
      </c>
      <c r="M52" s="20" t="s">
        <v>3106</v>
      </c>
      <c r="N52" s="51" t="s">
        <v>3105</v>
      </c>
      <c r="O52" s="83" t="s">
        <v>3104</v>
      </c>
      <c r="P52" s="20" t="s">
        <v>702</v>
      </c>
      <c r="Q52" s="29" t="s">
        <v>730</v>
      </c>
    </row>
    <row r="53" spans="2:17" ht="90">
      <c r="B53" s="342"/>
      <c r="C53" s="335"/>
      <c r="D53" s="223" t="s">
        <v>3103</v>
      </c>
      <c r="E53" s="84">
        <v>0.89</v>
      </c>
      <c r="F53" s="84">
        <v>0.8</v>
      </c>
      <c r="G53" s="84">
        <v>1</v>
      </c>
      <c r="H53" s="84">
        <v>1</v>
      </c>
      <c r="I53" s="38" t="s">
        <v>719</v>
      </c>
      <c r="J53" s="38" t="s">
        <v>3100</v>
      </c>
      <c r="K53" s="20" t="s">
        <v>50</v>
      </c>
      <c r="L53" s="20" t="s">
        <v>718</v>
      </c>
      <c r="M53" s="20" t="s">
        <v>3102</v>
      </c>
      <c r="N53" s="51" t="s">
        <v>3098</v>
      </c>
      <c r="O53" s="90" t="s">
        <v>3097</v>
      </c>
      <c r="P53" s="20" t="s">
        <v>702</v>
      </c>
      <c r="Q53" s="34" t="s">
        <v>730</v>
      </c>
    </row>
    <row r="54" spans="2:17" ht="60">
      <c r="B54" s="342"/>
      <c r="C54" s="335"/>
      <c r="D54" s="223" t="s">
        <v>4070</v>
      </c>
      <c r="E54" s="84">
        <v>0.73</v>
      </c>
      <c r="F54" s="84">
        <v>0.9</v>
      </c>
      <c r="G54" s="84">
        <v>0.53</v>
      </c>
      <c r="H54" s="84">
        <v>1</v>
      </c>
      <c r="I54" s="38" t="s">
        <v>719</v>
      </c>
      <c r="J54" s="38" t="s">
        <v>4069</v>
      </c>
      <c r="K54" s="20" t="s">
        <v>50</v>
      </c>
      <c r="L54" s="38" t="s">
        <v>4068</v>
      </c>
      <c r="M54" s="20" t="s">
        <v>4067</v>
      </c>
      <c r="N54" s="51" t="s">
        <v>4066</v>
      </c>
      <c r="O54" s="90" t="s">
        <v>4065</v>
      </c>
      <c r="P54" s="20" t="s">
        <v>702</v>
      </c>
      <c r="Q54" s="34" t="s">
        <v>730</v>
      </c>
    </row>
    <row r="55" spans="2:17" ht="90">
      <c r="B55" s="342"/>
      <c r="C55" s="335"/>
      <c r="D55" s="223" t="s">
        <v>1876</v>
      </c>
      <c r="E55" s="84">
        <v>0.51</v>
      </c>
      <c r="F55" s="84">
        <v>0.1</v>
      </c>
      <c r="G55" s="84">
        <v>1</v>
      </c>
      <c r="H55" s="84">
        <v>1</v>
      </c>
      <c r="I55" s="38" t="s">
        <v>719</v>
      </c>
      <c r="J55" s="38" t="s">
        <v>1875</v>
      </c>
      <c r="K55" s="20" t="s">
        <v>50</v>
      </c>
      <c r="L55" s="20" t="s">
        <v>718</v>
      </c>
      <c r="M55" s="20" t="s">
        <v>1874</v>
      </c>
      <c r="N55" s="51" t="s">
        <v>1873</v>
      </c>
      <c r="O55" s="83" t="s">
        <v>1872</v>
      </c>
      <c r="P55" s="20" t="s">
        <v>702</v>
      </c>
      <c r="Q55" s="29" t="s">
        <v>730</v>
      </c>
    </row>
    <row r="56" spans="2:17" ht="45">
      <c r="B56" s="342"/>
      <c r="C56" s="335"/>
      <c r="D56" s="223" t="s">
        <v>4198</v>
      </c>
      <c r="E56" s="38" t="s">
        <v>754</v>
      </c>
      <c r="F56" s="84">
        <v>0</v>
      </c>
      <c r="G56" s="84">
        <v>0.65</v>
      </c>
      <c r="H56" s="84">
        <v>1</v>
      </c>
      <c r="I56" s="128" t="s">
        <v>719</v>
      </c>
      <c r="J56" s="20" t="s">
        <v>4146</v>
      </c>
      <c r="K56" s="38" t="s">
        <v>50</v>
      </c>
      <c r="L56" s="20" t="s">
        <v>718</v>
      </c>
      <c r="M56" s="20" t="s">
        <v>4197</v>
      </c>
      <c r="N56" s="52" t="s">
        <v>4196</v>
      </c>
      <c r="O56" s="83" t="s">
        <v>4195</v>
      </c>
      <c r="P56" s="20" t="s">
        <v>702</v>
      </c>
      <c r="Q56" s="29" t="s">
        <v>730</v>
      </c>
    </row>
    <row r="57" spans="2:17" ht="60">
      <c r="B57" s="342"/>
      <c r="C57" s="335"/>
      <c r="D57" s="223" t="s">
        <v>4194</v>
      </c>
      <c r="E57" s="38" t="s">
        <v>754</v>
      </c>
      <c r="F57" s="84">
        <v>0</v>
      </c>
      <c r="G57" s="84">
        <v>0.65</v>
      </c>
      <c r="H57" s="84">
        <v>1</v>
      </c>
      <c r="I57" s="38" t="s">
        <v>719</v>
      </c>
      <c r="J57" s="38" t="s">
        <v>4193</v>
      </c>
      <c r="K57" s="38" t="s">
        <v>50</v>
      </c>
      <c r="L57" s="20" t="s">
        <v>718</v>
      </c>
      <c r="M57" s="20" t="s">
        <v>4192</v>
      </c>
      <c r="N57" s="52" t="s">
        <v>4191</v>
      </c>
      <c r="O57" s="83" t="s">
        <v>4190</v>
      </c>
      <c r="P57" s="20" t="s">
        <v>702</v>
      </c>
      <c r="Q57" s="34" t="s">
        <v>730</v>
      </c>
    </row>
    <row r="58" spans="2:17" ht="135">
      <c r="B58" s="342"/>
      <c r="C58" s="335"/>
      <c r="D58" s="223" t="s">
        <v>1901</v>
      </c>
      <c r="E58" s="85">
        <v>0.38</v>
      </c>
      <c r="F58" s="84">
        <v>0.15</v>
      </c>
      <c r="G58" s="84">
        <v>0.65</v>
      </c>
      <c r="H58" s="84">
        <v>1</v>
      </c>
      <c r="I58" s="38" t="s">
        <v>719</v>
      </c>
      <c r="J58" s="38" t="s">
        <v>1898</v>
      </c>
      <c r="K58" s="38" t="s">
        <v>50</v>
      </c>
      <c r="L58" s="20" t="s">
        <v>718</v>
      </c>
      <c r="M58" s="20" t="s">
        <v>1900</v>
      </c>
      <c r="N58" s="51" t="s">
        <v>1896</v>
      </c>
      <c r="O58" s="83" t="s">
        <v>1707</v>
      </c>
      <c r="P58" s="20" t="s">
        <v>702</v>
      </c>
      <c r="Q58" s="34" t="s">
        <v>730</v>
      </c>
    </row>
    <row r="59" spans="2:17" ht="135">
      <c r="B59" s="342"/>
      <c r="C59" s="335"/>
      <c r="D59" s="223" t="s">
        <v>1899</v>
      </c>
      <c r="E59" s="85" t="s">
        <v>1527</v>
      </c>
      <c r="F59" s="84">
        <v>0</v>
      </c>
      <c r="G59" s="84">
        <v>0.59</v>
      </c>
      <c r="H59" s="84">
        <v>1</v>
      </c>
      <c r="I59" s="38" t="s">
        <v>719</v>
      </c>
      <c r="J59" s="38" t="s">
        <v>1898</v>
      </c>
      <c r="K59" s="38" t="s">
        <v>50</v>
      </c>
      <c r="L59" s="20" t="s">
        <v>718</v>
      </c>
      <c r="M59" s="20" t="s">
        <v>1897</v>
      </c>
      <c r="N59" s="51" t="s">
        <v>1896</v>
      </c>
      <c r="O59" s="83" t="s">
        <v>1707</v>
      </c>
      <c r="P59" s="20" t="s">
        <v>702</v>
      </c>
      <c r="Q59" s="34" t="s">
        <v>730</v>
      </c>
    </row>
    <row r="60" spans="2:17" ht="105">
      <c r="B60" s="342"/>
      <c r="C60" s="335"/>
      <c r="D60" s="223" t="s">
        <v>4189</v>
      </c>
      <c r="E60" s="38" t="s">
        <v>754</v>
      </c>
      <c r="F60" s="84">
        <v>0</v>
      </c>
      <c r="G60" s="84">
        <v>0.65</v>
      </c>
      <c r="H60" s="84">
        <v>1</v>
      </c>
      <c r="I60" s="38" t="s">
        <v>719</v>
      </c>
      <c r="J60" s="38" t="s">
        <v>1895</v>
      </c>
      <c r="K60" s="38" t="s">
        <v>50</v>
      </c>
      <c r="L60" s="20" t="s">
        <v>718</v>
      </c>
      <c r="M60" s="20" t="s">
        <v>1709</v>
      </c>
      <c r="N60" s="52" t="s">
        <v>1708</v>
      </c>
      <c r="O60" s="83" t="s">
        <v>1707</v>
      </c>
      <c r="P60" s="20" t="s">
        <v>702</v>
      </c>
      <c r="Q60" s="34" t="s">
        <v>730</v>
      </c>
    </row>
    <row r="61" spans="2:17" ht="135">
      <c r="B61" s="342"/>
      <c r="C61" s="335"/>
      <c r="D61" s="223" t="s">
        <v>4188</v>
      </c>
      <c r="E61" s="85">
        <v>0.38</v>
      </c>
      <c r="F61" s="84">
        <v>0.15</v>
      </c>
      <c r="G61" s="84">
        <v>0.65</v>
      </c>
      <c r="H61" s="84">
        <v>1</v>
      </c>
      <c r="I61" s="38" t="s">
        <v>719</v>
      </c>
      <c r="J61" s="38" t="s">
        <v>4187</v>
      </c>
      <c r="K61" s="38" t="s">
        <v>50</v>
      </c>
      <c r="L61" s="20" t="s">
        <v>718</v>
      </c>
      <c r="M61" s="20" t="s">
        <v>4186</v>
      </c>
      <c r="N61" s="51" t="s">
        <v>4185</v>
      </c>
      <c r="O61" s="83" t="s">
        <v>4184</v>
      </c>
      <c r="P61" s="20" t="s">
        <v>702</v>
      </c>
      <c r="Q61" s="29" t="s">
        <v>730</v>
      </c>
    </row>
    <row r="62" spans="2:17" ht="90">
      <c r="B62" s="342"/>
      <c r="C62" s="335"/>
      <c r="D62" s="223" t="s">
        <v>3101</v>
      </c>
      <c r="E62" s="38" t="s">
        <v>754</v>
      </c>
      <c r="F62" s="84">
        <v>0</v>
      </c>
      <c r="G62" s="84">
        <v>0.65</v>
      </c>
      <c r="H62" s="84">
        <v>1</v>
      </c>
      <c r="I62" s="38" t="s">
        <v>719</v>
      </c>
      <c r="J62" s="38" t="s">
        <v>3100</v>
      </c>
      <c r="K62" s="20" t="s">
        <v>50</v>
      </c>
      <c r="L62" s="20" t="s">
        <v>718</v>
      </c>
      <c r="M62" s="20" t="s">
        <v>3099</v>
      </c>
      <c r="N62" s="51" t="s">
        <v>3098</v>
      </c>
      <c r="O62" s="90" t="s">
        <v>3097</v>
      </c>
      <c r="P62" s="20" t="s">
        <v>702</v>
      </c>
      <c r="Q62" s="34" t="s">
        <v>730</v>
      </c>
    </row>
    <row r="63" spans="2:17" ht="45">
      <c r="B63" s="342"/>
      <c r="C63" s="335"/>
      <c r="D63" s="223" t="s">
        <v>4183</v>
      </c>
      <c r="E63" s="38" t="s">
        <v>754</v>
      </c>
      <c r="F63" s="84">
        <v>0</v>
      </c>
      <c r="G63" s="84">
        <v>0.65</v>
      </c>
      <c r="H63" s="84">
        <v>1</v>
      </c>
      <c r="I63" s="38" t="s">
        <v>719</v>
      </c>
      <c r="J63" s="38" t="s">
        <v>4182</v>
      </c>
      <c r="K63" s="38" t="s">
        <v>50</v>
      </c>
      <c r="L63" s="20" t="s">
        <v>718</v>
      </c>
      <c r="M63" s="20" t="s">
        <v>4181</v>
      </c>
      <c r="N63" s="52" t="s">
        <v>4180</v>
      </c>
      <c r="O63" s="83" t="s">
        <v>4179</v>
      </c>
      <c r="P63" s="20" t="s">
        <v>702</v>
      </c>
      <c r="Q63" s="29" t="s">
        <v>730</v>
      </c>
    </row>
    <row r="64" spans="2:17" ht="75">
      <c r="B64" s="342"/>
      <c r="C64" s="335"/>
      <c r="D64" s="223" t="s">
        <v>771</v>
      </c>
      <c r="E64" s="84">
        <v>0.32</v>
      </c>
      <c r="F64" s="84">
        <v>0.05</v>
      </c>
      <c r="G64" s="84">
        <v>0.65</v>
      </c>
      <c r="H64" s="84">
        <v>1</v>
      </c>
      <c r="I64" s="38" t="s">
        <v>719</v>
      </c>
      <c r="J64" s="38" t="s">
        <v>770</v>
      </c>
      <c r="K64" s="20" t="s">
        <v>50</v>
      </c>
      <c r="L64" s="20" t="s">
        <v>718</v>
      </c>
      <c r="M64" s="20" t="s">
        <v>769</v>
      </c>
      <c r="N64" s="52" t="s">
        <v>768</v>
      </c>
      <c r="O64" s="83" t="s">
        <v>767</v>
      </c>
      <c r="P64" s="20" t="s">
        <v>702</v>
      </c>
      <c r="Q64" s="34" t="s">
        <v>730</v>
      </c>
    </row>
    <row r="65" spans="2:17" ht="45">
      <c r="B65" s="342"/>
      <c r="C65" s="335"/>
      <c r="D65" s="223" t="s">
        <v>4178</v>
      </c>
      <c r="E65" s="84">
        <v>0.32</v>
      </c>
      <c r="F65" s="84">
        <v>0.05</v>
      </c>
      <c r="G65" s="84">
        <v>0.65</v>
      </c>
      <c r="H65" s="84">
        <v>1</v>
      </c>
      <c r="I65" s="38" t="s">
        <v>719</v>
      </c>
      <c r="J65" s="38" t="s">
        <v>4177</v>
      </c>
      <c r="K65" s="38" t="s">
        <v>50</v>
      </c>
      <c r="L65" s="20" t="s">
        <v>718</v>
      </c>
      <c r="M65" s="20" t="s">
        <v>4176</v>
      </c>
      <c r="N65" s="52" t="s">
        <v>4175</v>
      </c>
      <c r="O65" s="83" t="s">
        <v>4174</v>
      </c>
      <c r="P65" s="20" t="s">
        <v>702</v>
      </c>
      <c r="Q65" s="34" t="s">
        <v>730</v>
      </c>
    </row>
    <row r="66" spans="2:17" ht="165">
      <c r="B66" s="342"/>
      <c r="C66" s="335"/>
      <c r="D66" s="211" t="s">
        <v>4173</v>
      </c>
      <c r="E66" s="73">
        <v>0.38</v>
      </c>
      <c r="F66" s="73">
        <v>0.15</v>
      </c>
      <c r="G66" s="73">
        <v>0.65</v>
      </c>
      <c r="H66" s="73">
        <v>1</v>
      </c>
      <c r="I66" s="71" t="s">
        <v>719</v>
      </c>
      <c r="J66" s="71" t="s">
        <v>4172</v>
      </c>
      <c r="K66" s="71" t="s">
        <v>4171</v>
      </c>
      <c r="L66" s="71" t="s">
        <v>4170</v>
      </c>
      <c r="M66" s="68" t="s">
        <v>4169</v>
      </c>
      <c r="N66" s="213" t="s">
        <v>4168</v>
      </c>
      <c r="O66" s="105" t="s">
        <v>4167</v>
      </c>
      <c r="P66" s="68" t="s">
        <v>702</v>
      </c>
      <c r="Q66" s="67" t="s">
        <v>730</v>
      </c>
    </row>
    <row r="67" spans="2:17" ht="60">
      <c r="B67" s="342"/>
      <c r="C67" s="335"/>
      <c r="D67" s="209" t="s">
        <v>4166</v>
      </c>
      <c r="E67" s="65">
        <v>0.43</v>
      </c>
      <c r="F67" s="65">
        <v>0.8</v>
      </c>
      <c r="G67" s="65">
        <v>0</v>
      </c>
      <c r="H67" s="65">
        <v>0.99</v>
      </c>
      <c r="I67" s="61" t="s">
        <v>4146</v>
      </c>
      <c r="J67" s="61" t="s">
        <v>50</v>
      </c>
      <c r="K67" s="64" t="s">
        <v>4165</v>
      </c>
      <c r="L67" s="61" t="s">
        <v>718</v>
      </c>
      <c r="M67" s="61" t="s">
        <v>4164</v>
      </c>
      <c r="N67" s="93" t="s">
        <v>1127</v>
      </c>
      <c r="O67" s="92" t="s">
        <v>4163</v>
      </c>
      <c r="P67" s="61" t="s">
        <v>702</v>
      </c>
      <c r="Q67" s="60" t="s">
        <v>701</v>
      </c>
    </row>
    <row r="68" spans="2:17" ht="75">
      <c r="B68" s="342"/>
      <c r="C68" s="335"/>
      <c r="D68" s="207" t="s">
        <v>4162</v>
      </c>
      <c r="E68" s="84">
        <v>0.95</v>
      </c>
      <c r="F68" s="84">
        <v>0.9</v>
      </c>
      <c r="G68" s="84">
        <v>1</v>
      </c>
      <c r="H68" s="84">
        <v>0.92</v>
      </c>
      <c r="I68" s="38" t="s">
        <v>4161</v>
      </c>
      <c r="J68" s="20" t="s">
        <v>50</v>
      </c>
      <c r="K68" s="38" t="s">
        <v>4160</v>
      </c>
      <c r="L68" s="38" t="s">
        <v>4159</v>
      </c>
      <c r="M68" s="20" t="s">
        <v>4158</v>
      </c>
      <c r="N68" s="52" t="s">
        <v>4157</v>
      </c>
      <c r="O68" s="83" t="s">
        <v>4156</v>
      </c>
      <c r="P68" s="20" t="s">
        <v>702</v>
      </c>
      <c r="Q68" s="29" t="s">
        <v>701</v>
      </c>
    </row>
    <row r="69" spans="2:17" ht="60">
      <c r="B69" s="342"/>
      <c r="C69" s="335"/>
      <c r="D69" s="207" t="s">
        <v>4155</v>
      </c>
      <c r="E69" s="84">
        <v>0.89</v>
      </c>
      <c r="F69" s="84">
        <v>0.8</v>
      </c>
      <c r="G69" s="84">
        <v>1</v>
      </c>
      <c r="H69" s="84">
        <v>0.83</v>
      </c>
      <c r="I69" s="38" t="s">
        <v>4154</v>
      </c>
      <c r="J69" s="20" t="s">
        <v>50</v>
      </c>
      <c r="K69" s="20" t="s">
        <v>50</v>
      </c>
      <c r="L69" s="20" t="s">
        <v>4153</v>
      </c>
      <c r="M69" s="20" t="s">
        <v>4152</v>
      </c>
      <c r="N69" s="52" t="s">
        <v>4151</v>
      </c>
      <c r="O69" s="83" t="s">
        <v>4150</v>
      </c>
      <c r="P69" s="20" t="s">
        <v>702</v>
      </c>
      <c r="Q69" s="29" t="s">
        <v>701</v>
      </c>
    </row>
    <row r="70" spans="2:17" ht="135">
      <c r="B70" s="342"/>
      <c r="C70" s="335"/>
      <c r="D70" s="207" t="s">
        <v>2876</v>
      </c>
      <c r="E70" s="84">
        <v>0.76</v>
      </c>
      <c r="F70" s="84">
        <v>0.9</v>
      </c>
      <c r="G70" s="84">
        <v>0.59</v>
      </c>
      <c r="H70" s="84">
        <v>1</v>
      </c>
      <c r="I70" s="128" t="s">
        <v>2875</v>
      </c>
      <c r="J70" s="38" t="s">
        <v>1095</v>
      </c>
      <c r="K70" s="38" t="s">
        <v>2874</v>
      </c>
      <c r="L70" s="20" t="s">
        <v>2873</v>
      </c>
      <c r="M70" s="20" t="s">
        <v>2872</v>
      </c>
      <c r="N70" s="51" t="s">
        <v>2871</v>
      </c>
      <c r="O70" s="90" t="s">
        <v>2870</v>
      </c>
      <c r="P70" s="20" t="s">
        <v>702</v>
      </c>
      <c r="Q70" s="29" t="s">
        <v>701</v>
      </c>
    </row>
    <row r="71" spans="2:17" ht="90">
      <c r="B71" s="342"/>
      <c r="C71" s="335"/>
      <c r="D71" s="207" t="s">
        <v>1446</v>
      </c>
      <c r="E71" s="85" t="s">
        <v>743</v>
      </c>
      <c r="F71" s="84">
        <v>0.7</v>
      </c>
      <c r="G71" s="84">
        <v>0</v>
      </c>
      <c r="H71" s="84">
        <v>1</v>
      </c>
      <c r="I71" s="38" t="s">
        <v>1445</v>
      </c>
      <c r="J71" s="38" t="s">
        <v>1095</v>
      </c>
      <c r="K71" s="38" t="s">
        <v>1444</v>
      </c>
      <c r="L71" s="38" t="s">
        <v>1443</v>
      </c>
      <c r="M71" s="20" t="s">
        <v>1442</v>
      </c>
      <c r="N71" s="51" t="s">
        <v>1441</v>
      </c>
      <c r="O71" s="83" t="s">
        <v>4149</v>
      </c>
      <c r="P71" s="20" t="s">
        <v>702</v>
      </c>
      <c r="Q71" s="29" t="s">
        <v>701</v>
      </c>
    </row>
    <row r="72" spans="2:17" ht="60">
      <c r="B72" s="342"/>
      <c r="C72" s="335"/>
      <c r="D72" s="207" t="s">
        <v>4148</v>
      </c>
      <c r="E72" s="84">
        <v>0.92</v>
      </c>
      <c r="F72" s="84">
        <v>0.85</v>
      </c>
      <c r="G72" s="84">
        <v>1</v>
      </c>
      <c r="H72" s="84">
        <v>0.79</v>
      </c>
      <c r="I72" s="38" t="s">
        <v>4147</v>
      </c>
      <c r="J72" s="20" t="s">
        <v>4146</v>
      </c>
      <c r="K72" s="38" t="s">
        <v>4145</v>
      </c>
      <c r="L72" s="20" t="s">
        <v>4144</v>
      </c>
      <c r="M72" s="20" t="s">
        <v>4143</v>
      </c>
      <c r="N72" s="52" t="s">
        <v>4142</v>
      </c>
      <c r="O72" s="83" t="s">
        <v>4141</v>
      </c>
      <c r="P72" s="20" t="s">
        <v>702</v>
      </c>
      <c r="Q72" s="29" t="s">
        <v>701</v>
      </c>
    </row>
    <row r="73" spans="2:17" ht="225">
      <c r="B73" s="342"/>
      <c r="C73" s="335"/>
      <c r="D73" s="220" t="s">
        <v>4140</v>
      </c>
      <c r="E73" s="129">
        <v>0.3</v>
      </c>
      <c r="F73" s="129">
        <v>0</v>
      </c>
      <c r="G73" s="129">
        <v>0.65</v>
      </c>
      <c r="H73" s="91">
        <v>0.99</v>
      </c>
      <c r="I73" s="128" t="s">
        <v>1356</v>
      </c>
      <c r="J73" s="128" t="s">
        <v>1490</v>
      </c>
      <c r="K73" s="128" t="s">
        <v>1489</v>
      </c>
      <c r="L73" s="128" t="s">
        <v>1488</v>
      </c>
      <c r="M73" s="32" t="s">
        <v>1487</v>
      </c>
      <c r="N73" s="127" t="s">
        <v>1486</v>
      </c>
      <c r="O73" s="126" t="s">
        <v>1485</v>
      </c>
      <c r="P73" s="32" t="s">
        <v>702</v>
      </c>
      <c r="Q73" s="34" t="s">
        <v>701</v>
      </c>
    </row>
    <row r="74" spans="2:17" ht="90">
      <c r="B74" s="342"/>
      <c r="C74" s="335"/>
      <c r="D74" s="237" t="s">
        <v>4139</v>
      </c>
      <c r="E74" s="129">
        <v>0.49</v>
      </c>
      <c r="F74" s="129">
        <v>0.05</v>
      </c>
      <c r="G74" s="129">
        <v>1</v>
      </c>
      <c r="H74" s="91">
        <v>0.86</v>
      </c>
      <c r="I74" s="128" t="s">
        <v>4138</v>
      </c>
      <c r="J74" s="32" t="s">
        <v>50</v>
      </c>
      <c r="K74" s="128" t="s">
        <v>4137</v>
      </c>
      <c r="L74" s="128" t="s">
        <v>4136</v>
      </c>
      <c r="M74" s="32" t="s">
        <v>4135</v>
      </c>
      <c r="N74" s="127" t="s">
        <v>4134</v>
      </c>
      <c r="O74" s="126" t="s">
        <v>4133</v>
      </c>
      <c r="P74" s="32" t="s">
        <v>702</v>
      </c>
      <c r="Q74" s="34" t="s">
        <v>701</v>
      </c>
    </row>
    <row r="75" spans="2:17" ht="225">
      <c r="B75" s="342"/>
      <c r="C75" s="335"/>
      <c r="D75" s="237" t="s">
        <v>4132</v>
      </c>
      <c r="E75" s="176" t="s">
        <v>2598</v>
      </c>
      <c r="F75" s="129">
        <v>0</v>
      </c>
      <c r="G75" s="129">
        <v>1</v>
      </c>
      <c r="H75" s="129">
        <v>1</v>
      </c>
      <c r="I75" s="128" t="s">
        <v>4131</v>
      </c>
      <c r="J75" s="128" t="s">
        <v>4130</v>
      </c>
      <c r="K75" s="128" t="s">
        <v>4129</v>
      </c>
      <c r="L75" s="128" t="s">
        <v>4128</v>
      </c>
      <c r="M75" s="32" t="s">
        <v>4127</v>
      </c>
      <c r="N75" s="127" t="s">
        <v>4126</v>
      </c>
      <c r="O75" s="139" t="s">
        <v>4125</v>
      </c>
      <c r="P75" s="32" t="s">
        <v>702</v>
      </c>
      <c r="Q75" s="34" t="s">
        <v>701</v>
      </c>
    </row>
    <row r="76" spans="2:17" ht="105">
      <c r="B76" s="342"/>
      <c r="C76" s="335"/>
      <c r="D76" s="237" t="s">
        <v>2514</v>
      </c>
      <c r="E76" s="129">
        <v>0.35</v>
      </c>
      <c r="F76" s="129">
        <v>0.1</v>
      </c>
      <c r="G76" s="129">
        <v>0.65</v>
      </c>
      <c r="H76" s="91">
        <v>0.95</v>
      </c>
      <c r="I76" s="128" t="s">
        <v>2507</v>
      </c>
      <c r="J76" s="128" t="s">
        <v>1095</v>
      </c>
      <c r="K76" s="128" t="s">
        <v>2513</v>
      </c>
      <c r="L76" s="128" t="s">
        <v>2512</v>
      </c>
      <c r="M76" s="32" t="s">
        <v>2511</v>
      </c>
      <c r="N76" s="127" t="s">
        <v>4124</v>
      </c>
      <c r="O76" s="126" t="s">
        <v>2509</v>
      </c>
      <c r="P76" s="32" t="s">
        <v>702</v>
      </c>
      <c r="Q76" s="34" t="s">
        <v>701</v>
      </c>
    </row>
    <row r="77" spans="2:17" ht="45">
      <c r="B77" s="342"/>
      <c r="C77" s="335"/>
      <c r="D77" s="207" t="s">
        <v>1096</v>
      </c>
      <c r="E77" s="84">
        <v>0.03</v>
      </c>
      <c r="F77" s="84">
        <v>0.05</v>
      </c>
      <c r="G77" s="84">
        <v>0</v>
      </c>
      <c r="H77" s="84">
        <v>0.26</v>
      </c>
      <c r="I77" s="128" t="s">
        <v>1075</v>
      </c>
      <c r="J77" s="38" t="s">
        <v>1095</v>
      </c>
      <c r="K77" s="38" t="s">
        <v>1094</v>
      </c>
      <c r="L77" s="20" t="s">
        <v>1093</v>
      </c>
      <c r="M77" s="20" t="s">
        <v>1092</v>
      </c>
      <c r="N77" s="52" t="s">
        <v>1091</v>
      </c>
      <c r="O77" s="83" t="s">
        <v>1090</v>
      </c>
      <c r="P77" s="20" t="s">
        <v>722</v>
      </c>
      <c r="Q77" s="29" t="s">
        <v>701</v>
      </c>
    </row>
    <row r="78" spans="2:17" ht="105">
      <c r="B78" s="342"/>
      <c r="C78" s="335"/>
      <c r="D78" s="207" t="s">
        <v>4123</v>
      </c>
      <c r="E78" s="84">
        <f>8/37</f>
        <v>0.21621621621621623</v>
      </c>
      <c r="F78" s="84">
        <v>0.4</v>
      </c>
      <c r="G78" s="84">
        <v>0</v>
      </c>
      <c r="H78" s="91">
        <v>0.33</v>
      </c>
      <c r="I78" s="38" t="s">
        <v>4122</v>
      </c>
      <c r="J78" s="38" t="s">
        <v>1095</v>
      </c>
      <c r="K78" s="38" t="s">
        <v>4121</v>
      </c>
      <c r="L78" s="38" t="s">
        <v>4120</v>
      </c>
      <c r="M78" s="20" t="s">
        <v>4119</v>
      </c>
      <c r="N78" s="51" t="s">
        <v>4118</v>
      </c>
      <c r="O78" s="90" t="s">
        <v>4117</v>
      </c>
      <c r="P78" s="20" t="s">
        <v>722</v>
      </c>
      <c r="Q78" s="29" t="s">
        <v>701</v>
      </c>
    </row>
    <row r="79" spans="2:17" ht="75">
      <c r="B79" s="342"/>
      <c r="C79" s="335"/>
      <c r="D79" s="207" t="s">
        <v>3403</v>
      </c>
      <c r="E79" s="84">
        <v>0</v>
      </c>
      <c r="F79" s="84">
        <v>0</v>
      </c>
      <c r="G79" s="84">
        <v>0</v>
      </c>
      <c r="H79" s="84">
        <v>0.57999999999999996</v>
      </c>
      <c r="I79" s="38" t="s">
        <v>1727</v>
      </c>
      <c r="J79" s="38" t="s">
        <v>3402</v>
      </c>
      <c r="K79" s="38" t="s">
        <v>3401</v>
      </c>
      <c r="L79" s="20" t="s">
        <v>3400</v>
      </c>
      <c r="M79" s="20" t="s">
        <v>3399</v>
      </c>
      <c r="N79" s="51" t="s">
        <v>3398</v>
      </c>
      <c r="O79" s="83" t="s">
        <v>3397</v>
      </c>
      <c r="P79" s="20" t="s">
        <v>722</v>
      </c>
      <c r="Q79" s="29" t="s">
        <v>701</v>
      </c>
    </row>
    <row r="80" spans="2:17" ht="60">
      <c r="B80" s="342"/>
      <c r="C80" s="369" t="s">
        <v>4116</v>
      </c>
      <c r="D80" s="245" t="s">
        <v>4115</v>
      </c>
      <c r="E80" s="97" t="s">
        <v>743</v>
      </c>
      <c r="F80" s="65">
        <v>0.7</v>
      </c>
      <c r="G80" s="65">
        <v>0</v>
      </c>
      <c r="H80" s="65">
        <v>1</v>
      </c>
      <c r="I80" s="64" t="s">
        <v>945</v>
      </c>
      <c r="J80" s="61" t="s">
        <v>50</v>
      </c>
      <c r="K80" s="64" t="s">
        <v>4094</v>
      </c>
      <c r="L80" s="64" t="s">
        <v>4093</v>
      </c>
      <c r="M80" s="61" t="s">
        <v>4114</v>
      </c>
      <c r="N80" s="63" t="s">
        <v>4113</v>
      </c>
      <c r="O80" s="62" t="s">
        <v>4037</v>
      </c>
      <c r="P80" s="61" t="s">
        <v>702</v>
      </c>
      <c r="Q80" s="60" t="s">
        <v>835</v>
      </c>
    </row>
    <row r="81" spans="2:34" ht="60">
      <c r="B81" s="342"/>
      <c r="C81" s="335"/>
      <c r="D81" s="229" t="s">
        <v>4112</v>
      </c>
      <c r="E81" s="85" t="s">
        <v>743</v>
      </c>
      <c r="F81" s="84">
        <v>0.7</v>
      </c>
      <c r="G81" s="84">
        <v>0</v>
      </c>
      <c r="H81" s="84">
        <v>1</v>
      </c>
      <c r="I81" s="38" t="s">
        <v>945</v>
      </c>
      <c r="J81" s="20" t="s">
        <v>50</v>
      </c>
      <c r="K81" s="20" t="s">
        <v>4111</v>
      </c>
      <c r="L81" s="38" t="s">
        <v>4110</v>
      </c>
      <c r="M81" s="20" t="s">
        <v>4109</v>
      </c>
      <c r="N81" s="52" t="s">
        <v>4108</v>
      </c>
      <c r="O81" s="83" t="s">
        <v>4107</v>
      </c>
      <c r="P81" s="20" t="s">
        <v>702</v>
      </c>
      <c r="Q81" s="29" t="s">
        <v>835</v>
      </c>
    </row>
    <row r="82" spans="2:34" ht="45">
      <c r="B82" s="342"/>
      <c r="C82" s="335"/>
      <c r="D82" s="229" t="s">
        <v>4106</v>
      </c>
      <c r="E82" s="85" t="s">
        <v>1889</v>
      </c>
      <c r="F82" s="84">
        <v>0.5</v>
      </c>
      <c r="G82" s="84">
        <v>0</v>
      </c>
      <c r="H82" s="84">
        <v>1</v>
      </c>
      <c r="I82" s="38" t="s">
        <v>945</v>
      </c>
      <c r="J82" s="20" t="s">
        <v>50</v>
      </c>
      <c r="K82" s="20" t="s">
        <v>50</v>
      </c>
      <c r="L82" s="38" t="s">
        <v>4105</v>
      </c>
      <c r="M82" s="20" t="s">
        <v>4104</v>
      </c>
      <c r="N82" s="51" t="s">
        <v>4103</v>
      </c>
      <c r="O82" s="221" t="s">
        <v>4102</v>
      </c>
      <c r="P82" s="20" t="s">
        <v>702</v>
      </c>
      <c r="Q82" s="29" t="s">
        <v>835</v>
      </c>
    </row>
    <row r="83" spans="2:34" ht="135">
      <c r="B83" s="342"/>
      <c r="C83" s="335"/>
      <c r="D83" s="229" t="s">
        <v>1956</v>
      </c>
      <c r="E83" s="84">
        <v>0.7</v>
      </c>
      <c r="F83" s="84">
        <v>0.75</v>
      </c>
      <c r="G83" s="84">
        <v>0.65</v>
      </c>
      <c r="H83" s="84">
        <v>0.88</v>
      </c>
      <c r="I83" s="38" t="s">
        <v>1955</v>
      </c>
      <c r="J83" s="38" t="s">
        <v>1954</v>
      </c>
      <c r="K83" s="38" t="s">
        <v>1953</v>
      </c>
      <c r="L83" s="38" t="s">
        <v>1952</v>
      </c>
      <c r="M83" s="20" t="s">
        <v>1951</v>
      </c>
      <c r="N83" s="52" t="s">
        <v>1950</v>
      </c>
      <c r="O83" s="83" t="s">
        <v>1949</v>
      </c>
      <c r="P83" s="20" t="s">
        <v>702</v>
      </c>
      <c r="Q83" s="29" t="s">
        <v>835</v>
      </c>
    </row>
    <row r="84" spans="2:34" ht="75">
      <c r="B84" s="342"/>
      <c r="C84" s="335"/>
      <c r="D84" s="264" t="s">
        <v>3959</v>
      </c>
      <c r="E84" s="176" t="s">
        <v>1527</v>
      </c>
      <c r="F84" s="129">
        <v>0</v>
      </c>
      <c r="G84" s="129">
        <v>0.59</v>
      </c>
      <c r="H84" s="129">
        <v>1</v>
      </c>
      <c r="I84" s="128" t="s">
        <v>3131</v>
      </c>
      <c r="J84" s="32" t="s">
        <v>1112</v>
      </c>
      <c r="K84" s="128" t="s">
        <v>3130</v>
      </c>
      <c r="L84" s="32" t="s">
        <v>3129</v>
      </c>
      <c r="M84" s="32" t="s">
        <v>3128</v>
      </c>
      <c r="N84" s="127" t="s">
        <v>3127</v>
      </c>
      <c r="O84" s="126" t="s">
        <v>3126</v>
      </c>
      <c r="P84" s="32" t="s">
        <v>702</v>
      </c>
      <c r="Q84" s="34" t="s">
        <v>835</v>
      </c>
    </row>
    <row r="85" spans="2:34" ht="45">
      <c r="B85" s="342"/>
      <c r="C85" s="335"/>
      <c r="D85" s="264" t="s">
        <v>4101</v>
      </c>
      <c r="E85" s="128" t="s">
        <v>754</v>
      </c>
      <c r="F85" s="129">
        <v>0</v>
      </c>
      <c r="G85" s="129">
        <v>0.65</v>
      </c>
      <c r="H85" s="91">
        <v>0.97</v>
      </c>
      <c r="I85" s="128" t="s">
        <v>4100</v>
      </c>
      <c r="J85" s="32" t="s">
        <v>50</v>
      </c>
      <c r="K85" s="32" t="s">
        <v>3138</v>
      </c>
      <c r="L85" s="128" t="s">
        <v>4099</v>
      </c>
      <c r="M85" s="32" t="s">
        <v>4098</v>
      </c>
      <c r="N85" s="127" t="s">
        <v>4097</v>
      </c>
      <c r="O85" s="126" t="s">
        <v>4096</v>
      </c>
      <c r="P85" s="32" t="s">
        <v>702</v>
      </c>
      <c r="Q85" s="34" t="s">
        <v>835</v>
      </c>
    </row>
    <row r="86" spans="2:34" ht="60">
      <c r="B86" s="342"/>
      <c r="C86" s="335"/>
      <c r="D86" s="266" t="s">
        <v>4095</v>
      </c>
      <c r="E86" s="128" t="s">
        <v>754</v>
      </c>
      <c r="F86" s="129">
        <v>0</v>
      </c>
      <c r="G86" s="129">
        <v>0.65</v>
      </c>
      <c r="H86" s="129">
        <v>1</v>
      </c>
      <c r="I86" s="128" t="s">
        <v>945</v>
      </c>
      <c r="J86" s="32" t="s">
        <v>50</v>
      </c>
      <c r="K86" s="128" t="s">
        <v>4094</v>
      </c>
      <c r="L86" s="128" t="s">
        <v>4093</v>
      </c>
      <c r="M86" s="32" t="s">
        <v>4092</v>
      </c>
      <c r="N86" s="177" t="s">
        <v>4091</v>
      </c>
      <c r="O86" s="139" t="s">
        <v>4037</v>
      </c>
      <c r="P86" s="32" t="s">
        <v>702</v>
      </c>
      <c r="Q86" s="34" t="s">
        <v>835</v>
      </c>
    </row>
    <row r="87" spans="2:34" ht="75">
      <c r="B87" s="342"/>
      <c r="C87" s="335"/>
      <c r="D87" s="265" t="s">
        <v>4090</v>
      </c>
      <c r="E87" s="108">
        <v>0.3</v>
      </c>
      <c r="F87" s="108">
        <v>0</v>
      </c>
      <c r="G87" s="108">
        <v>0.65</v>
      </c>
      <c r="H87" s="72">
        <v>0.97</v>
      </c>
      <c r="I87" s="107" t="s">
        <v>4089</v>
      </c>
      <c r="J87" s="104" t="s">
        <v>50</v>
      </c>
      <c r="K87" s="107" t="s">
        <v>4088</v>
      </c>
      <c r="L87" s="104" t="s">
        <v>4087</v>
      </c>
      <c r="M87" s="104" t="s">
        <v>4086</v>
      </c>
      <c r="N87" s="106" t="s">
        <v>4085</v>
      </c>
      <c r="O87" s="144" t="s">
        <v>4084</v>
      </c>
      <c r="P87" s="104" t="s">
        <v>702</v>
      </c>
      <c r="Q87" s="103" t="s">
        <v>835</v>
      </c>
    </row>
    <row r="88" spans="2:34" ht="165">
      <c r="B88" s="342"/>
      <c r="C88" s="335"/>
      <c r="D88" s="267" t="s">
        <v>2473</v>
      </c>
      <c r="E88" s="80">
        <v>0.43</v>
      </c>
      <c r="F88" s="80">
        <v>0.8</v>
      </c>
      <c r="G88" s="80">
        <v>0</v>
      </c>
      <c r="H88" s="80">
        <v>0.99</v>
      </c>
      <c r="I88" s="79" t="s">
        <v>2472</v>
      </c>
      <c r="J88" s="79" t="s">
        <v>2471</v>
      </c>
      <c r="K88" s="79" t="s">
        <v>2470</v>
      </c>
      <c r="L88" s="79" t="s">
        <v>2469</v>
      </c>
      <c r="M88" s="76" t="s">
        <v>2468</v>
      </c>
      <c r="N88" s="78" t="s">
        <v>2467</v>
      </c>
      <c r="O88" s="77" t="s">
        <v>2466</v>
      </c>
      <c r="P88" s="76" t="s">
        <v>702</v>
      </c>
      <c r="Q88" s="75" t="s">
        <v>790</v>
      </c>
    </row>
    <row r="89" spans="2:34" ht="45">
      <c r="B89" s="342"/>
      <c r="C89" s="335"/>
      <c r="D89" s="252" t="s">
        <v>3688</v>
      </c>
      <c r="E89" s="65">
        <v>0.7</v>
      </c>
      <c r="F89" s="65">
        <v>0.75</v>
      </c>
      <c r="G89" s="65">
        <v>0.65</v>
      </c>
      <c r="H89" s="65">
        <v>0.99</v>
      </c>
      <c r="I89" s="64" t="s">
        <v>719</v>
      </c>
      <c r="J89" s="64" t="s">
        <v>3687</v>
      </c>
      <c r="K89" s="64" t="s">
        <v>50</v>
      </c>
      <c r="L89" s="61" t="s">
        <v>718</v>
      </c>
      <c r="M89" s="61" t="s">
        <v>3686</v>
      </c>
      <c r="N89" s="63" t="s">
        <v>3685</v>
      </c>
      <c r="O89" s="62" t="s">
        <v>3684</v>
      </c>
      <c r="P89" s="61" t="s">
        <v>702</v>
      </c>
      <c r="Q89" s="60" t="s">
        <v>714</v>
      </c>
    </row>
    <row r="90" spans="2:34" ht="210">
      <c r="B90" s="342"/>
      <c r="C90" s="335"/>
      <c r="D90" s="227" t="s">
        <v>3756</v>
      </c>
      <c r="E90" s="84">
        <v>0.62</v>
      </c>
      <c r="F90" s="84">
        <v>0.85</v>
      </c>
      <c r="G90" s="84">
        <v>0.35</v>
      </c>
      <c r="H90" s="84">
        <v>0.99</v>
      </c>
      <c r="I90" s="20" t="s">
        <v>719</v>
      </c>
      <c r="J90" s="38" t="s">
        <v>3755</v>
      </c>
      <c r="K90" s="38" t="s">
        <v>3754</v>
      </c>
      <c r="L90" s="20" t="s">
        <v>718</v>
      </c>
      <c r="M90" s="20" t="s">
        <v>3753</v>
      </c>
      <c r="N90" s="52" t="s">
        <v>3752</v>
      </c>
      <c r="O90" s="83" t="s">
        <v>3751</v>
      </c>
      <c r="P90" s="20" t="s">
        <v>702</v>
      </c>
      <c r="Q90" s="29" t="s">
        <v>714</v>
      </c>
    </row>
    <row r="91" spans="2:34" ht="75">
      <c r="B91" s="342"/>
      <c r="C91" s="335"/>
      <c r="D91" s="227" t="s">
        <v>3750</v>
      </c>
      <c r="E91" s="84">
        <v>0.65</v>
      </c>
      <c r="F91" s="84">
        <v>0.9</v>
      </c>
      <c r="G91" s="84">
        <v>0.35</v>
      </c>
      <c r="H91" s="84">
        <v>0.99</v>
      </c>
      <c r="I91" s="38" t="s">
        <v>719</v>
      </c>
      <c r="J91" s="38" t="s">
        <v>3745</v>
      </c>
      <c r="K91" s="38" t="s">
        <v>50</v>
      </c>
      <c r="L91" s="20" t="s">
        <v>718</v>
      </c>
      <c r="M91" s="20" t="s">
        <v>3749</v>
      </c>
      <c r="N91" s="52" t="s">
        <v>3748</v>
      </c>
      <c r="O91" s="83" t="s">
        <v>3747</v>
      </c>
      <c r="P91" s="20" t="s">
        <v>702</v>
      </c>
      <c r="Q91" s="29" t="s">
        <v>714</v>
      </c>
    </row>
    <row r="92" spans="2:34" ht="75">
      <c r="B92" s="342"/>
      <c r="C92" s="335"/>
      <c r="D92" s="227" t="s">
        <v>3746</v>
      </c>
      <c r="E92" s="84">
        <v>0.97</v>
      </c>
      <c r="F92" s="84">
        <v>0.95</v>
      </c>
      <c r="G92" s="84">
        <v>1</v>
      </c>
      <c r="H92" s="84">
        <v>0.97</v>
      </c>
      <c r="I92" s="38" t="s">
        <v>719</v>
      </c>
      <c r="J92" s="38" t="s">
        <v>3745</v>
      </c>
      <c r="K92" s="38" t="s">
        <v>50</v>
      </c>
      <c r="L92" s="20" t="s">
        <v>718</v>
      </c>
      <c r="M92" s="20" t="s">
        <v>3744</v>
      </c>
      <c r="N92" s="52" t="s">
        <v>3743</v>
      </c>
      <c r="O92" s="83" t="s">
        <v>3742</v>
      </c>
      <c r="P92" s="20" t="s">
        <v>702</v>
      </c>
      <c r="Q92" s="29" t="s">
        <v>714</v>
      </c>
    </row>
    <row r="93" spans="2:34" ht="45">
      <c r="B93" s="342"/>
      <c r="C93" s="335"/>
      <c r="D93" s="227" t="s">
        <v>4083</v>
      </c>
      <c r="E93" s="84">
        <f>14/37</f>
        <v>0.3783783783783784</v>
      </c>
      <c r="F93" s="84">
        <v>0.15</v>
      </c>
      <c r="G93" s="84">
        <v>0.65</v>
      </c>
      <c r="H93" s="91">
        <v>0.96</v>
      </c>
      <c r="I93" s="38" t="s">
        <v>719</v>
      </c>
      <c r="J93" s="38" t="s">
        <v>4063</v>
      </c>
      <c r="K93" s="38" t="s">
        <v>50</v>
      </c>
      <c r="L93" s="20" t="s">
        <v>718</v>
      </c>
      <c r="M93" s="20" t="s">
        <v>4082</v>
      </c>
      <c r="N93" s="51" t="s">
        <v>4081</v>
      </c>
      <c r="O93" s="90" t="s">
        <v>4080</v>
      </c>
      <c r="P93" s="20" t="s">
        <v>702</v>
      </c>
      <c r="Q93" s="29" t="s">
        <v>714</v>
      </c>
    </row>
    <row r="94" spans="2:34" ht="45">
      <c r="B94" s="342"/>
      <c r="C94" s="335"/>
      <c r="D94" s="246" t="s">
        <v>4079</v>
      </c>
      <c r="E94" s="73">
        <v>0.3</v>
      </c>
      <c r="F94" s="73">
        <v>0</v>
      </c>
      <c r="G94" s="73">
        <v>0.65</v>
      </c>
      <c r="H94" s="72">
        <v>0.97</v>
      </c>
      <c r="I94" s="71" t="s">
        <v>719</v>
      </c>
      <c r="J94" s="71" t="s">
        <v>945</v>
      </c>
      <c r="K94" s="68" t="s">
        <v>50</v>
      </c>
      <c r="L94" s="68" t="s">
        <v>718</v>
      </c>
      <c r="M94" s="68" t="s">
        <v>4078</v>
      </c>
      <c r="N94" s="70" t="s">
        <v>4077</v>
      </c>
      <c r="O94" s="88" t="s">
        <v>4076</v>
      </c>
      <c r="P94" s="68" t="s">
        <v>702</v>
      </c>
      <c r="Q94" s="67" t="s">
        <v>714</v>
      </c>
    </row>
    <row r="95" spans="2:34" ht="75">
      <c r="B95" s="342"/>
      <c r="C95" s="335"/>
      <c r="D95" s="252" t="s">
        <v>2092</v>
      </c>
      <c r="E95" s="65">
        <v>0.76</v>
      </c>
      <c r="F95" s="65">
        <v>0.9</v>
      </c>
      <c r="G95" s="65">
        <v>0.59</v>
      </c>
      <c r="H95" s="65">
        <v>1</v>
      </c>
      <c r="I95" s="64" t="s">
        <v>719</v>
      </c>
      <c r="J95" s="64" t="s">
        <v>2091</v>
      </c>
      <c r="K95" s="61" t="s">
        <v>50</v>
      </c>
      <c r="L95" s="61" t="s">
        <v>718</v>
      </c>
      <c r="M95" s="61" t="s">
        <v>2090</v>
      </c>
      <c r="N95" s="93" t="s">
        <v>2089</v>
      </c>
      <c r="O95" s="92" t="s">
        <v>2088</v>
      </c>
      <c r="P95" s="61" t="s">
        <v>702</v>
      </c>
      <c r="Q95" s="60" t="s">
        <v>730</v>
      </c>
    </row>
    <row r="96" spans="2:34" ht="45">
      <c r="B96" s="342"/>
      <c r="C96" s="335"/>
      <c r="D96" s="229" t="s">
        <v>4075</v>
      </c>
      <c r="E96" s="85" t="s">
        <v>1889</v>
      </c>
      <c r="F96" s="84">
        <v>0.5</v>
      </c>
      <c r="G96" s="84">
        <v>0</v>
      </c>
      <c r="H96" s="84">
        <v>1</v>
      </c>
      <c r="I96" s="38" t="s">
        <v>945</v>
      </c>
      <c r="J96" s="20" t="s">
        <v>50</v>
      </c>
      <c r="K96" s="20" t="s">
        <v>50</v>
      </c>
      <c r="L96" s="20" t="s">
        <v>4074</v>
      </c>
      <c r="M96" s="20" t="s">
        <v>4073</v>
      </c>
      <c r="N96" s="51" t="s">
        <v>4072</v>
      </c>
      <c r="O96" s="90" t="s">
        <v>4071</v>
      </c>
      <c r="P96" s="20" t="s">
        <v>702</v>
      </c>
      <c r="Q96" s="29" t="s">
        <v>730</v>
      </c>
      <c r="AH96" s="263"/>
    </row>
    <row r="97" spans="2:34" ht="75">
      <c r="B97" s="342"/>
      <c r="C97" s="335"/>
      <c r="D97" s="227" t="s">
        <v>2643</v>
      </c>
      <c r="E97" s="85" t="s">
        <v>802</v>
      </c>
      <c r="F97" s="84">
        <v>0.75</v>
      </c>
      <c r="G97" s="84">
        <v>0</v>
      </c>
      <c r="H97" s="84">
        <v>1</v>
      </c>
      <c r="I97" s="20" t="s">
        <v>719</v>
      </c>
      <c r="J97" s="38" t="s">
        <v>2639</v>
      </c>
      <c r="K97" s="20" t="s">
        <v>50</v>
      </c>
      <c r="L97" s="20" t="s">
        <v>718</v>
      </c>
      <c r="M97" s="20" t="s">
        <v>2642</v>
      </c>
      <c r="N97" s="51" t="s">
        <v>2641</v>
      </c>
      <c r="O97" s="83" t="s">
        <v>2636</v>
      </c>
      <c r="P97" s="20" t="s">
        <v>702</v>
      </c>
      <c r="Q97" s="34" t="s">
        <v>730</v>
      </c>
      <c r="AH97" s="263"/>
    </row>
    <row r="98" spans="2:34" ht="105">
      <c r="B98" s="342"/>
      <c r="C98" s="335"/>
      <c r="D98" s="227" t="s">
        <v>2640</v>
      </c>
      <c r="E98" s="85" t="s">
        <v>802</v>
      </c>
      <c r="F98" s="84">
        <v>0.75</v>
      </c>
      <c r="G98" s="84">
        <v>0</v>
      </c>
      <c r="H98" s="84">
        <v>1</v>
      </c>
      <c r="I98" s="20" t="s">
        <v>719</v>
      </c>
      <c r="J98" s="38" t="s">
        <v>2639</v>
      </c>
      <c r="K98" s="20" t="s">
        <v>50</v>
      </c>
      <c r="L98" s="20" t="s">
        <v>718</v>
      </c>
      <c r="M98" s="20" t="s">
        <v>2638</v>
      </c>
      <c r="N98" s="51" t="s">
        <v>2637</v>
      </c>
      <c r="O98" s="83" t="s">
        <v>2636</v>
      </c>
      <c r="P98" s="20" t="s">
        <v>702</v>
      </c>
      <c r="Q98" s="34" t="s">
        <v>730</v>
      </c>
      <c r="AH98" s="263"/>
    </row>
    <row r="99" spans="2:34" ht="105">
      <c r="B99" s="342"/>
      <c r="C99" s="335"/>
      <c r="D99" s="227" t="s">
        <v>2609</v>
      </c>
      <c r="E99" s="85" t="s">
        <v>1889</v>
      </c>
      <c r="F99" s="84">
        <v>0.5</v>
      </c>
      <c r="G99" s="84">
        <v>0</v>
      </c>
      <c r="H99" s="84">
        <v>1</v>
      </c>
      <c r="I99" s="20" t="s">
        <v>719</v>
      </c>
      <c r="J99" s="38" t="s">
        <v>2608</v>
      </c>
      <c r="K99" s="38" t="s">
        <v>50</v>
      </c>
      <c r="L99" s="20" t="s">
        <v>718</v>
      </c>
      <c r="M99" s="20" t="s">
        <v>2607</v>
      </c>
      <c r="N99" s="51" t="s">
        <v>2606</v>
      </c>
      <c r="O99" s="83" t="s">
        <v>2605</v>
      </c>
      <c r="P99" s="20" t="s">
        <v>702</v>
      </c>
      <c r="Q99" s="29" t="s">
        <v>730</v>
      </c>
      <c r="AH99" s="263"/>
    </row>
    <row r="100" spans="2:34" ht="60">
      <c r="B100" s="342"/>
      <c r="C100" s="335"/>
      <c r="D100" s="227" t="s">
        <v>4070</v>
      </c>
      <c r="E100" s="84">
        <v>0.73</v>
      </c>
      <c r="F100" s="84">
        <v>0.9</v>
      </c>
      <c r="G100" s="84">
        <v>0.53</v>
      </c>
      <c r="H100" s="84">
        <v>1</v>
      </c>
      <c r="I100" s="38" t="s">
        <v>719</v>
      </c>
      <c r="J100" s="38" t="s">
        <v>4069</v>
      </c>
      <c r="K100" s="20" t="s">
        <v>50</v>
      </c>
      <c r="L100" s="38" t="s">
        <v>4068</v>
      </c>
      <c r="M100" s="20" t="s">
        <v>4067</v>
      </c>
      <c r="N100" s="51" t="s">
        <v>4066</v>
      </c>
      <c r="O100" s="90" t="s">
        <v>4065</v>
      </c>
      <c r="P100" s="20" t="s">
        <v>702</v>
      </c>
      <c r="Q100" s="34" t="s">
        <v>730</v>
      </c>
    </row>
    <row r="101" spans="2:34" ht="60">
      <c r="B101" s="342"/>
      <c r="C101" s="335"/>
      <c r="D101" s="227" t="s">
        <v>4064</v>
      </c>
      <c r="E101" s="85" t="s">
        <v>743</v>
      </c>
      <c r="F101" s="84">
        <v>0.7</v>
      </c>
      <c r="G101" s="84">
        <v>0</v>
      </c>
      <c r="H101" s="84">
        <v>1</v>
      </c>
      <c r="I101" s="38" t="s">
        <v>719</v>
      </c>
      <c r="J101" s="38" t="s">
        <v>4063</v>
      </c>
      <c r="K101" s="38" t="s">
        <v>50</v>
      </c>
      <c r="L101" s="20" t="s">
        <v>718</v>
      </c>
      <c r="M101" s="20" t="s">
        <v>4062</v>
      </c>
      <c r="N101" s="52" t="s">
        <v>4061</v>
      </c>
      <c r="O101" s="83" t="s">
        <v>4060</v>
      </c>
      <c r="P101" s="20" t="s">
        <v>702</v>
      </c>
      <c r="Q101" s="29" t="s">
        <v>730</v>
      </c>
      <c r="AH101" s="263"/>
    </row>
    <row r="102" spans="2:34" ht="45">
      <c r="B102" s="342"/>
      <c r="C102" s="335"/>
      <c r="D102" s="227" t="s">
        <v>4059</v>
      </c>
      <c r="E102" s="84">
        <v>0.32</v>
      </c>
      <c r="F102" s="84">
        <v>0.05</v>
      </c>
      <c r="G102" s="84">
        <v>0.65</v>
      </c>
      <c r="H102" s="84">
        <v>1</v>
      </c>
      <c r="I102" s="38" t="s">
        <v>719</v>
      </c>
      <c r="J102" s="38" t="s">
        <v>4023</v>
      </c>
      <c r="K102" s="20" t="s">
        <v>50</v>
      </c>
      <c r="L102" s="20" t="s">
        <v>718</v>
      </c>
      <c r="M102" s="20" t="s">
        <v>4058</v>
      </c>
      <c r="N102" s="52" t="s">
        <v>4057</v>
      </c>
      <c r="O102" s="83" t="s">
        <v>4056</v>
      </c>
      <c r="P102" s="20" t="s">
        <v>702</v>
      </c>
      <c r="Q102" s="34" t="s">
        <v>730</v>
      </c>
      <c r="AH102" s="263"/>
    </row>
    <row r="103" spans="2:34" ht="45">
      <c r="B103" s="342"/>
      <c r="C103" s="335"/>
      <c r="D103" s="229" t="s">
        <v>946</v>
      </c>
      <c r="E103" s="38" t="s">
        <v>754</v>
      </c>
      <c r="F103" s="84">
        <v>0</v>
      </c>
      <c r="G103" s="84">
        <v>0.65</v>
      </c>
      <c r="H103" s="84">
        <v>1</v>
      </c>
      <c r="I103" s="20" t="s">
        <v>927</v>
      </c>
      <c r="J103" s="38" t="s">
        <v>945</v>
      </c>
      <c r="K103" s="38" t="s">
        <v>944</v>
      </c>
      <c r="L103" s="20" t="s">
        <v>943</v>
      </c>
      <c r="M103" s="20" t="s">
        <v>942</v>
      </c>
      <c r="N103" s="52" t="s">
        <v>941</v>
      </c>
      <c r="O103" s="83" t="s">
        <v>940</v>
      </c>
      <c r="P103" s="20" t="s">
        <v>702</v>
      </c>
      <c r="Q103" s="29" t="s">
        <v>730</v>
      </c>
    </row>
    <row r="104" spans="2:34" ht="45">
      <c r="B104" s="342"/>
      <c r="C104" s="335"/>
      <c r="D104" s="246" t="s">
        <v>4055</v>
      </c>
      <c r="E104" s="71" t="s">
        <v>754</v>
      </c>
      <c r="F104" s="73">
        <v>0</v>
      </c>
      <c r="G104" s="73">
        <v>0.65</v>
      </c>
      <c r="H104" s="73">
        <v>1</v>
      </c>
      <c r="I104" s="71" t="s">
        <v>719</v>
      </c>
      <c r="J104" s="71" t="s">
        <v>945</v>
      </c>
      <c r="K104" s="68" t="s">
        <v>50</v>
      </c>
      <c r="L104" s="68" t="s">
        <v>718</v>
      </c>
      <c r="M104" s="68" t="s">
        <v>4054</v>
      </c>
      <c r="N104" s="213" t="s">
        <v>4053</v>
      </c>
      <c r="O104" s="69" t="s">
        <v>4052</v>
      </c>
      <c r="P104" s="68" t="s">
        <v>702</v>
      </c>
      <c r="Q104" s="103" t="s">
        <v>730</v>
      </c>
      <c r="AH104" s="263"/>
    </row>
    <row r="105" spans="2:34" ht="60">
      <c r="B105" s="342"/>
      <c r="C105" s="335"/>
      <c r="D105" s="218" t="s">
        <v>4051</v>
      </c>
      <c r="E105" s="85" t="s">
        <v>1889</v>
      </c>
      <c r="F105" s="84">
        <v>0.5</v>
      </c>
      <c r="G105" s="84">
        <v>0</v>
      </c>
      <c r="H105" s="84">
        <v>1</v>
      </c>
      <c r="I105" s="38" t="s">
        <v>945</v>
      </c>
      <c r="J105" s="20" t="s">
        <v>50</v>
      </c>
      <c r="K105" s="38" t="s">
        <v>4050</v>
      </c>
      <c r="L105" s="20" t="s">
        <v>4049</v>
      </c>
      <c r="M105" s="20" t="s">
        <v>4048</v>
      </c>
      <c r="N105" s="51" t="s">
        <v>4047</v>
      </c>
      <c r="O105" s="90" t="s">
        <v>4046</v>
      </c>
      <c r="P105" s="20" t="s">
        <v>702</v>
      </c>
      <c r="Q105" s="29" t="s">
        <v>701</v>
      </c>
      <c r="AH105" s="263"/>
    </row>
    <row r="106" spans="2:34" ht="75">
      <c r="B106" s="342"/>
      <c r="C106" s="335"/>
      <c r="D106" s="229" t="s">
        <v>4045</v>
      </c>
      <c r="E106" s="85" t="s">
        <v>802</v>
      </c>
      <c r="F106" s="84">
        <v>0.75</v>
      </c>
      <c r="G106" s="84">
        <v>0</v>
      </c>
      <c r="H106" s="84">
        <v>1</v>
      </c>
      <c r="I106" s="38" t="s">
        <v>945</v>
      </c>
      <c r="J106" s="20" t="s">
        <v>50</v>
      </c>
      <c r="K106" s="38" t="s">
        <v>4041</v>
      </c>
      <c r="L106" s="38" t="s">
        <v>4040</v>
      </c>
      <c r="M106" s="20" t="s">
        <v>4044</v>
      </c>
      <c r="N106" s="51" t="s">
        <v>4043</v>
      </c>
      <c r="O106" s="83" t="s">
        <v>4037</v>
      </c>
      <c r="P106" s="20" t="s">
        <v>702</v>
      </c>
      <c r="Q106" s="29" t="s">
        <v>701</v>
      </c>
      <c r="AH106" s="263"/>
    </row>
    <row r="107" spans="2:34" ht="75">
      <c r="B107" s="342"/>
      <c r="C107" s="335"/>
      <c r="D107" s="218" t="s">
        <v>2521</v>
      </c>
      <c r="E107" s="84">
        <v>0.35</v>
      </c>
      <c r="F107" s="84">
        <v>0.65</v>
      </c>
      <c r="G107" s="84">
        <v>0</v>
      </c>
      <c r="H107" s="91">
        <v>0.93</v>
      </c>
      <c r="I107" s="38" t="s">
        <v>2520</v>
      </c>
      <c r="J107" s="38" t="s">
        <v>2519</v>
      </c>
      <c r="K107" s="20" t="s">
        <v>2518</v>
      </c>
      <c r="L107" s="20" t="s">
        <v>718</v>
      </c>
      <c r="M107" s="20" t="s">
        <v>2517</v>
      </c>
      <c r="N107" s="51" t="s">
        <v>2516</v>
      </c>
      <c r="O107" s="90" t="s">
        <v>2515</v>
      </c>
      <c r="P107" s="20" t="s">
        <v>702</v>
      </c>
      <c r="Q107" s="29" t="s">
        <v>701</v>
      </c>
      <c r="AH107" s="263"/>
    </row>
    <row r="108" spans="2:34" ht="60">
      <c r="B108" s="342"/>
      <c r="C108" s="335"/>
      <c r="D108" s="218" t="s">
        <v>2460</v>
      </c>
      <c r="E108" s="85" t="s">
        <v>743</v>
      </c>
      <c r="F108" s="84">
        <v>0.7</v>
      </c>
      <c r="G108" s="84">
        <v>0</v>
      </c>
      <c r="H108" s="84">
        <v>1</v>
      </c>
      <c r="I108" s="38" t="s">
        <v>2445</v>
      </c>
      <c r="J108" s="38" t="s">
        <v>945</v>
      </c>
      <c r="K108" s="38" t="s">
        <v>2444</v>
      </c>
      <c r="L108" s="38" t="s">
        <v>2443</v>
      </c>
      <c r="M108" s="20" t="s">
        <v>2459</v>
      </c>
      <c r="N108" s="52" t="s">
        <v>2458</v>
      </c>
      <c r="O108" s="83" t="s">
        <v>2457</v>
      </c>
      <c r="P108" s="20" t="s">
        <v>702</v>
      </c>
      <c r="Q108" s="29" t="s">
        <v>701</v>
      </c>
      <c r="AH108" s="263"/>
    </row>
    <row r="109" spans="2:34" ht="75">
      <c r="B109" s="342"/>
      <c r="C109" s="335"/>
      <c r="D109" s="266" t="s">
        <v>4042</v>
      </c>
      <c r="E109" s="128" t="s">
        <v>754</v>
      </c>
      <c r="F109" s="129">
        <v>0</v>
      </c>
      <c r="G109" s="129">
        <v>0.65</v>
      </c>
      <c r="H109" s="129">
        <v>1</v>
      </c>
      <c r="I109" s="128" t="s">
        <v>945</v>
      </c>
      <c r="J109" s="32" t="s">
        <v>50</v>
      </c>
      <c r="K109" s="128" t="s">
        <v>4041</v>
      </c>
      <c r="L109" s="128" t="s">
        <v>4040</v>
      </c>
      <c r="M109" s="32" t="s">
        <v>4039</v>
      </c>
      <c r="N109" s="127" t="s">
        <v>4038</v>
      </c>
      <c r="O109" s="139" t="s">
        <v>4037</v>
      </c>
      <c r="P109" s="32" t="s">
        <v>702</v>
      </c>
      <c r="Q109" s="34" t="s">
        <v>701</v>
      </c>
      <c r="AH109" s="263"/>
    </row>
    <row r="110" spans="2:34" ht="45">
      <c r="B110" s="342"/>
      <c r="C110" s="335"/>
      <c r="D110" s="264" t="s">
        <v>2446</v>
      </c>
      <c r="E110" s="129">
        <v>0.49</v>
      </c>
      <c r="F110" s="129">
        <v>0.15</v>
      </c>
      <c r="G110" s="129">
        <v>0.88</v>
      </c>
      <c r="H110" s="129">
        <v>1</v>
      </c>
      <c r="I110" s="128" t="s">
        <v>2445</v>
      </c>
      <c r="J110" s="128" t="s">
        <v>945</v>
      </c>
      <c r="K110" s="32" t="s">
        <v>2444</v>
      </c>
      <c r="L110" s="128" t="s">
        <v>2443</v>
      </c>
      <c r="M110" s="32" t="s">
        <v>2442</v>
      </c>
      <c r="N110" s="127" t="s">
        <v>2441</v>
      </c>
      <c r="O110" s="139" t="s">
        <v>2440</v>
      </c>
      <c r="P110" s="32" t="s">
        <v>702</v>
      </c>
      <c r="Q110" s="34" t="s">
        <v>701</v>
      </c>
      <c r="AH110" s="263"/>
    </row>
    <row r="111" spans="2:34" ht="75">
      <c r="B111" s="342"/>
      <c r="C111" s="335"/>
      <c r="D111" s="218" t="s">
        <v>4036</v>
      </c>
      <c r="E111" s="84">
        <v>0.05</v>
      </c>
      <c r="F111" s="84">
        <v>0.1</v>
      </c>
      <c r="G111" s="84">
        <v>0</v>
      </c>
      <c r="H111" s="84">
        <v>0.37</v>
      </c>
      <c r="I111" s="38" t="s">
        <v>945</v>
      </c>
      <c r="J111" s="20" t="s">
        <v>50</v>
      </c>
      <c r="K111" s="38" t="s">
        <v>4035</v>
      </c>
      <c r="L111" s="38" t="s">
        <v>4034</v>
      </c>
      <c r="M111" s="20" t="s">
        <v>4033</v>
      </c>
      <c r="N111" s="51" t="s">
        <v>4032</v>
      </c>
      <c r="O111" s="83" t="s">
        <v>4031</v>
      </c>
      <c r="P111" s="20" t="s">
        <v>722</v>
      </c>
      <c r="Q111" s="29" t="s">
        <v>701</v>
      </c>
      <c r="AH111" s="263"/>
    </row>
    <row r="112" spans="2:34" ht="105">
      <c r="B112" s="342"/>
      <c r="C112" s="335"/>
      <c r="D112" s="229" t="s">
        <v>4030</v>
      </c>
      <c r="E112" s="84">
        <v>0.05</v>
      </c>
      <c r="F112" s="84">
        <v>0.1</v>
      </c>
      <c r="G112" s="84">
        <v>0</v>
      </c>
      <c r="H112" s="84">
        <v>0.11</v>
      </c>
      <c r="I112" s="38" t="s">
        <v>4023</v>
      </c>
      <c r="J112" s="20" t="s">
        <v>50</v>
      </c>
      <c r="K112" s="38" t="s">
        <v>4029</v>
      </c>
      <c r="L112" s="38" t="s">
        <v>4028</v>
      </c>
      <c r="M112" s="20" t="s">
        <v>4027</v>
      </c>
      <c r="N112" s="52" t="s">
        <v>4026</v>
      </c>
      <c r="O112" s="83" t="s">
        <v>4025</v>
      </c>
      <c r="P112" s="20" t="s">
        <v>722</v>
      </c>
      <c r="Q112" s="29" t="s">
        <v>701</v>
      </c>
      <c r="AH112" s="263"/>
    </row>
    <row r="113" spans="2:34" ht="75">
      <c r="B113" s="342"/>
      <c r="C113" s="370"/>
      <c r="D113" s="244" t="s">
        <v>4024</v>
      </c>
      <c r="E113" s="73">
        <v>0.03</v>
      </c>
      <c r="F113" s="73">
        <v>0.05</v>
      </c>
      <c r="G113" s="73">
        <v>0</v>
      </c>
      <c r="H113" s="73">
        <v>0.11</v>
      </c>
      <c r="I113" s="71" t="s">
        <v>4023</v>
      </c>
      <c r="J113" s="68" t="s">
        <v>50</v>
      </c>
      <c r="K113" s="71" t="s">
        <v>4022</v>
      </c>
      <c r="L113" s="71" t="s">
        <v>4021</v>
      </c>
      <c r="M113" s="68" t="s">
        <v>4020</v>
      </c>
      <c r="N113" s="213" t="s">
        <v>4019</v>
      </c>
      <c r="O113" s="69" t="s">
        <v>4018</v>
      </c>
      <c r="P113" s="68" t="s">
        <v>722</v>
      </c>
      <c r="Q113" s="67" t="s">
        <v>701</v>
      </c>
      <c r="AH113" s="263"/>
    </row>
    <row r="114" spans="2:34" ht="75">
      <c r="B114" s="342"/>
      <c r="C114" s="339" t="s">
        <v>4017</v>
      </c>
      <c r="D114" s="229" t="s">
        <v>4016</v>
      </c>
      <c r="E114" s="84">
        <v>0.38</v>
      </c>
      <c r="F114" s="84">
        <v>0.7</v>
      </c>
      <c r="G114" s="84">
        <v>0</v>
      </c>
      <c r="H114" s="84">
        <v>0.99</v>
      </c>
      <c r="I114" s="38" t="s">
        <v>3803</v>
      </c>
      <c r="J114" s="20" t="s">
        <v>50</v>
      </c>
      <c r="K114" s="38" t="s">
        <v>4015</v>
      </c>
      <c r="L114" s="38" t="s">
        <v>4014</v>
      </c>
      <c r="M114" s="20" t="s">
        <v>4013</v>
      </c>
      <c r="N114" s="52" t="s">
        <v>4012</v>
      </c>
      <c r="O114" s="83" t="s">
        <v>4011</v>
      </c>
      <c r="P114" s="20" t="s">
        <v>702</v>
      </c>
      <c r="Q114" s="29" t="s">
        <v>835</v>
      </c>
    </row>
    <row r="115" spans="2:34" ht="45">
      <c r="B115" s="342"/>
      <c r="C115" s="339"/>
      <c r="D115" s="229" t="s">
        <v>4010</v>
      </c>
      <c r="E115" s="84">
        <v>0.38</v>
      </c>
      <c r="F115" s="84">
        <v>0.7</v>
      </c>
      <c r="G115" s="84">
        <v>0</v>
      </c>
      <c r="H115" s="84">
        <v>0.99</v>
      </c>
      <c r="I115" s="38" t="s">
        <v>3803</v>
      </c>
      <c r="J115" s="20" t="s">
        <v>50</v>
      </c>
      <c r="K115" s="20" t="s">
        <v>4009</v>
      </c>
      <c r="L115" s="20" t="s">
        <v>4008</v>
      </c>
      <c r="M115" s="20" t="s">
        <v>4007</v>
      </c>
      <c r="N115" s="52" t="s">
        <v>4006</v>
      </c>
      <c r="O115" s="83" t="s">
        <v>4005</v>
      </c>
      <c r="P115" s="20" t="s">
        <v>702</v>
      </c>
      <c r="Q115" s="29" t="s">
        <v>835</v>
      </c>
    </row>
    <row r="116" spans="2:34" ht="195">
      <c r="B116" s="342"/>
      <c r="C116" s="339"/>
      <c r="D116" s="229" t="s">
        <v>4004</v>
      </c>
      <c r="E116" s="84">
        <v>0.84</v>
      </c>
      <c r="F116" s="84">
        <v>0.8</v>
      </c>
      <c r="G116" s="84">
        <v>0.88</v>
      </c>
      <c r="H116" s="84">
        <v>0.89</v>
      </c>
      <c r="I116" s="38" t="s">
        <v>3803</v>
      </c>
      <c r="J116" s="20" t="s">
        <v>50</v>
      </c>
      <c r="K116" s="38" t="s">
        <v>3977</v>
      </c>
      <c r="L116" s="38" t="s">
        <v>3976</v>
      </c>
      <c r="M116" s="20" t="s">
        <v>4003</v>
      </c>
      <c r="N116" s="52" t="s">
        <v>4002</v>
      </c>
      <c r="O116" s="83" t="s">
        <v>3973</v>
      </c>
      <c r="P116" s="20" t="s">
        <v>702</v>
      </c>
      <c r="Q116" s="29" t="s">
        <v>835</v>
      </c>
    </row>
    <row r="117" spans="2:34" ht="165">
      <c r="B117" s="342"/>
      <c r="C117" s="339"/>
      <c r="D117" s="229" t="s">
        <v>4001</v>
      </c>
      <c r="E117" s="84">
        <v>0.73</v>
      </c>
      <c r="F117" s="84">
        <v>0.7</v>
      </c>
      <c r="G117" s="84">
        <v>0.76</v>
      </c>
      <c r="H117" s="84">
        <v>0.89</v>
      </c>
      <c r="I117" s="38" t="s">
        <v>3803</v>
      </c>
      <c r="J117" s="20" t="s">
        <v>50</v>
      </c>
      <c r="K117" s="38" t="s">
        <v>3828</v>
      </c>
      <c r="L117" s="20" t="s">
        <v>4000</v>
      </c>
      <c r="M117" s="20" t="s">
        <v>3999</v>
      </c>
      <c r="N117" s="52" t="s">
        <v>3998</v>
      </c>
      <c r="O117" s="83" t="s">
        <v>3997</v>
      </c>
      <c r="P117" s="20" t="s">
        <v>702</v>
      </c>
      <c r="Q117" s="29" t="s">
        <v>835</v>
      </c>
    </row>
    <row r="118" spans="2:34" ht="105">
      <c r="B118" s="342"/>
      <c r="C118" s="339"/>
      <c r="D118" s="218" t="s">
        <v>3996</v>
      </c>
      <c r="E118" s="84">
        <v>0.51</v>
      </c>
      <c r="F118" s="84">
        <v>0.6</v>
      </c>
      <c r="G118" s="84">
        <v>0.41</v>
      </c>
      <c r="H118" s="84">
        <v>1</v>
      </c>
      <c r="I118" s="38" t="s">
        <v>3803</v>
      </c>
      <c r="J118" s="20" t="s">
        <v>50</v>
      </c>
      <c r="K118" s="38" t="s">
        <v>3983</v>
      </c>
      <c r="L118" s="38" t="s">
        <v>3982</v>
      </c>
      <c r="M118" s="20" t="s">
        <v>3995</v>
      </c>
      <c r="N118" s="51" t="s">
        <v>3994</v>
      </c>
      <c r="O118" s="83" t="s">
        <v>3979</v>
      </c>
      <c r="P118" s="20" t="s">
        <v>702</v>
      </c>
      <c r="Q118" s="29" t="s">
        <v>835</v>
      </c>
    </row>
    <row r="119" spans="2:34" ht="195">
      <c r="B119" s="342"/>
      <c r="C119" s="339"/>
      <c r="D119" s="218" t="s">
        <v>3993</v>
      </c>
      <c r="E119" s="84">
        <v>0.35</v>
      </c>
      <c r="F119" s="84">
        <v>0.55000000000000004</v>
      </c>
      <c r="G119" s="84">
        <v>0.12</v>
      </c>
      <c r="H119" s="84">
        <v>1</v>
      </c>
      <c r="I119" s="38" t="s">
        <v>3803</v>
      </c>
      <c r="J119" s="20" t="s">
        <v>50</v>
      </c>
      <c r="K119" s="38" t="s">
        <v>3971</v>
      </c>
      <c r="L119" s="38" t="s">
        <v>3970</v>
      </c>
      <c r="M119" s="20" t="s">
        <v>3969</v>
      </c>
      <c r="N119" s="52" t="s">
        <v>3968</v>
      </c>
      <c r="O119" s="83" t="s">
        <v>3967</v>
      </c>
      <c r="P119" s="20" t="s">
        <v>702</v>
      </c>
      <c r="Q119" s="29" t="s">
        <v>835</v>
      </c>
    </row>
    <row r="120" spans="2:34" ht="195">
      <c r="B120" s="342"/>
      <c r="C120" s="339"/>
      <c r="D120" s="266" t="s">
        <v>3992</v>
      </c>
      <c r="E120" s="129">
        <v>0.46</v>
      </c>
      <c r="F120" s="129">
        <v>0.3</v>
      </c>
      <c r="G120" s="129">
        <v>0.65</v>
      </c>
      <c r="H120" s="129">
        <v>0.99</v>
      </c>
      <c r="I120" s="128" t="s">
        <v>3803</v>
      </c>
      <c r="J120" s="32" t="s">
        <v>50</v>
      </c>
      <c r="K120" s="128" t="s">
        <v>3977</v>
      </c>
      <c r="L120" s="128" t="s">
        <v>3991</v>
      </c>
      <c r="M120" s="32" t="s">
        <v>3990</v>
      </c>
      <c r="N120" s="177" t="s">
        <v>3989</v>
      </c>
      <c r="O120" s="139" t="s">
        <v>3988</v>
      </c>
      <c r="P120" s="32" t="s">
        <v>702</v>
      </c>
      <c r="Q120" s="34" t="s">
        <v>835</v>
      </c>
    </row>
    <row r="121" spans="2:34" ht="195">
      <c r="B121" s="342"/>
      <c r="C121" s="339"/>
      <c r="D121" s="264" t="s">
        <v>3987</v>
      </c>
      <c r="E121" s="129">
        <v>0.54</v>
      </c>
      <c r="F121" s="129">
        <v>0.25</v>
      </c>
      <c r="G121" s="129">
        <v>0.88</v>
      </c>
      <c r="H121" s="129">
        <v>0.89</v>
      </c>
      <c r="I121" s="128" t="s">
        <v>3803</v>
      </c>
      <c r="J121" s="32" t="s">
        <v>50</v>
      </c>
      <c r="K121" s="128" t="s">
        <v>3971</v>
      </c>
      <c r="L121" s="128" t="s">
        <v>3970</v>
      </c>
      <c r="M121" s="32" t="s">
        <v>3969</v>
      </c>
      <c r="N121" s="177" t="s">
        <v>3986</v>
      </c>
      <c r="O121" s="139" t="s">
        <v>3985</v>
      </c>
      <c r="P121" s="32" t="s">
        <v>702</v>
      </c>
      <c r="Q121" s="34" t="s">
        <v>835</v>
      </c>
    </row>
    <row r="122" spans="2:34" ht="105">
      <c r="B122" s="342"/>
      <c r="C122" s="339"/>
      <c r="D122" s="264" t="s">
        <v>3984</v>
      </c>
      <c r="E122" s="129">
        <v>0.54</v>
      </c>
      <c r="F122" s="129">
        <v>0.25</v>
      </c>
      <c r="G122" s="129">
        <v>0.88</v>
      </c>
      <c r="H122" s="129">
        <v>0.89</v>
      </c>
      <c r="I122" s="128" t="s">
        <v>3803</v>
      </c>
      <c r="J122" s="32" t="s">
        <v>50</v>
      </c>
      <c r="K122" s="128" t="s">
        <v>3983</v>
      </c>
      <c r="L122" s="128" t="s">
        <v>3982</v>
      </c>
      <c r="M122" s="32" t="s">
        <v>3981</v>
      </c>
      <c r="N122" s="177" t="s">
        <v>3980</v>
      </c>
      <c r="O122" s="139" t="s">
        <v>3979</v>
      </c>
      <c r="P122" s="32" t="s">
        <v>702</v>
      </c>
      <c r="Q122" s="34" t="s">
        <v>835</v>
      </c>
    </row>
    <row r="123" spans="2:34" ht="195">
      <c r="B123" s="342"/>
      <c r="C123" s="339"/>
      <c r="D123" s="264" t="s">
        <v>3978</v>
      </c>
      <c r="E123" s="129">
        <v>0.32</v>
      </c>
      <c r="F123" s="129">
        <v>0.05</v>
      </c>
      <c r="G123" s="129">
        <v>0.65</v>
      </c>
      <c r="H123" s="129">
        <v>1</v>
      </c>
      <c r="I123" s="128" t="s">
        <v>3803</v>
      </c>
      <c r="J123" s="32" t="s">
        <v>50</v>
      </c>
      <c r="K123" s="128" t="s">
        <v>3977</v>
      </c>
      <c r="L123" s="128" t="s">
        <v>3976</v>
      </c>
      <c r="M123" s="32" t="s">
        <v>3975</v>
      </c>
      <c r="N123" s="177" t="s">
        <v>3974</v>
      </c>
      <c r="O123" s="139" t="s">
        <v>3973</v>
      </c>
      <c r="P123" s="32" t="s">
        <v>702</v>
      </c>
      <c r="Q123" s="34" t="s">
        <v>835</v>
      </c>
    </row>
    <row r="124" spans="2:34" ht="195">
      <c r="B124" s="342"/>
      <c r="C124" s="339"/>
      <c r="D124" s="264" t="s">
        <v>3972</v>
      </c>
      <c r="E124" s="129">
        <v>0.24</v>
      </c>
      <c r="F124" s="129">
        <v>0.05</v>
      </c>
      <c r="G124" s="129">
        <v>0.47</v>
      </c>
      <c r="H124" s="91">
        <v>1</v>
      </c>
      <c r="I124" s="128" t="s">
        <v>3803</v>
      </c>
      <c r="J124" s="32" t="s">
        <v>50</v>
      </c>
      <c r="K124" s="128" t="s">
        <v>3971</v>
      </c>
      <c r="L124" s="128" t="s">
        <v>3970</v>
      </c>
      <c r="M124" s="32" t="s">
        <v>3969</v>
      </c>
      <c r="N124" s="177" t="s">
        <v>3968</v>
      </c>
      <c r="O124" s="139" t="s">
        <v>3967</v>
      </c>
      <c r="P124" s="32" t="s">
        <v>702</v>
      </c>
      <c r="Q124" s="34" t="s">
        <v>835</v>
      </c>
    </row>
    <row r="125" spans="2:34" ht="60">
      <c r="B125" s="342"/>
      <c r="C125" s="339"/>
      <c r="D125" s="264" t="s">
        <v>3966</v>
      </c>
      <c r="E125" s="128" t="s">
        <v>754</v>
      </c>
      <c r="F125" s="129">
        <v>0</v>
      </c>
      <c r="G125" s="129">
        <v>0.65</v>
      </c>
      <c r="H125" s="129">
        <v>1</v>
      </c>
      <c r="I125" s="128" t="s">
        <v>3803</v>
      </c>
      <c r="J125" s="32" t="s">
        <v>50</v>
      </c>
      <c r="K125" s="128" t="s">
        <v>3840</v>
      </c>
      <c r="L125" s="128" t="s">
        <v>3965</v>
      </c>
      <c r="M125" s="32" t="s">
        <v>3964</v>
      </c>
      <c r="N125" s="177" t="s">
        <v>3963</v>
      </c>
      <c r="O125" s="139" t="s">
        <v>3962</v>
      </c>
      <c r="P125" s="32" t="s">
        <v>702</v>
      </c>
      <c r="Q125" s="34" t="s">
        <v>835</v>
      </c>
    </row>
    <row r="126" spans="2:34" ht="30">
      <c r="B126" s="342"/>
      <c r="C126" s="339"/>
      <c r="D126" s="264" t="s">
        <v>3961</v>
      </c>
      <c r="E126" s="128" t="s">
        <v>754</v>
      </c>
      <c r="F126" s="129">
        <v>0</v>
      </c>
      <c r="G126" s="129">
        <v>0.65</v>
      </c>
      <c r="H126" s="129">
        <v>1</v>
      </c>
      <c r="I126" s="128" t="s">
        <v>3803</v>
      </c>
      <c r="J126" s="32" t="s">
        <v>50</v>
      </c>
      <c r="K126" s="32" t="s">
        <v>50</v>
      </c>
      <c r="L126" s="128" t="s">
        <v>3875</v>
      </c>
      <c r="M126" s="32" t="s">
        <v>3874</v>
      </c>
      <c r="N126" s="177" t="s">
        <v>3960</v>
      </c>
      <c r="O126" s="139" t="s">
        <v>3872</v>
      </c>
      <c r="P126" s="32" t="s">
        <v>702</v>
      </c>
      <c r="Q126" s="34" t="s">
        <v>835</v>
      </c>
    </row>
    <row r="127" spans="2:34" ht="75">
      <c r="B127" s="342"/>
      <c r="C127" s="339"/>
      <c r="D127" s="264" t="s">
        <v>3151</v>
      </c>
      <c r="E127" s="128" t="s">
        <v>754</v>
      </c>
      <c r="F127" s="129">
        <v>0</v>
      </c>
      <c r="G127" s="129">
        <v>0.65</v>
      </c>
      <c r="H127" s="129">
        <v>1</v>
      </c>
      <c r="I127" s="128" t="s">
        <v>3150</v>
      </c>
      <c r="J127" s="32" t="s">
        <v>50</v>
      </c>
      <c r="K127" s="128" t="s">
        <v>3149</v>
      </c>
      <c r="L127" s="128" t="s">
        <v>3148</v>
      </c>
      <c r="M127" s="32" t="s">
        <v>3147</v>
      </c>
      <c r="N127" s="177" t="s">
        <v>3146</v>
      </c>
      <c r="O127" s="139" t="s">
        <v>3145</v>
      </c>
      <c r="P127" s="32" t="s">
        <v>702</v>
      </c>
      <c r="Q127" s="34" t="s">
        <v>835</v>
      </c>
    </row>
    <row r="128" spans="2:34" ht="75">
      <c r="B128" s="342"/>
      <c r="C128" s="339"/>
      <c r="D128" s="265" t="s">
        <v>3959</v>
      </c>
      <c r="E128" s="184" t="s">
        <v>1527</v>
      </c>
      <c r="F128" s="108">
        <v>0</v>
      </c>
      <c r="G128" s="108">
        <v>0.59</v>
      </c>
      <c r="H128" s="108">
        <v>1</v>
      </c>
      <c r="I128" s="107" t="s">
        <v>3131</v>
      </c>
      <c r="J128" s="104" t="s">
        <v>1112</v>
      </c>
      <c r="K128" s="107" t="s">
        <v>3130</v>
      </c>
      <c r="L128" s="104" t="s">
        <v>3129</v>
      </c>
      <c r="M128" s="104" t="s">
        <v>3128</v>
      </c>
      <c r="N128" s="106" t="s">
        <v>3127</v>
      </c>
      <c r="O128" s="144" t="s">
        <v>3126</v>
      </c>
      <c r="P128" s="104" t="s">
        <v>702</v>
      </c>
      <c r="Q128" s="103" t="s">
        <v>835</v>
      </c>
    </row>
    <row r="129" spans="2:17" ht="30">
      <c r="B129" s="342"/>
      <c r="C129" s="339"/>
      <c r="D129" s="229" t="s">
        <v>3958</v>
      </c>
      <c r="E129" s="84">
        <v>0.7</v>
      </c>
      <c r="F129" s="84">
        <v>0.65</v>
      </c>
      <c r="G129" s="84">
        <v>0.76</v>
      </c>
      <c r="H129" s="84">
        <v>0.91</v>
      </c>
      <c r="I129" s="38" t="s">
        <v>3803</v>
      </c>
      <c r="J129" s="20" t="s">
        <v>50</v>
      </c>
      <c r="K129" s="20" t="s">
        <v>50</v>
      </c>
      <c r="L129" s="20" t="s">
        <v>3951</v>
      </c>
      <c r="M129" s="20" t="s">
        <v>3957</v>
      </c>
      <c r="N129" s="52" t="s">
        <v>3956</v>
      </c>
      <c r="O129" s="83" t="s">
        <v>3948</v>
      </c>
      <c r="P129" s="20" t="s">
        <v>702</v>
      </c>
      <c r="Q129" s="29" t="s">
        <v>790</v>
      </c>
    </row>
    <row r="130" spans="2:17" ht="30">
      <c r="B130" s="342"/>
      <c r="C130" s="339"/>
      <c r="D130" s="229" t="s">
        <v>3955</v>
      </c>
      <c r="E130" s="84">
        <v>0.78</v>
      </c>
      <c r="F130" s="84">
        <v>0.85</v>
      </c>
      <c r="G130" s="84">
        <v>0.71</v>
      </c>
      <c r="H130" s="84">
        <v>0.89</v>
      </c>
      <c r="I130" s="38" t="s">
        <v>3803</v>
      </c>
      <c r="J130" s="20" t="s">
        <v>50</v>
      </c>
      <c r="K130" s="20" t="s">
        <v>50</v>
      </c>
      <c r="L130" s="20" t="s">
        <v>3951</v>
      </c>
      <c r="M130" s="20" t="s">
        <v>3950</v>
      </c>
      <c r="N130" s="52" t="s">
        <v>3949</v>
      </c>
      <c r="O130" s="83" t="s">
        <v>3948</v>
      </c>
      <c r="P130" s="20" t="s">
        <v>702</v>
      </c>
      <c r="Q130" s="29" t="s">
        <v>790</v>
      </c>
    </row>
    <row r="131" spans="2:17" ht="45">
      <c r="B131" s="342"/>
      <c r="C131" s="339"/>
      <c r="D131" s="229" t="s">
        <v>3954</v>
      </c>
      <c r="E131" s="38" t="s">
        <v>1797</v>
      </c>
      <c r="F131" s="84">
        <v>0</v>
      </c>
      <c r="G131" s="84">
        <v>0.53</v>
      </c>
      <c r="H131" s="84">
        <v>1</v>
      </c>
      <c r="I131" s="38" t="s">
        <v>3803</v>
      </c>
      <c r="J131" s="20" t="s">
        <v>50</v>
      </c>
      <c r="K131" s="38" t="s">
        <v>3870</v>
      </c>
      <c r="L131" s="20" t="s">
        <v>3869</v>
      </c>
      <c r="M131" s="20" t="s">
        <v>3868</v>
      </c>
      <c r="N131" s="52" t="s">
        <v>3867</v>
      </c>
      <c r="O131" s="83" t="s">
        <v>3866</v>
      </c>
      <c r="P131" s="20" t="s">
        <v>702</v>
      </c>
      <c r="Q131" s="29" t="s">
        <v>790</v>
      </c>
    </row>
    <row r="132" spans="2:17" ht="30">
      <c r="B132" s="342"/>
      <c r="C132" s="339"/>
      <c r="D132" s="229" t="s">
        <v>3953</v>
      </c>
      <c r="E132" s="38" t="s">
        <v>3952</v>
      </c>
      <c r="F132" s="84">
        <v>0</v>
      </c>
      <c r="G132" s="84">
        <v>0.41</v>
      </c>
      <c r="H132" s="84">
        <v>1</v>
      </c>
      <c r="I132" s="38" t="s">
        <v>3803</v>
      </c>
      <c r="J132" s="20" t="s">
        <v>50</v>
      </c>
      <c r="K132" s="20" t="s">
        <v>50</v>
      </c>
      <c r="L132" s="20" t="s">
        <v>3951</v>
      </c>
      <c r="M132" s="20" t="s">
        <v>3950</v>
      </c>
      <c r="N132" s="51" t="s">
        <v>3949</v>
      </c>
      <c r="O132" s="83" t="s">
        <v>3948</v>
      </c>
      <c r="P132" s="20" t="s">
        <v>702</v>
      </c>
      <c r="Q132" s="29" t="s">
        <v>790</v>
      </c>
    </row>
    <row r="133" spans="2:17" ht="45">
      <c r="B133" s="342"/>
      <c r="C133" s="339"/>
      <c r="D133" s="229" t="s">
        <v>3947</v>
      </c>
      <c r="E133" s="85" t="s">
        <v>1527</v>
      </c>
      <c r="F133" s="84">
        <v>0</v>
      </c>
      <c r="G133" s="84">
        <v>0.59</v>
      </c>
      <c r="H133" s="84">
        <v>1</v>
      </c>
      <c r="I133" s="38" t="s">
        <v>3803</v>
      </c>
      <c r="J133" s="20" t="s">
        <v>50</v>
      </c>
      <c r="K133" s="20" t="s">
        <v>3846</v>
      </c>
      <c r="L133" s="20" t="s">
        <v>3845</v>
      </c>
      <c r="M133" s="20" t="s">
        <v>3844</v>
      </c>
      <c r="N133" s="52" t="s">
        <v>3843</v>
      </c>
      <c r="O133" s="83" t="s">
        <v>3842</v>
      </c>
      <c r="P133" s="20" t="s">
        <v>702</v>
      </c>
      <c r="Q133" s="29" t="s">
        <v>790</v>
      </c>
    </row>
    <row r="134" spans="2:17" ht="75">
      <c r="B134" s="342"/>
      <c r="C134" s="339"/>
      <c r="D134" s="252" t="s">
        <v>3946</v>
      </c>
      <c r="E134" s="65">
        <v>0.95</v>
      </c>
      <c r="F134" s="65">
        <v>0.9</v>
      </c>
      <c r="G134" s="65">
        <v>1</v>
      </c>
      <c r="H134" s="65">
        <v>0.92</v>
      </c>
      <c r="I134" s="64" t="s">
        <v>719</v>
      </c>
      <c r="J134" s="64" t="s">
        <v>3945</v>
      </c>
      <c r="K134" s="61" t="s">
        <v>50</v>
      </c>
      <c r="L134" s="61" t="s">
        <v>718</v>
      </c>
      <c r="M134" s="61" t="s">
        <v>3944</v>
      </c>
      <c r="N134" s="63" t="s">
        <v>3943</v>
      </c>
      <c r="O134" s="62" t="s">
        <v>3942</v>
      </c>
      <c r="P134" s="61" t="s">
        <v>702</v>
      </c>
      <c r="Q134" s="60" t="s">
        <v>714</v>
      </c>
    </row>
    <row r="135" spans="2:17" ht="60">
      <c r="B135" s="342"/>
      <c r="C135" s="339"/>
      <c r="D135" s="227" t="s">
        <v>3941</v>
      </c>
      <c r="E135" s="84">
        <v>0.38</v>
      </c>
      <c r="F135" s="84">
        <v>0.7</v>
      </c>
      <c r="G135" s="84">
        <v>0</v>
      </c>
      <c r="H135" s="84">
        <v>0.99</v>
      </c>
      <c r="I135" s="38" t="s">
        <v>719</v>
      </c>
      <c r="J135" s="38" t="s">
        <v>3803</v>
      </c>
      <c r="K135" s="38" t="s">
        <v>50</v>
      </c>
      <c r="L135" s="20" t="s">
        <v>718</v>
      </c>
      <c r="M135" s="20" t="s">
        <v>3940</v>
      </c>
      <c r="N135" s="52" t="s">
        <v>3939</v>
      </c>
      <c r="O135" s="83" t="s">
        <v>3938</v>
      </c>
      <c r="P135" s="20" t="s">
        <v>702</v>
      </c>
      <c r="Q135" s="29" t="s">
        <v>714</v>
      </c>
    </row>
    <row r="136" spans="2:17" ht="45">
      <c r="B136" s="342"/>
      <c r="C136" s="339"/>
      <c r="D136" s="227" t="s">
        <v>3937</v>
      </c>
      <c r="E136" s="84">
        <v>0.35</v>
      </c>
      <c r="F136" s="84">
        <v>0.65</v>
      </c>
      <c r="G136" s="84">
        <v>0</v>
      </c>
      <c r="H136" s="84">
        <v>0.99</v>
      </c>
      <c r="I136" s="38" t="s">
        <v>719</v>
      </c>
      <c r="J136" s="38" t="s">
        <v>3803</v>
      </c>
      <c r="K136" s="20" t="s">
        <v>50</v>
      </c>
      <c r="L136" s="20" t="s">
        <v>718</v>
      </c>
      <c r="M136" s="20" t="s">
        <v>3936</v>
      </c>
      <c r="N136" s="52" t="s">
        <v>3935</v>
      </c>
      <c r="O136" s="83" t="s">
        <v>3934</v>
      </c>
      <c r="P136" s="20" t="s">
        <v>702</v>
      </c>
      <c r="Q136" s="29" t="s">
        <v>714</v>
      </c>
    </row>
    <row r="137" spans="2:17" ht="60">
      <c r="B137" s="342"/>
      <c r="C137" s="339"/>
      <c r="D137" s="252" t="s">
        <v>3933</v>
      </c>
      <c r="E137" s="97" t="s">
        <v>1889</v>
      </c>
      <c r="F137" s="65">
        <v>0.5</v>
      </c>
      <c r="G137" s="65">
        <v>0</v>
      </c>
      <c r="H137" s="65">
        <v>1</v>
      </c>
      <c r="I137" s="64" t="s">
        <v>719</v>
      </c>
      <c r="J137" s="64" t="s">
        <v>3928</v>
      </c>
      <c r="K137" s="61" t="s">
        <v>50</v>
      </c>
      <c r="L137" s="61" t="s">
        <v>718</v>
      </c>
      <c r="M137" s="61" t="s">
        <v>3932</v>
      </c>
      <c r="N137" s="93" t="s">
        <v>3931</v>
      </c>
      <c r="O137" s="92" t="s">
        <v>3930</v>
      </c>
      <c r="P137" s="61" t="s">
        <v>702</v>
      </c>
      <c r="Q137" s="110" t="s">
        <v>730</v>
      </c>
    </row>
    <row r="138" spans="2:17" ht="60">
      <c r="B138" s="342"/>
      <c r="C138" s="339"/>
      <c r="D138" s="227" t="s">
        <v>3929</v>
      </c>
      <c r="E138" s="85" t="s">
        <v>1889</v>
      </c>
      <c r="F138" s="84">
        <v>0.5</v>
      </c>
      <c r="G138" s="84">
        <v>0</v>
      </c>
      <c r="H138" s="84">
        <v>1</v>
      </c>
      <c r="I138" s="38" t="s">
        <v>719</v>
      </c>
      <c r="J138" s="38" t="s">
        <v>3928</v>
      </c>
      <c r="K138" s="20" t="s">
        <v>50</v>
      </c>
      <c r="L138" s="20" t="s">
        <v>718</v>
      </c>
      <c r="M138" s="20" t="s">
        <v>3927</v>
      </c>
      <c r="N138" s="51" t="s">
        <v>3926</v>
      </c>
      <c r="O138" s="90" t="s">
        <v>3925</v>
      </c>
      <c r="P138" s="20" t="s">
        <v>702</v>
      </c>
      <c r="Q138" s="34" t="s">
        <v>730</v>
      </c>
    </row>
    <row r="139" spans="2:17" ht="45">
      <c r="B139" s="342"/>
      <c r="C139" s="339"/>
      <c r="D139" s="227" t="s">
        <v>3924</v>
      </c>
      <c r="E139" s="85" t="s">
        <v>3344</v>
      </c>
      <c r="F139" s="84">
        <v>0.85</v>
      </c>
      <c r="G139" s="84">
        <v>0</v>
      </c>
      <c r="H139" s="84">
        <v>1</v>
      </c>
      <c r="I139" s="38" t="s">
        <v>719</v>
      </c>
      <c r="J139" s="38" t="s">
        <v>3803</v>
      </c>
      <c r="K139" s="38" t="s">
        <v>50</v>
      </c>
      <c r="L139" s="20" t="s">
        <v>718</v>
      </c>
      <c r="M139" s="20" t="s">
        <v>3923</v>
      </c>
      <c r="N139" s="51" t="s">
        <v>3922</v>
      </c>
      <c r="O139" s="83" t="s">
        <v>3921</v>
      </c>
      <c r="P139" s="20" t="s">
        <v>702</v>
      </c>
      <c r="Q139" s="29" t="s">
        <v>730</v>
      </c>
    </row>
    <row r="140" spans="2:17" ht="60">
      <c r="B140" s="342"/>
      <c r="C140" s="339"/>
      <c r="D140" s="227" t="s">
        <v>3920</v>
      </c>
      <c r="E140" s="85" t="s">
        <v>3344</v>
      </c>
      <c r="F140" s="84">
        <v>0.85</v>
      </c>
      <c r="G140" s="84">
        <v>0</v>
      </c>
      <c r="H140" s="84">
        <v>1</v>
      </c>
      <c r="I140" s="38" t="s">
        <v>719</v>
      </c>
      <c r="J140" s="38" t="s">
        <v>3803</v>
      </c>
      <c r="K140" s="38" t="s">
        <v>50</v>
      </c>
      <c r="L140" s="20" t="s">
        <v>718</v>
      </c>
      <c r="M140" s="20" t="s">
        <v>3919</v>
      </c>
      <c r="N140" s="51" t="s">
        <v>3918</v>
      </c>
      <c r="O140" s="83" t="s">
        <v>3917</v>
      </c>
      <c r="P140" s="20" t="s">
        <v>702</v>
      </c>
      <c r="Q140" s="29" t="s">
        <v>730</v>
      </c>
    </row>
    <row r="141" spans="2:17" ht="45">
      <c r="B141" s="342"/>
      <c r="C141" s="339"/>
      <c r="D141" s="227" t="s">
        <v>3916</v>
      </c>
      <c r="E141" s="85" t="s">
        <v>1889</v>
      </c>
      <c r="F141" s="84">
        <v>0.5</v>
      </c>
      <c r="G141" s="84">
        <v>0</v>
      </c>
      <c r="H141" s="84">
        <v>1</v>
      </c>
      <c r="I141" s="38" t="s">
        <v>719</v>
      </c>
      <c r="J141" s="38" t="s">
        <v>3803</v>
      </c>
      <c r="K141" s="20" t="s">
        <v>50</v>
      </c>
      <c r="L141" s="20" t="s">
        <v>718</v>
      </c>
      <c r="M141" s="20" t="s">
        <v>3915</v>
      </c>
      <c r="N141" s="51" t="s">
        <v>3914</v>
      </c>
      <c r="O141" s="90" t="s">
        <v>3904</v>
      </c>
      <c r="P141" s="20" t="s">
        <v>702</v>
      </c>
      <c r="Q141" s="34" t="s">
        <v>730</v>
      </c>
    </row>
    <row r="142" spans="2:17" ht="30">
      <c r="B142" s="342"/>
      <c r="C142" s="339"/>
      <c r="D142" s="227" t="s">
        <v>3913</v>
      </c>
      <c r="E142" s="85" t="s">
        <v>1889</v>
      </c>
      <c r="F142" s="84">
        <v>0.5</v>
      </c>
      <c r="G142" s="84">
        <v>0</v>
      </c>
      <c r="H142" s="84">
        <v>1</v>
      </c>
      <c r="I142" s="38" t="s">
        <v>719</v>
      </c>
      <c r="J142" s="38" t="s">
        <v>3803</v>
      </c>
      <c r="K142" s="20" t="s">
        <v>50</v>
      </c>
      <c r="L142" s="20" t="s">
        <v>718</v>
      </c>
      <c r="M142" s="20" t="s">
        <v>3912</v>
      </c>
      <c r="N142" s="51" t="s">
        <v>3911</v>
      </c>
      <c r="O142" s="90" t="s">
        <v>3904</v>
      </c>
      <c r="P142" s="20" t="s">
        <v>702</v>
      </c>
      <c r="Q142" s="34" t="s">
        <v>730</v>
      </c>
    </row>
    <row r="143" spans="2:17" ht="60">
      <c r="B143" s="342"/>
      <c r="C143" s="339"/>
      <c r="D143" s="227" t="s">
        <v>3910</v>
      </c>
      <c r="E143" s="85" t="s">
        <v>1889</v>
      </c>
      <c r="F143" s="84">
        <v>0.5</v>
      </c>
      <c r="G143" s="84">
        <v>0</v>
      </c>
      <c r="H143" s="84">
        <v>1</v>
      </c>
      <c r="I143" s="38" t="s">
        <v>719</v>
      </c>
      <c r="J143" s="38" t="s">
        <v>3803</v>
      </c>
      <c r="K143" s="20" t="s">
        <v>50</v>
      </c>
      <c r="L143" s="20" t="s">
        <v>718</v>
      </c>
      <c r="M143" s="20" t="s">
        <v>3909</v>
      </c>
      <c r="N143" s="51" t="s">
        <v>3908</v>
      </c>
      <c r="O143" s="90" t="s">
        <v>3904</v>
      </c>
      <c r="P143" s="20" t="s">
        <v>702</v>
      </c>
      <c r="Q143" s="34" t="s">
        <v>730</v>
      </c>
    </row>
    <row r="144" spans="2:17" ht="45">
      <c r="B144" s="342"/>
      <c r="C144" s="339"/>
      <c r="D144" s="227" t="s">
        <v>3907</v>
      </c>
      <c r="E144" s="38" t="s">
        <v>1415</v>
      </c>
      <c r="F144" s="84">
        <v>0.45</v>
      </c>
      <c r="G144" s="84">
        <v>0</v>
      </c>
      <c r="H144" s="84">
        <v>1</v>
      </c>
      <c r="I144" s="38" t="s">
        <v>719</v>
      </c>
      <c r="J144" s="38" t="s">
        <v>3803</v>
      </c>
      <c r="K144" s="20" t="s">
        <v>50</v>
      </c>
      <c r="L144" s="20" t="s">
        <v>718</v>
      </c>
      <c r="M144" s="20" t="s">
        <v>3906</v>
      </c>
      <c r="N144" s="51" t="s">
        <v>3905</v>
      </c>
      <c r="O144" s="90" t="s">
        <v>3904</v>
      </c>
      <c r="P144" s="20" t="s">
        <v>702</v>
      </c>
      <c r="Q144" s="34" t="s">
        <v>730</v>
      </c>
    </row>
    <row r="145" spans="2:17" ht="75">
      <c r="B145" s="342"/>
      <c r="C145" s="339"/>
      <c r="D145" s="229" t="s">
        <v>3903</v>
      </c>
      <c r="E145" s="85" t="s">
        <v>1527</v>
      </c>
      <c r="F145" s="84">
        <v>0</v>
      </c>
      <c r="G145" s="84">
        <v>0.59</v>
      </c>
      <c r="H145" s="84">
        <v>1</v>
      </c>
      <c r="I145" s="38" t="s">
        <v>3803</v>
      </c>
      <c r="J145" s="20" t="s">
        <v>50</v>
      </c>
      <c r="K145" s="38" t="s">
        <v>3902</v>
      </c>
      <c r="L145" s="38" t="s">
        <v>3901</v>
      </c>
      <c r="M145" s="20" t="s">
        <v>3900</v>
      </c>
      <c r="N145" s="51" t="s">
        <v>3899</v>
      </c>
      <c r="O145" s="90" t="s">
        <v>3898</v>
      </c>
      <c r="P145" s="20" t="s">
        <v>702</v>
      </c>
      <c r="Q145" s="29" t="s">
        <v>2439</v>
      </c>
    </row>
    <row r="146" spans="2:17" ht="60">
      <c r="B146" s="342"/>
      <c r="C146" s="339"/>
      <c r="D146" s="227" t="s">
        <v>3897</v>
      </c>
      <c r="E146" s="38" t="s">
        <v>754</v>
      </c>
      <c r="F146" s="84">
        <v>0</v>
      </c>
      <c r="G146" s="84">
        <v>0.65</v>
      </c>
      <c r="H146" s="84">
        <v>1</v>
      </c>
      <c r="I146" s="38" t="s">
        <v>719</v>
      </c>
      <c r="J146" s="38" t="s">
        <v>3803</v>
      </c>
      <c r="K146" s="38" t="s">
        <v>50</v>
      </c>
      <c r="L146" s="20" t="s">
        <v>718</v>
      </c>
      <c r="M146" s="20" t="s">
        <v>3896</v>
      </c>
      <c r="N146" s="52" t="s">
        <v>3895</v>
      </c>
      <c r="O146" s="83" t="s">
        <v>3894</v>
      </c>
      <c r="P146" s="20" t="s">
        <v>702</v>
      </c>
      <c r="Q146" s="34" t="s">
        <v>730</v>
      </c>
    </row>
    <row r="147" spans="2:17" ht="30">
      <c r="B147" s="342"/>
      <c r="C147" s="339"/>
      <c r="D147" s="227" t="s">
        <v>3893</v>
      </c>
      <c r="E147" s="85" t="s">
        <v>1527</v>
      </c>
      <c r="F147" s="84">
        <v>0</v>
      </c>
      <c r="G147" s="84">
        <v>0.59</v>
      </c>
      <c r="H147" s="84">
        <v>1</v>
      </c>
      <c r="I147" s="38" t="s">
        <v>719</v>
      </c>
      <c r="J147" s="38" t="s">
        <v>3803</v>
      </c>
      <c r="K147" s="20" t="s">
        <v>50</v>
      </c>
      <c r="L147" s="20" t="s">
        <v>718</v>
      </c>
      <c r="M147" s="20" t="s">
        <v>3892</v>
      </c>
      <c r="N147" s="51" t="s">
        <v>3891</v>
      </c>
      <c r="O147" s="90" t="s">
        <v>3890</v>
      </c>
      <c r="P147" s="20" t="s">
        <v>702</v>
      </c>
      <c r="Q147" s="29" t="s">
        <v>730</v>
      </c>
    </row>
    <row r="148" spans="2:17" ht="105">
      <c r="B148" s="342"/>
      <c r="C148" s="339"/>
      <c r="D148" s="229" t="s">
        <v>3889</v>
      </c>
      <c r="E148" s="85" t="s">
        <v>3882</v>
      </c>
      <c r="F148" s="84">
        <v>0.9</v>
      </c>
      <c r="G148" s="84">
        <v>0</v>
      </c>
      <c r="H148" s="84">
        <v>1</v>
      </c>
      <c r="I148" s="38" t="s">
        <v>3803</v>
      </c>
      <c r="J148" s="20" t="s">
        <v>50</v>
      </c>
      <c r="K148" s="38" t="s">
        <v>3888</v>
      </c>
      <c r="L148" s="38" t="s">
        <v>3887</v>
      </c>
      <c r="M148" s="20" t="s">
        <v>3886</v>
      </c>
      <c r="N148" s="51" t="s">
        <v>3885</v>
      </c>
      <c r="O148" s="83" t="s">
        <v>3884</v>
      </c>
      <c r="P148" s="20" t="s">
        <v>702</v>
      </c>
      <c r="Q148" s="29" t="s">
        <v>701</v>
      </c>
    </row>
    <row r="149" spans="2:17" ht="75">
      <c r="B149" s="342"/>
      <c r="C149" s="339"/>
      <c r="D149" s="229" t="s">
        <v>3883</v>
      </c>
      <c r="E149" s="85" t="s">
        <v>3882</v>
      </c>
      <c r="F149" s="84">
        <v>0.9</v>
      </c>
      <c r="G149" s="84">
        <v>0</v>
      </c>
      <c r="H149" s="84">
        <v>1</v>
      </c>
      <c r="I149" s="38" t="s">
        <v>3803</v>
      </c>
      <c r="J149" s="20" t="s">
        <v>50</v>
      </c>
      <c r="K149" s="38" t="s">
        <v>3881</v>
      </c>
      <c r="L149" s="38" t="s">
        <v>3880</v>
      </c>
      <c r="M149" s="20" t="s">
        <v>3879</v>
      </c>
      <c r="N149" s="51" t="s">
        <v>3878</v>
      </c>
      <c r="O149" s="83" t="s">
        <v>3877</v>
      </c>
      <c r="P149" s="20" t="s">
        <v>702</v>
      </c>
      <c r="Q149" s="29" t="s">
        <v>701</v>
      </c>
    </row>
    <row r="150" spans="2:17" ht="30">
      <c r="B150" s="342"/>
      <c r="C150" s="339"/>
      <c r="D150" s="229" t="s">
        <v>3876</v>
      </c>
      <c r="E150" s="84">
        <v>0.95</v>
      </c>
      <c r="F150" s="84">
        <v>0.9</v>
      </c>
      <c r="G150" s="84">
        <v>1</v>
      </c>
      <c r="H150" s="84">
        <v>0.89</v>
      </c>
      <c r="I150" s="38" t="s">
        <v>3803</v>
      </c>
      <c r="J150" s="20" t="s">
        <v>50</v>
      </c>
      <c r="K150" s="20" t="s">
        <v>50</v>
      </c>
      <c r="L150" s="38" t="s">
        <v>3875</v>
      </c>
      <c r="M150" s="20" t="s">
        <v>3874</v>
      </c>
      <c r="N150" s="52" t="s">
        <v>3873</v>
      </c>
      <c r="O150" s="83" t="s">
        <v>3872</v>
      </c>
      <c r="P150" s="20" t="s">
        <v>702</v>
      </c>
      <c r="Q150" s="29" t="s">
        <v>701</v>
      </c>
    </row>
    <row r="151" spans="2:17" ht="45">
      <c r="B151" s="342"/>
      <c r="C151" s="339"/>
      <c r="D151" s="229" t="s">
        <v>3871</v>
      </c>
      <c r="E151" s="84">
        <v>0.81</v>
      </c>
      <c r="F151" s="84">
        <v>0.85</v>
      </c>
      <c r="G151" s="84">
        <v>0.76</v>
      </c>
      <c r="H151" s="84">
        <v>0.89</v>
      </c>
      <c r="I151" s="38" t="s">
        <v>3803</v>
      </c>
      <c r="J151" s="20" t="s">
        <v>50</v>
      </c>
      <c r="K151" s="38" t="s">
        <v>3870</v>
      </c>
      <c r="L151" s="20" t="s">
        <v>3869</v>
      </c>
      <c r="M151" s="20" t="s">
        <v>3868</v>
      </c>
      <c r="N151" s="52" t="s">
        <v>3867</v>
      </c>
      <c r="O151" s="83" t="s">
        <v>3866</v>
      </c>
      <c r="P151" s="20" t="s">
        <v>702</v>
      </c>
      <c r="Q151" s="29" t="s">
        <v>701</v>
      </c>
    </row>
    <row r="152" spans="2:17" ht="45">
      <c r="B152" s="342"/>
      <c r="C152" s="339"/>
      <c r="D152" s="229" t="s">
        <v>3865</v>
      </c>
      <c r="E152" s="84">
        <v>0.86</v>
      </c>
      <c r="F152" s="84">
        <v>0.85</v>
      </c>
      <c r="G152" s="84">
        <v>0.88</v>
      </c>
      <c r="H152" s="84">
        <v>0.88</v>
      </c>
      <c r="I152" s="38" t="s">
        <v>3803</v>
      </c>
      <c r="J152" s="20" t="s">
        <v>50</v>
      </c>
      <c r="K152" s="20" t="s">
        <v>3864</v>
      </c>
      <c r="L152" s="20" t="s">
        <v>3863</v>
      </c>
      <c r="M152" s="20" t="s">
        <v>3862</v>
      </c>
      <c r="N152" s="52" t="s">
        <v>3861</v>
      </c>
      <c r="O152" s="83" t="s">
        <v>3860</v>
      </c>
      <c r="P152" s="20" t="s">
        <v>702</v>
      </c>
      <c r="Q152" s="29" t="s">
        <v>701</v>
      </c>
    </row>
    <row r="153" spans="2:17" ht="45">
      <c r="B153" s="342"/>
      <c r="C153" s="339"/>
      <c r="D153" s="229" t="s">
        <v>3859</v>
      </c>
      <c r="E153" s="85" t="s">
        <v>737</v>
      </c>
      <c r="F153" s="84">
        <v>0.8</v>
      </c>
      <c r="G153" s="84">
        <v>0</v>
      </c>
      <c r="H153" s="84">
        <v>1</v>
      </c>
      <c r="I153" s="38" t="s">
        <v>3803</v>
      </c>
      <c r="J153" s="20" t="s">
        <v>50</v>
      </c>
      <c r="K153" s="38" t="s">
        <v>3858</v>
      </c>
      <c r="L153" s="38" t="s">
        <v>3857</v>
      </c>
      <c r="M153" s="20" t="s">
        <v>3856</v>
      </c>
      <c r="N153" s="51" t="s">
        <v>3855</v>
      </c>
      <c r="O153" s="83" t="s">
        <v>3854</v>
      </c>
      <c r="P153" s="20" t="s">
        <v>702</v>
      </c>
      <c r="Q153" s="29" t="s">
        <v>701</v>
      </c>
    </row>
    <row r="154" spans="2:17" ht="75">
      <c r="B154" s="342"/>
      <c r="C154" s="339"/>
      <c r="D154" s="229" t="s">
        <v>3853</v>
      </c>
      <c r="E154" s="85" t="s">
        <v>737</v>
      </c>
      <c r="F154" s="84">
        <v>0.8</v>
      </c>
      <c r="G154" s="84">
        <v>0</v>
      </c>
      <c r="H154" s="84">
        <v>1</v>
      </c>
      <c r="I154" s="38" t="s">
        <v>3803</v>
      </c>
      <c r="J154" s="20" t="s">
        <v>50</v>
      </c>
      <c r="K154" s="38" t="s">
        <v>3852</v>
      </c>
      <c r="L154" s="38" t="s">
        <v>3851</v>
      </c>
      <c r="M154" s="20" t="s">
        <v>3850</v>
      </c>
      <c r="N154" s="51" t="s">
        <v>3849</v>
      </c>
      <c r="O154" s="83" t="s">
        <v>3848</v>
      </c>
      <c r="P154" s="20" t="s">
        <v>702</v>
      </c>
      <c r="Q154" s="29" t="s">
        <v>701</v>
      </c>
    </row>
    <row r="155" spans="2:17" ht="45">
      <c r="B155" s="342"/>
      <c r="C155" s="339"/>
      <c r="D155" s="229" t="s">
        <v>3847</v>
      </c>
      <c r="E155" s="84">
        <v>0.76</v>
      </c>
      <c r="F155" s="84">
        <v>0.8</v>
      </c>
      <c r="G155" s="84">
        <v>0.71</v>
      </c>
      <c r="H155" s="84">
        <v>0.89</v>
      </c>
      <c r="I155" s="38" t="s">
        <v>3803</v>
      </c>
      <c r="J155" s="20" t="s">
        <v>50</v>
      </c>
      <c r="K155" s="20" t="s">
        <v>3846</v>
      </c>
      <c r="L155" s="20" t="s">
        <v>3845</v>
      </c>
      <c r="M155" s="20" t="s">
        <v>3844</v>
      </c>
      <c r="N155" s="52" t="s">
        <v>3843</v>
      </c>
      <c r="O155" s="83" t="s">
        <v>3842</v>
      </c>
      <c r="P155" s="20" t="s">
        <v>702</v>
      </c>
      <c r="Q155" s="29" t="s">
        <v>701</v>
      </c>
    </row>
    <row r="156" spans="2:17" ht="75">
      <c r="B156" s="342"/>
      <c r="C156" s="339"/>
      <c r="D156" s="229" t="s">
        <v>3841</v>
      </c>
      <c r="E156" s="84">
        <v>0.84</v>
      </c>
      <c r="F156" s="84">
        <v>0.7</v>
      </c>
      <c r="G156" s="84">
        <v>1</v>
      </c>
      <c r="H156" s="84">
        <v>0.96</v>
      </c>
      <c r="I156" s="38" t="s">
        <v>3803</v>
      </c>
      <c r="J156" s="20" t="s">
        <v>50</v>
      </c>
      <c r="K156" s="38" t="s">
        <v>3840</v>
      </c>
      <c r="L156" s="38" t="s">
        <v>3839</v>
      </c>
      <c r="M156" s="20" t="s">
        <v>3838</v>
      </c>
      <c r="N156" s="52" t="s">
        <v>3837</v>
      </c>
      <c r="O156" s="83" t="s">
        <v>3836</v>
      </c>
      <c r="P156" s="20" t="s">
        <v>702</v>
      </c>
      <c r="Q156" s="29" t="s">
        <v>701</v>
      </c>
    </row>
    <row r="157" spans="2:17" ht="45">
      <c r="B157" s="342"/>
      <c r="C157" s="339"/>
      <c r="D157" s="229" t="s">
        <v>3835</v>
      </c>
      <c r="E157" s="84">
        <v>0.35</v>
      </c>
      <c r="F157" s="84">
        <v>0.65</v>
      </c>
      <c r="G157" s="84">
        <v>0</v>
      </c>
      <c r="H157" s="84">
        <v>0.99</v>
      </c>
      <c r="I157" s="38" t="s">
        <v>3803</v>
      </c>
      <c r="J157" s="20" t="s">
        <v>50</v>
      </c>
      <c r="K157" s="38" t="s">
        <v>3834</v>
      </c>
      <c r="L157" s="38" t="s">
        <v>3833</v>
      </c>
      <c r="M157" s="20" t="s">
        <v>3832</v>
      </c>
      <c r="N157" s="52" t="s">
        <v>3831</v>
      </c>
      <c r="O157" s="83" t="s">
        <v>3830</v>
      </c>
      <c r="P157" s="20" t="s">
        <v>702</v>
      </c>
      <c r="Q157" s="29" t="s">
        <v>701</v>
      </c>
    </row>
    <row r="158" spans="2:17" ht="165">
      <c r="B158" s="342"/>
      <c r="C158" s="339"/>
      <c r="D158" s="218" t="s">
        <v>3829</v>
      </c>
      <c r="E158" s="84">
        <v>0.41</v>
      </c>
      <c r="F158" s="84">
        <v>0.65</v>
      </c>
      <c r="G158" s="84">
        <v>0.12</v>
      </c>
      <c r="H158" s="84">
        <v>0.99</v>
      </c>
      <c r="I158" s="38" t="s">
        <v>3803</v>
      </c>
      <c r="J158" s="20" t="s">
        <v>50</v>
      </c>
      <c r="K158" s="38" t="s">
        <v>3828</v>
      </c>
      <c r="L158" s="38" t="s">
        <v>3808</v>
      </c>
      <c r="M158" s="20" t="s">
        <v>3827</v>
      </c>
      <c r="N158" s="52" t="s">
        <v>3826</v>
      </c>
      <c r="O158" s="83" t="s">
        <v>3805</v>
      </c>
      <c r="P158" s="20" t="s">
        <v>702</v>
      </c>
      <c r="Q158" s="29" t="s">
        <v>701</v>
      </c>
    </row>
    <row r="159" spans="2:17" ht="75">
      <c r="B159" s="342"/>
      <c r="C159" s="339"/>
      <c r="D159" s="229" t="s">
        <v>3825</v>
      </c>
      <c r="E159" s="84">
        <v>0.56999999999999995</v>
      </c>
      <c r="F159" s="84">
        <v>0.6</v>
      </c>
      <c r="G159" s="84">
        <v>0.53</v>
      </c>
      <c r="H159" s="84">
        <v>0.95</v>
      </c>
      <c r="I159" s="38" t="s">
        <v>3803</v>
      </c>
      <c r="J159" s="20" t="s">
        <v>50</v>
      </c>
      <c r="K159" s="38" t="s">
        <v>3802</v>
      </c>
      <c r="L159" s="38" t="s">
        <v>3801</v>
      </c>
      <c r="M159" s="20" t="s">
        <v>3824</v>
      </c>
      <c r="N159" s="52" t="s">
        <v>3823</v>
      </c>
      <c r="O159" s="83" t="s">
        <v>3798</v>
      </c>
      <c r="P159" s="20" t="s">
        <v>702</v>
      </c>
      <c r="Q159" s="29" t="s">
        <v>701</v>
      </c>
    </row>
    <row r="160" spans="2:17" ht="45">
      <c r="B160" s="342"/>
      <c r="C160" s="339"/>
      <c r="D160" s="229" t="s">
        <v>3822</v>
      </c>
      <c r="E160" s="84">
        <v>0.3</v>
      </c>
      <c r="F160" s="84">
        <v>0.55000000000000004</v>
      </c>
      <c r="G160" s="84">
        <v>0</v>
      </c>
      <c r="H160" s="91">
        <v>0.99</v>
      </c>
      <c r="I160" s="38" t="s">
        <v>3803</v>
      </c>
      <c r="J160" s="20" t="s">
        <v>50</v>
      </c>
      <c r="K160" s="20" t="s">
        <v>50</v>
      </c>
      <c r="L160" s="38" t="s">
        <v>3821</v>
      </c>
      <c r="M160" s="20" t="s">
        <v>3820</v>
      </c>
      <c r="N160" s="51" t="s">
        <v>3819</v>
      </c>
      <c r="O160" s="90" t="s">
        <v>3818</v>
      </c>
      <c r="P160" s="20" t="s">
        <v>702</v>
      </c>
      <c r="Q160" s="29" t="s">
        <v>701</v>
      </c>
    </row>
    <row r="161" spans="2:17" ht="120">
      <c r="B161" s="342"/>
      <c r="C161" s="339"/>
      <c r="D161" s="218" t="s">
        <v>3817</v>
      </c>
      <c r="E161" s="38" t="s">
        <v>1415</v>
      </c>
      <c r="F161" s="84">
        <v>0.45</v>
      </c>
      <c r="G161" s="84">
        <v>0</v>
      </c>
      <c r="H161" s="84">
        <v>1</v>
      </c>
      <c r="I161" s="38" t="s">
        <v>3803</v>
      </c>
      <c r="J161" s="20" t="s">
        <v>50</v>
      </c>
      <c r="K161" s="38" t="s">
        <v>3815</v>
      </c>
      <c r="L161" s="20" t="s">
        <v>3814</v>
      </c>
      <c r="M161" s="20" t="s">
        <v>3813</v>
      </c>
      <c r="N161" s="51" t="s">
        <v>3812</v>
      </c>
      <c r="O161" s="90" t="s">
        <v>3811</v>
      </c>
      <c r="P161" s="20" t="s">
        <v>702</v>
      </c>
      <c r="Q161" s="29" t="s">
        <v>701</v>
      </c>
    </row>
    <row r="162" spans="2:17" ht="120">
      <c r="B162" s="342"/>
      <c r="C162" s="339"/>
      <c r="D162" s="218" t="s">
        <v>3816</v>
      </c>
      <c r="E162" s="38" t="s">
        <v>710</v>
      </c>
      <c r="F162" s="84">
        <v>0.4</v>
      </c>
      <c r="G162" s="84">
        <v>0</v>
      </c>
      <c r="H162" s="84">
        <v>1</v>
      </c>
      <c r="I162" s="38" t="s">
        <v>3803</v>
      </c>
      <c r="J162" s="20" t="s">
        <v>50</v>
      </c>
      <c r="K162" s="38" t="s">
        <v>3815</v>
      </c>
      <c r="L162" s="20" t="s">
        <v>3814</v>
      </c>
      <c r="M162" s="20" t="s">
        <v>3813</v>
      </c>
      <c r="N162" s="51" t="s">
        <v>3812</v>
      </c>
      <c r="O162" s="90" t="s">
        <v>3811</v>
      </c>
      <c r="P162" s="20" t="s">
        <v>702</v>
      </c>
      <c r="Q162" s="29" t="s">
        <v>701</v>
      </c>
    </row>
    <row r="163" spans="2:17" ht="90">
      <c r="B163" s="342"/>
      <c r="C163" s="339"/>
      <c r="D163" s="264" t="s">
        <v>3810</v>
      </c>
      <c r="E163" s="129">
        <v>0.59</v>
      </c>
      <c r="F163" s="129">
        <v>0.25</v>
      </c>
      <c r="G163" s="129">
        <v>1</v>
      </c>
      <c r="H163" s="129">
        <v>0.89</v>
      </c>
      <c r="I163" s="128" t="s">
        <v>3803</v>
      </c>
      <c r="J163" s="32" t="s">
        <v>50</v>
      </c>
      <c r="K163" s="32" t="s">
        <v>3809</v>
      </c>
      <c r="L163" s="128" t="s">
        <v>3808</v>
      </c>
      <c r="M163" s="32" t="s">
        <v>3807</v>
      </c>
      <c r="N163" s="177" t="s">
        <v>3806</v>
      </c>
      <c r="O163" s="139" t="s">
        <v>3805</v>
      </c>
      <c r="P163" s="32" t="s">
        <v>702</v>
      </c>
      <c r="Q163" s="34" t="s">
        <v>701</v>
      </c>
    </row>
    <row r="164" spans="2:17" ht="75">
      <c r="B164" s="342"/>
      <c r="C164" s="339"/>
      <c r="D164" s="264" t="s">
        <v>3804</v>
      </c>
      <c r="E164" s="129">
        <v>0.32</v>
      </c>
      <c r="F164" s="129">
        <v>0.05</v>
      </c>
      <c r="G164" s="129">
        <v>0.65</v>
      </c>
      <c r="H164" s="129">
        <v>1</v>
      </c>
      <c r="I164" s="128" t="s">
        <v>3803</v>
      </c>
      <c r="J164" s="32" t="s">
        <v>50</v>
      </c>
      <c r="K164" s="128" t="s">
        <v>3802</v>
      </c>
      <c r="L164" s="128" t="s">
        <v>3801</v>
      </c>
      <c r="M164" s="32" t="s">
        <v>3800</v>
      </c>
      <c r="N164" s="177" t="s">
        <v>3799</v>
      </c>
      <c r="O164" s="126" t="s">
        <v>3798</v>
      </c>
      <c r="P164" s="32" t="s">
        <v>702</v>
      </c>
      <c r="Q164" s="34" t="s">
        <v>701</v>
      </c>
    </row>
    <row r="165" spans="2:17" ht="135">
      <c r="B165" s="342"/>
      <c r="C165" s="369" t="s">
        <v>3797</v>
      </c>
      <c r="D165" s="245" t="s">
        <v>1350</v>
      </c>
      <c r="E165" s="97" t="s">
        <v>743</v>
      </c>
      <c r="F165" s="65">
        <v>0.7</v>
      </c>
      <c r="G165" s="65">
        <v>0</v>
      </c>
      <c r="H165" s="65">
        <v>1</v>
      </c>
      <c r="I165" s="64" t="s">
        <v>1349</v>
      </c>
      <c r="J165" s="64" t="s">
        <v>1348</v>
      </c>
      <c r="K165" s="64" t="s">
        <v>1347</v>
      </c>
      <c r="L165" s="64" t="s">
        <v>1346</v>
      </c>
      <c r="M165" s="61" t="s">
        <v>1345</v>
      </c>
      <c r="N165" s="63" t="s">
        <v>1344</v>
      </c>
      <c r="O165" s="62" t="s">
        <v>1343</v>
      </c>
      <c r="P165" s="61" t="s">
        <v>702</v>
      </c>
      <c r="Q165" s="60" t="s">
        <v>835</v>
      </c>
    </row>
    <row r="166" spans="2:17" ht="75">
      <c r="B166" s="342"/>
      <c r="C166" s="335"/>
      <c r="D166" s="229" t="s">
        <v>3796</v>
      </c>
      <c r="E166" s="84">
        <v>0.35</v>
      </c>
      <c r="F166" s="84">
        <v>0.65</v>
      </c>
      <c r="G166" s="84">
        <v>0</v>
      </c>
      <c r="H166" s="84">
        <v>0.99</v>
      </c>
      <c r="I166" s="38" t="s">
        <v>3768</v>
      </c>
      <c r="J166" s="20" t="s">
        <v>50</v>
      </c>
      <c r="K166" s="38" t="s">
        <v>3767</v>
      </c>
      <c r="L166" s="38" t="s">
        <v>3766</v>
      </c>
      <c r="M166" s="20" t="s">
        <v>3795</v>
      </c>
      <c r="N166" s="52" t="s">
        <v>3794</v>
      </c>
      <c r="O166" s="83" t="s">
        <v>3793</v>
      </c>
      <c r="P166" s="20" t="s">
        <v>702</v>
      </c>
      <c r="Q166" s="29" t="s">
        <v>835</v>
      </c>
    </row>
    <row r="167" spans="2:17" ht="75">
      <c r="B167" s="342"/>
      <c r="C167" s="335"/>
      <c r="D167" s="229" t="s">
        <v>3792</v>
      </c>
      <c r="E167" s="85" t="s">
        <v>737</v>
      </c>
      <c r="F167" s="84">
        <v>0.8</v>
      </c>
      <c r="G167" s="84">
        <v>0</v>
      </c>
      <c r="H167" s="84">
        <v>1</v>
      </c>
      <c r="I167" s="38" t="s">
        <v>816</v>
      </c>
      <c r="J167" s="20" t="s">
        <v>50</v>
      </c>
      <c r="K167" s="20" t="s">
        <v>3791</v>
      </c>
      <c r="L167" s="38" t="s">
        <v>3790</v>
      </c>
      <c r="M167" s="20" t="s">
        <v>3789</v>
      </c>
      <c r="N167" s="51" t="s">
        <v>3788</v>
      </c>
      <c r="O167" s="83" t="s">
        <v>3787</v>
      </c>
      <c r="P167" s="20" t="s">
        <v>702</v>
      </c>
      <c r="Q167" s="29" t="s">
        <v>835</v>
      </c>
    </row>
    <row r="168" spans="2:17" ht="210">
      <c r="B168" s="342"/>
      <c r="C168" s="335"/>
      <c r="D168" s="264" t="s">
        <v>3786</v>
      </c>
      <c r="E168" s="129">
        <v>0.38</v>
      </c>
      <c r="F168" s="129">
        <v>0.15</v>
      </c>
      <c r="G168" s="129">
        <v>0.65</v>
      </c>
      <c r="H168" s="129">
        <v>1</v>
      </c>
      <c r="I168" s="128" t="s">
        <v>3785</v>
      </c>
      <c r="J168" s="32" t="s">
        <v>50</v>
      </c>
      <c r="K168" s="128" t="s">
        <v>3784</v>
      </c>
      <c r="L168" s="128" t="s">
        <v>3783</v>
      </c>
      <c r="M168" s="32" t="s">
        <v>3782</v>
      </c>
      <c r="N168" s="177" t="s">
        <v>3781</v>
      </c>
      <c r="O168" s="139" t="s">
        <v>3780</v>
      </c>
      <c r="P168" s="32" t="s">
        <v>702</v>
      </c>
      <c r="Q168" s="34" t="s">
        <v>835</v>
      </c>
    </row>
    <row r="169" spans="2:17" ht="75">
      <c r="B169" s="342"/>
      <c r="C169" s="335"/>
      <c r="D169" s="245" t="s">
        <v>3779</v>
      </c>
      <c r="E169" s="65">
        <v>0.43</v>
      </c>
      <c r="F169" s="65">
        <v>0.8</v>
      </c>
      <c r="G169" s="65">
        <v>0</v>
      </c>
      <c r="H169" s="65">
        <v>0.99</v>
      </c>
      <c r="I169" s="64" t="s">
        <v>3775</v>
      </c>
      <c r="J169" s="61" t="s">
        <v>50</v>
      </c>
      <c r="K169" s="64" t="s">
        <v>3774</v>
      </c>
      <c r="L169" s="61" t="s">
        <v>3773</v>
      </c>
      <c r="M169" s="61" t="s">
        <v>3778</v>
      </c>
      <c r="N169" s="63" t="s">
        <v>3777</v>
      </c>
      <c r="O169" s="62" t="s">
        <v>3770</v>
      </c>
      <c r="P169" s="61" t="s">
        <v>702</v>
      </c>
      <c r="Q169" s="60" t="s">
        <v>790</v>
      </c>
    </row>
    <row r="170" spans="2:17" ht="75">
      <c r="B170" s="342"/>
      <c r="C170" s="335"/>
      <c r="D170" s="229" t="s">
        <v>3776</v>
      </c>
      <c r="E170" s="85">
        <v>0.97</v>
      </c>
      <c r="F170" s="84">
        <v>0.95</v>
      </c>
      <c r="G170" s="84">
        <v>1</v>
      </c>
      <c r="H170" s="84">
        <v>0.99</v>
      </c>
      <c r="I170" s="38" t="s">
        <v>3775</v>
      </c>
      <c r="J170" s="20" t="s">
        <v>50</v>
      </c>
      <c r="K170" s="38" t="s">
        <v>3774</v>
      </c>
      <c r="L170" s="20" t="s">
        <v>3773</v>
      </c>
      <c r="M170" s="20" t="s">
        <v>3772</v>
      </c>
      <c r="N170" s="52" t="s">
        <v>3771</v>
      </c>
      <c r="O170" s="83" t="s">
        <v>3770</v>
      </c>
      <c r="P170" s="20" t="s">
        <v>702</v>
      </c>
      <c r="Q170" s="29" t="s">
        <v>790</v>
      </c>
    </row>
    <row r="171" spans="2:17" ht="75">
      <c r="B171" s="342"/>
      <c r="C171" s="335"/>
      <c r="D171" s="229" t="s">
        <v>3769</v>
      </c>
      <c r="E171" s="84">
        <v>0.62</v>
      </c>
      <c r="F171" s="84">
        <v>0.3</v>
      </c>
      <c r="G171" s="84">
        <v>1</v>
      </c>
      <c r="H171" s="84">
        <v>0.97</v>
      </c>
      <c r="I171" s="38" t="s">
        <v>3768</v>
      </c>
      <c r="J171" s="20" t="s">
        <v>50</v>
      </c>
      <c r="K171" s="38" t="s">
        <v>3767</v>
      </c>
      <c r="L171" s="38" t="s">
        <v>3766</v>
      </c>
      <c r="M171" s="20" t="s">
        <v>3765</v>
      </c>
      <c r="N171" s="52" t="s">
        <v>3764</v>
      </c>
      <c r="O171" s="83" t="s">
        <v>3763</v>
      </c>
      <c r="P171" s="20" t="s">
        <v>702</v>
      </c>
      <c r="Q171" s="29" t="s">
        <v>790</v>
      </c>
    </row>
    <row r="172" spans="2:17" ht="90">
      <c r="B172" s="342"/>
      <c r="C172" s="335"/>
      <c r="D172" s="245" t="s">
        <v>3762</v>
      </c>
      <c r="E172" s="65">
        <v>0.95</v>
      </c>
      <c r="F172" s="65">
        <v>0.9</v>
      </c>
      <c r="G172" s="65">
        <v>1</v>
      </c>
      <c r="H172" s="65">
        <v>0.97</v>
      </c>
      <c r="I172" s="64" t="s">
        <v>3761</v>
      </c>
      <c r="J172" s="61" t="s">
        <v>50</v>
      </c>
      <c r="K172" s="61" t="s">
        <v>50</v>
      </c>
      <c r="L172" s="64" t="s">
        <v>3760</v>
      </c>
      <c r="M172" s="61" t="s">
        <v>3759</v>
      </c>
      <c r="N172" s="63" t="s">
        <v>3758</v>
      </c>
      <c r="O172" s="62" t="s">
        <v>3757</v>
      </c>
      <c r="P172" s="61" t="s">
        <v>702</v>
      </c>
      <c r="Q172" s="60" t="s">
        <v>1148</v>
      </c>
    </row>
    <row r="173" spans="2:17" ht="210">
      <c r="B173" s="342"/>
      <c r="C173" s="335"/>
      <c r="D173" s="227" t="s">
        <v>3756</v>
      </c>
      <c r="E173" s="84">
        <v>0.62</v>
      </c>
      <c r="F173" s="84">
        <v>0.85</v>
      </c>
      <c r="G173" s="84">
        <v>0.35</v>
      </c>
      <c r="H173" s="84">
        <v>0.99</v>
      </c>
      <c r="I173" s="20" t="s">
        <v>719</v>
      </c>
      <c r="J173" s="38" t="s">
        <v>3755</v>
      </c>
      <c r="K173" s="38" t="s">
        <v>3754</v>
      </c>
      <c r="L173" s="20" t="s">
        <v>718</v>
      </c>
      <c r="M173" s="20" t="s">
        <v>3753</v>
      </c>
      <c r="N173" s="52" t="s">
        <v>3752</v>
      </c>
      <c r="O173" s="83" t="s">
        <v>3751</v>
      </c>
      <c r="P173" s="20" t="s">
        <v>702</v>
      </c>
      <c r="Q173" s="29" t="s">
        <v>714</v>
      </c>
    </row>
    <row r="174" spans="2:17" ht="75">
      <c r="B174" s="342"/>
      <c r="C174" s="335"/>
      <c r="D174" s="227" t="s">
        <v>3750</v>
      </c>
      <c r="E174" s="84">
        <v>0.65</v>
      </c>
      <c r="F174" s="84">
        <v>0.9</v>
      </c>
      <c r="G174" s="84">
        <v>0.35</v>
      </c>
      <c r="H174" s="84">
        <v>0.99</v>
      </c>
      <c r="I174" s="38" t="s">
        <v>719</v>
      </c>
      <c r="J174" s="38" t="s">
        <v>3745</v>
      </c>
      <c r="K174" s="38" t="s">
        <v>50</v>
      </c>
      <c r="L174" s="20" t="s">
        <v>718</v>
      </c>
      <c r="M174" s="20" t="s">
        <v>3749</v>
      </c>
      <c r="N174" s="52" t="s">
        <v>3748</v>
      </c>
      <c r="O174" s="83" t="s">
        <v>3747</v>
      </c>
      <c r="P174" s="20" t="s">
        <v>702</v>
      </c>
      <c r="Q174" s="29" t="s">
        <v>714</v>
      </c>
    </row>
    <row r="175" spans="2:17" ht="75">
      <c r="B175" s="342"/>
      <c r="C175" s="335"/>
      <c r="D175" s="227" t="s">
        <v>3746</v>
      </c>
      <c r="E175" s="84">
        <v>0.97</v>
      </c>
      <c r="F175" s="84">
        <v>0.95</v>
      </c>
      <c r="G175" s="84">
        <v>1</v>
      </c>
      <c r="H175" s="84">
        <v>0.97</v>
      </c>
      <c r="I175" s="38" t="s">
        <v>719</v>
      </c>
      <c r="J175" s="38" t="s">
        <v>3745</v>
      </c>
      <c r="K175" s="38" t="s">
        <v>50</v>
      </c>
      <c r="L175" s="20" t="s">
        <v>718</v>
      </c>
      <c r="M175" s="20" t="s">
        <v>3744</v>
      </c>
      <c r="N175" s="52" t="s">
        <v>3743</v>
      </c>
      <c r="O175" s="83" t="s">
        <v>3742</v>
      </c>
      <c r="P175" s="20" t="s">
        <v>702</v>
      </c>
      <c r="Q175" s="29" t="s">
        <v>714</v>
      </c>
    </row>
    <row r="176" spans="2:17" ht="45">
      <c r="B176" s="342"/>
      <c r="C176" s="335"/>
      <c r="D176" s="227" t="s">
        <v>3688</v>
      </c>
      <c r="E176" s="84">
        <v>0.7</v>
      </c>
      <c r="F176" s="84">
        <v>0.75</v>
      </c>
      <c r="G176" s="84">
        <v>0.65</v>
      </c>
      <c r="H176" s="84">
        <v>0.99</v>
      </c>
      <c r="I176" s="38" t="s">
        <v>719</v>
      </c>
      <c r="J176" s="38" t="s">
        <v>3687</v>
      </c>
      <c r="K176" s="38" t="s">
        <v>50</v>
      </c>
      <c r="L176" s="20" t="s">
        <v>718</v>
      </c>
      <c r="M176" s="20" t="s">
        <v>3686</v>
      </c>
      <c r="N176" s="52" t="s">
        <v>3685</v>
      </c>
      <c r="O176" s="83" t="s">
        <v>3684</v>
      </c>
      <c r="P176" s="20" t="s">
        <v>702</v>
      </c>
      <c r="Q176" s="29" t="s">
        <v>714</v>
      </c>
    </row>
    <row r="177" spans="2:32" ht="60">
      <c r="B177" s="342"/>
      <c r="C177" s="335"/>
      <c r="D177" s="227" t="s">
        <v>3741</v>
      </c>
      <c r="E177" s="84">
        <v>0.73</v>
      </c>
      <c r="F177" s="84">
        <v>0.8</v>
      </c>
      <c r="G177" s="84">
        <v>0.65</v>
      </c>
      <c r="H177" s="84">
        <v>0.99</v>
      </c>
      <c r="I177" s="38" t="s">
        <v>719</v>
      </c>
      <c r="J177" s="38" t="s">
        <v>3721</v>
      </c>
      <c r="K177" s="20" t="s">
        <v>50</v>
      </c>
      <c r="L177" s="20" t="s">
        <v>718</v>
      </c>
      <c r="M177" s="20" t="s">
        <v>3740</v>
      </c>
      <c r="N177" s="52" t="s">
        <v>3719</v>
      </c>
      <c r="O177" s="83" t="s">
        <v>3718</v>
      </c>
      <c r="P177" s="20" t="s">
        <v>702</v>
      </c>
      <c r="Q177" s="29" t="s">
        <v>714</v>
      </c>
    </row>
    <row r="178" spans="2:32" ht="75">
      <c r="B178" s="342"/>
      <c r="C178" s="335"/>
      <c r="D178" s="227" t="s">
        <v>3739</v>
      </c>
      <c r="E178" s="84">
        <v>0.38</v>
      </c>
      <c r="F178" s="84">
        <v>0.7</v>
      </c>
      <c r="G178" s="84">
        <v>0</v>
      </c>
      <c r="H178" s="91">
        <v>0.91</v>
      </c>
      <c r="I178" s="38" t="s">
        <v>719</v>
      </c>
      <c r="J178" s="38" t="s">
        <v>3738</v>
      </c>
      <c r="K178" s="20" t="s">
        <v>50</v>
      </c>
      <c r="L178" s="20" t="s">
        <v>718</v>
      </c>
      <c r="M178" s="20" t="s">
        <v>3737</v>
      </c>
      <c r="N178" s="51" t="s">
        <v>3736</v>
      </c>
      <c r="O178" s="90" t="s">
        <v>3735</v>
      </c>
      <c r="P178" s="20" t="s">
        <v>702</v>
      </c>
      <c r="Q178" s="29" t="s">
        <v>714</v>
      </c>
    </row>
    <row r="179" spans="2:32" ht="75">
      <c r="B179" s="342"/>
      <c r="C179" s="335"/>
      <c r="D179" s="227" t="s">
        <v>3588</v>
      </c>
      <c r="E179" s="84">
        <v>0.08</v>
      </c>
      <c r="F179" s="84">
        <v>0.15</v>
      </c>
      <c r="G179" s="84">
        <v>0</v>
      </c>
      <c r="H179" s="84">
        <v>0.14000000000000001</v>
      </c>
      <c r="I179" s="38" t="s">
        <v>719</v>
      </c>
      <c r="J179" s="38" t="s">
        <v>3587</v>
      </c>
      <c r="K179" s="38" t="s">
        <v>50</v>
      </c>
      <c r="L179" s="20" t="s">
        <v>718</v>
      </c>
      <c r="M179" s="20" t="s">
        <v>3586</v>
      </c>
      <c r="N179" s="52" t="s">
        <v>3271</v>
      </c>
      <c r="O179" s="83" t="s">
        <v>3270</v>
      </c>
      <c r="P179" s="20" t="s">
        <v>722</v>
      </c>
      <c r="Q179" s="29" t="s">
        <v>714</v>
      </c>
    </row>
    <row r="180" spans="2:32" ht="45">
      <c r="B180" s="342"/>
      <c r="C180" s="335"/>
      <c r="D180" s="252" t="s">
        <v>3734</v>
      </c>
      <c r="E180" s="97" t="s">
        <v>1436</v>
      </c>
      <c r="F180" s="65">
        <v>0.6</v>
      </c>
      <c r="G180" s="65">
        <v>0</v>
      </c>
      <c r="H180" s="65">
        <v>1</v>
      </c>
      <c r="I180" s="64" t="s">
        <v>719</v>
      </c>
      <c r="J180" s="64" t="s">
        <v>3721</v>
      </c>
      <c r="K180" s="61" t="s">
        <v>50</v>
      </c>
      <c r="L180" s="61" t="s">
        <v>718</v>
      </c>
      <c r="M180" s="61" t="s">
        <v>3733</v>
      </c>
      <c r="N180" s="63" t="s">
        <v>3732</v>
      </c>
      <c r="O180" s="62" t="s">
        <v>3731</v>
      </c>
      <c r="P180" s="61" t="s">
        <v>702</v>
      </c>
      <c r="Q180" s="60" t="s">
        <v>730</v>
      </c>
    </row>
    <row r="181" spans="2:32" ht="90">
      <c r="B181" s="342"/>
      <c r="C181" s="335"/>
      <c r="D181" s="218" t="s">
        <v>3730</v>
      </c>
      <c r="E181" s="85" t="s">
        <v>737</v>
      </c>
      <c r="F181" s="84">
        <v>0.8</v>
      </c>
      <c r="G181" s="84">
        <v>0</v>
      </c>
      <c r="H181" s="84">
        <v>1</v>
      </c>
      <c r="I181" s="38" t="s">
        <v>3108</v>
      </c>
      <c r="J181" s="38" t="s">
        <v>3729</v>
      </c>
      <c r="K181" s="38" t="s">
        <v>50</v>
      </c>
      <c r="L181" s="20" t="s">
        <v>718</v>
      </c>
      <c r="M181" s="20" t="s">
        <v>3728</v>
      </c>
      <c r="N181" s="51" t="s">
        <v>3727</v>
      </c>
      <c r="O181" s="83" t="s">
        <v>3544</v>
      </c>
      <c r="P181" s="20" t="s">
        <v>702</v>
      </c>
      <c r="Q181" s="29" t="s">
        <v>730</v>
      </c>
      <c r="AE181" s="7"/>
      <c r="AF181" s="7"/>
    </row>
    <row r="182" spans="2:32" ht="60">
      <c r="B182" s="342"/>
      <c r="C182" s="335"/>
      <c r="D182" s="227" t="s">
        <v>3726</v>
      </c>
      <c r="E182" s="85" t="s">
        <v>737</v>
      </c>
      <c r="F182" s="84">
        <v>0.8</v>
      </c>
      <c r="G182" s="84">
        <v>0</v>
      </c>
      <c r="H182" s="84">
        <v>1</v>
      </c>
      <c r="I182" s="38" t="s">
        <v>719</v>
      </c>
      <c r="J182" s="38" t="s">
        <v>816</v>
      </c>
      <c r="K182" s="20" t="s">
        <v>50</v>
      </c>
      <c r="L182" s="20" t="s">
        <v>718</v>
      </c>
      <c r="M182" s="20" t="s">
        <v>3725</v>
      </c>
      <c r="N182" s="51" t="s">
        <v>3724</v>
      </c>
      <c r="O182" s="83" t="s">
        <v>3723</v>
      </c>
      <c r="P182" s="20" t="s">
        <v>702</v>
      </c>
      <c r="Q182" s="29" t="s">
        <v>730</v>
      </c>
      <c r="AE182" s="7"/>
      <c r="AF182" s="7"/>
    </row>
    <row r="183" spans="2:32" ht="90">
      <c r="B183" s="342"/>
      <c r="C183" s="335"/>
      <c r="D183" s="227" t="s">
        <v>3557</v>
      </c>
      <c r="E183" s="84">
        <v>0.35</v>
      </c>
      <c r="F183" s="84">
        <v>0.1</v>
      </c>
      <c r="G183" s="84">
        <v>0.65</v>
      </c>
      <c r="H183" s="84">
        <v>1</v>
      </c>
      <c r="I183" s="38" t="s">
        <v>719</v>
      </c>
      <c r="J183" s="38" t="s">
        <v>3556</v>
      </c>
      <c r="K183" s="38" t="s">
        <v>50</v>
      </c>
      <c r="L183" s="20" t="s">
        <v>718</v>
      </c>
      <c r="M183" s="20" t="s">
        <v>3555</v>
      </c>
      <c r="N183" s="52" t="s">
        <v>3554</v>
      </c>
      <c r="O183" s="83" t="s">
        <v>3553</v>
      </c>
      <c r="P183" s="20" t="s">
        <v>702</v>
      </c>
      <c r="Q183" s="34" t="s">
        <v>730</v>
      </c>
      <c r="AE183" s="7"/>
      <c r="AF183" s="7"/>
    </row>
    <row r="184" spans="2:32" ht="60">
      <c r="B184" s="342"/>
      <c r="C184" s="335"/>
      <c r="D184" s="227" t="s">
        <v>3722</v>
      </c>
      <c r="E184" s="84">
        <v>0.38</v>
      </c>
      <c r="F184" s="84">
        <v>0.15</v>
      </c>
      <c r="G184" s="84">
        <v>0.65</v>
      </c>
      <c r="H184" s="84">
        <v>1</v>
      </c>
      <c r="I184" s="38" t="s">
        <v>719</v>
      </c>
      <c r="J184" s="38" t="s">
        <v>3721</v>
      </c>
      <c r="K184" s="20" t="s">
        <v>50</v>
      </c>
      <c r="L184" s="20" t="s">
        <v>718</v>
      </c>
      <c r="M184" s="20" t="s">
        <v>3720</v>
      </c>
      <c r="N184" s="52" t="s">
        <v>3719</v>
      </c>
      <c r="O184" s="83" t="s">
        <v>3718</v>
      </c>
      <c r="P184" s="20" t="s">
        <v>702</v>
      </c>
      <c r="Q184" s="29" t="s">
        <v>730</v>
      </c>
      <c r="AE184" s="7"/>
      <c r="AF184" s="7"/>
    </row>
    <row r="185" spans="2:32" ht="45">
      <c r="B185" s="342"/>
      <c r="C185" s="335"/>
      <c r="D185" s="245" t="s">
        <v>3717</v>
      </c>
      <c r="E185" s="97" t="s">
        <v>1436</v>
      </c>
      <c r="F185" s="65">
        <v>0.6</v>
      </c>
      <c r="G185" s="65">
        <v>0</v>
      </c>
      <c r="H185" s="65">
        <v>1</v>
      </c>
      <c r="I185" s="64" t="s">
        <v>3716</v>
      </c>
      <c r="J185" s="61" t="s">
        <v>50</v>
      </c>
      <c r="K185" s="64" t="s">
        <v>840</v>
      </c>
      <c r="L185" s="64" t="s">
        <v>3715</v>
      </c>
      <c r="M185" s="61" t="s">
        <v>3714</v>
      </c>
      <c r="N185" s="63" t="s">
        <v>3713</v>
      </c>
      <c r="O185" s="62" t="s">
        <v>3712</v>
      </c>
      <c r="P185" s="61" t="s">
        <v>702</v>
      </c>
      <c r="Q185" s="60" t="s">
        <v>701</v>
      </c>
      <c r="AE185" s="7"/>
      <c r="AF185" s="7"/>
    </row>
    <row r="186" spans="2:32" ht="90">
      <c r="B186" s="342"/>
      <c r="C186" s="335"/>
      <c r="D186" s="218" t="s">
        <v>3711</v>
      </c>
      <c r="E186" s="38" t="s">
        <v>710</v>
      </c>
      <c r="F186" s="84">
        <v>0.4</v>
      </c>
      <c r="G186" s="84">
        <v>0</v>
      </c>
      <c r="H186" s="84">
        <v>1</v>
      </c>
      <c r="I186" s="38" t="s">
        <v>709</v>
      </c>
      <c r="J186" s="20" t="s">
        <v>708</v>
      </c>
      <c r="K186" s="38" t="s">
        <v>3709</v>
      </c>
      <c r="L186" s="20" t="s">
        <v>706</v>
      </c>
      <c r="M186" s="20" t="s">
        <v>705</v>
      </c>
      <c r="N186" s="52" t="s">
        <v>704</v>
      </c>
      <c r="O186" s="83" t="s">
        <v>703</v>
      </c>
      <c r="P186" s="20" t="s">
        <v>702</v>
      </c>
      <c r="Q186" s="29" t="s">
        <v>701</v>
      </c>
      <c r="AE186" s="7"/>
      <c r="AF186" s="7"/>
    </row>
    <row r="187" spans="2:32" ht="75">
      <c r="B187" s="342"/>
      <c r="C187" s="335"/>
      <c r="D187" s="218" t="s">
        <v>3710</v>
      </c>
      <c r="E187" s="84">
        <v>0.73</v>
      </c>
      <c r="F187" s="84">
        <v>0.8</v>
      </c>
      <c r="G187" s="84">
        <v>0.65</v>
      </c>
      <c r="H187" s="84">
        <v>0.91</v>
      </c>
      <c r="I187" s="38" t="s">
        <v>809</v>
      </c>
      <c r="J187" s="38" t="s">
        <v>816</v>
      </c>
      <c r="K187" s="38" t="s">
        <v>815</v>
      </c>
      <c r="L187" s="38" t="s">
        <v>814</v>
      </c>
      <c r="M187" s="20" t="s">
        <v>813</v>
      </c>
      <c r="N187" s="52" t="s">
        <v>812</v>
      </c>
      <c r="O187" s="83" t="s">
        <v>811</v>
      </c>
      <c r="P187" s="20" t="s">
        <v>702</v>
      </c>
      <c r="Q187" s="29" t="s">
        <v>701</v>
      </c>
      <c r="AE187" s="7"/>
      <c r="AF187" s="7"/>
    </row>
    <row r="188" spans="2:32" ht="90">
      <c r="B188" s="342"/>
      <c r="C188" s="370"/>
      <c r="D188" s="265" t="s">
        <v>713</v>
      </c>
      <c r="E188" s="108">
        <v>0.62</v>
      </c>
      <c r="F188" s="108">
        <v>0.3</v>
      </c>
      <c r="G188" s="108">
        <v>1</v>
      </c>
      <c r="H188" s="108">
        <v>0.97</v>
      </c>
      <c r="I188" s="107" t="s">
        <v>709</v>
      </c>
      <c r="J188" s="104" t="s">
        <v>708</v>
      </c>
      <c r="K188" s="107" t="s">
        <v>3709</v>
      </c>
      <c r="L188" s="104" t="s">
        <v>706</v>
      </c>
      <c r="M188" s="104" t="s">
        <v>705</v>
      </c>
      <c r="N188" s="175" t="s">
        <v>704</v>
      </c>
      <c r="O188" s="105" t="s">
        <v>712</v>
      </c>
      <c r="P188" s="104" t="s">
        <v>702</v>
      </c>
      <c r="Q188" s="103" t="s">
        <v>701</v>
      </c>
      <c r="AE188" s="7"/>
      <c r="AF188" s="7"/>
    </row>
    <row r="189" spans="2:32" ht="90">
      <c r="B189" s="342"/>
      <c r="C189" s="335" t="s">
        <v>3708</v>
      </c>
      <c r="D189" s="229" t="s">
        <v>3707</v>
      </c>
      <c r="E189" s="84">
        <v>0</v>
      </c>
      <c r="F189" s="84">
        <v>0</v>
      </c>
      <c r="G189" s="84">
        <v>0</v>
      </c>
      <c r="H189" s="84">
        <v>0.46</v>
      </c>
      <c r="I189" s="38" t="s">
        <v>1561</v>
      </c>
      <c r="J189" s="20" t="s">
        <v>50</v>
      </c>
      <c r="K189" s="38" t="s">
        <v>3706</v>
      </c>
      <c r="L189" s="38" t="s">
        <v>3705</v>
      </c>
      <c r="M189" s="20" t="s">
        <v>3704</v>
      </c>
      <c r="N189" s="51" t="s">
        <v>3703</v>
      </c>
      <c r="O189" s="83" t="s">
        <v>3702</v>
      </c>
      <c r="P189" s="20" t="s">
        <v>722</v>
      </c>
      <c r="Q189" s="29" t="s">
        <v>887</v>
      </c>
      <c r="AE189" s="7"/>
      <c r="AF189" s="7"/>
    </row>
    <row r="190" spans="2:32" ht="105">
      <c r="B190" s="342"/>
      <c r="C190" s="335"/>
      <c r="D190" s="242" t="s">
        <v>1662</v>
      </c>
      <c r="E190" s="80">
        <v>0.7</v>
      </c>
      <c r="F190" s="80">
        <v>0.75</v>
      </c>
      <c r="G190" s="80">
        <v>0.65</v>
      </c>
      <c r="H190" s="80">
        <v>0.99</v>
      </c>
      <c r="I190" s="79" t="s">
        <v>1627</v>
      </c>
      <c r="J190" s="79" t="s">
        <v>1626</v>
      </c>
      <c r="K190" s="79" t="s">
        <v>1625</v>
      </c>
      <c r="L190" s="76" t="s">
        <v>1624</v>
      </c>
      <c r="M190" s="76" t="s">
        <v>1661</v>
      </c>
      <c r="N190" s="78" t="s">
        <v>1660</v>
      </c>
      <c r="O190" s="77" t="s">
        <v>1621</v>
      </c>
      <c r="P190" s="76" t="s">
        <v>702</v>
      </c>
      <c r="Q190" s="75" t="s">
        <v>790</v>
      </c>
      <c r="AE190" s="7"/>
      <c r="AF190" s="7"/>
    </row>
    <row r="191" spans="2:32" ht="45">
      <c r="B191" s="342"/>
      <c r="C191" s="335"/>
      <c r="D191" s="252" t="s">
        <v>3701</v>
      </c>
      <c r="E191" s="65">
        <v>0.86</v>
      </c>
      <c r="F191" s="65">
        <v>0.8</v>
      </c>
      <c r="G191" s="65">
        <v>0.94</v>
      </c>
      <c r="H191" s="65">
        <v>0.99</v>
      </c>
      <c r="I191" s="64" t="s">
        <v>719</v>
      </c>
      <c r="J191" s="64" t="s">
        <v>3696</v>
      </c>
      <c r="K191" s="64" t="s">
        <v>50</v>
      </c>
      <c r="L191" s="61" t="s">
        <v>718</v>
      </c>
      <c r="M191" s="61" t="s">
        <v>3700</v>
      </c>
      <c r="N191" s="63" t="s">
        <v>3699</v>
      </c>
      <c r="O191" s="62" t="s">
        <v>3698</v>
      </c>
      <c r="P191" s="61" t="s">
        <v>702</v>
      </c>
      <c r="Q191" s="60" t="s">
        <v>714</v>
      </c>
      <c r="AE191" s="7"/>
      <c r="AF191" s="7"/>
    </row>
    <row r="192" spans="2:32" ht="45">
      <c r="B192" s="342"/>
      <c r="C192" s="335"/>
      <c r="D192" s="227" t="s">
        <v>3697</v>
      </c>
      <c r="E192" s="84">
        <v>0.81</v>
      </c>
      <c r="F192" s="84">
        <v>0.7</v>
      </c>
      <c r="G192" s="84">
        <v>0.94</v>
      </c>
      <c r="H192" s="84">
        <v>0.99</v>
      </c>
      <c r="I192" s="38" t="s">
        <v>719</v>
      </c>
      <c r="J192" s="38" t="s">
        <v>3696</v>
      </c>
      <c r="K192" s="38" t="s">
        <v>50</v>
      </c>
      <c r="L192" s="20" t="s">
        <v>718</v>
      </c>
      <c r="M192" s="20" t="s">
        <v>3695</v>
      </c>
      <c r="N192" s="52" t="s">
        <v>3694</v>
      </c>
      <c r="O192" s="83" t="s">
        <v>3693</v>
      </c>
      <c r="P192" s="20" t="s">
        <v>702</v>
      </c>
      <c r="Q192" s="29" t="s">
        <v>714</v>
      </c>
      <c r="AE192" s="7"/>
      <c r="AF192" s="7"/>
    </row>
    <row r="193" spans="2:33" s="7" customFormat="1" ht="75">
      <c r="B193" s="342"/>
      <c r="C193" s="335"/>
      <c r="D193" s="227" t="s">
        <v>3692</v>
      </c>
      <c r="E193" s="84">
        <v>0.78</v>
      </c>
      <c r="F193" s="84">
        <v>0.65</v>
      </c>
      <c r="G193" s="84">
        <v>0.94</v>
      </c>
      <c r="H193" s="84">
        <v>0.99</v>
      </c>
      <c r="I193" s="20" t="s">
        <v>719</v>
      </c>
      <c r="J193" s="38" t="s">
        <v>1561</v>
      </c>
      <c r="K193" s="20" t="s">
        <v>50</v>
      </c>
      <c r="L193" s="20" t="s">
        <v>718</v>
      </c>
      <c r="M193" s="20" t="s">
        <v>3691</v>
      </c>
      <c r="N193" s="52" t="s">
        <v>3690</v>
      </c>
      <c r="O193" s="83" t="s">
        <v>3689</v>
      </c>
      <c r="P193" s="20" t="s">
        <v>702</v>
      </c>
      <c r="Q193" s="29" t="s">
        <v>714</v>
      </c>
      <c r="S193" s="10"/>
      <c r="T193" s="10"/>
      <c r="U193" s="10"/>
      <c r="V193" s="10"/>
      <c r="W193" s="10"/>
      <c r="X193" s="10"/>
      <c r="Y193" s="10"/>
      <c r="Z193" s="10"/>
      <c r="AA193" s="10"/>
      <c r="AB193" s="10"/>
      <c r="AC193" s="10"/>
      <c r="AD193" s="10"/>
      <c r="AG193" s="10"/>
    </row>
    <row r="194" spans="2:33" s="7" customFormat="1" ht="45">
      <c r="B194" s="342"/>
      <c r="C194" s="335"/>
      <c r="D194" s="227" t="s">
        <v>3688</v>
      </c>
      <c r="E194" s="84">
        <v>0.7</v>
      </c>
      <c r="F194" s="84">
        <v>0.75</v>
      </c>
      <c r="G194" s="84">
        <v>0.65</v>
      </c>
      <c r="H194" s="84">
        <v>0.99</v>
      </c>
      <c r="I194" s="38" t="s">
        <v>719</v>
      </c>
      <c r="J194" s="38" t="s">
        <v>3687</v>
      </c>
      <c r="K194" s="38" t="s">
        <v>50</v>
      </c>
      <c r="L194" s="20" t="s">
        <v>718</v>
      </c>
      <c r="M194" s="20" t="s">
        <v>3686</v>
      </c>
      <c r="N194" s="52" t="s">
        <v>3685</v>
      </c>
      <c r="O194" s="83" t="s">
        <v>3684</v>
      </c>
      <c r="P194" s="20" t="s">
        <v>702</v>
      </c>
      <c r="Q194" s="29" t="s">
        <v>714</v>
      </c>
      <c r="S194" s="10"/>
      <c r="T194" s="10"/>
      <c r="U194" s="10"/>
      <c r="V194" s="10"/>
      <c r="W194" s="10"/>
      <c r="X194" s="10"/>
      <c r="Y194" s="10"/>
      <c r="Z194" s="10"/>
      <c r="AA194" s="10"/>
      <c r="AB194" s="10"/>
      <c r="AC194" s="10"/>
      <c r="AD194" s="10"/>
      <c r="AG194" s="10"/>
    </row>
    <row r="195" spans="2:33" s="7" customFormat="1" ht="60">
      <c r="B195" s="342"/>
      <c r="C195" s="335"/>
      <c r="D195" s="229" t="s">
        <v>3683</v>
      </c>
      <c r="E195" s="84">
        <v>0</v>
      </c>
      <c r="F195" s="84">
        <v>0</v>
      </c>
      <c r="G195" s="84">
        <v>0</v>
      </c>
      <c r="H195" s="84">
        <v>0.54</v>
      </c>
      <c r="I195" s="38" t="s">
        <v>1561</v>
      </c>
      <c r="J195" s="20" t="s">
        <v>50</v>
      </c>
      <c r="K195" s="38" t="s">
        <v>3682</v>
      </c>
      <c r="L195" s="38" t="s">
        <v>3681</v>
      </c>
      <c r="M195" s="20" t="s">
        <v>3680</v>
      </c>
      <c r="N195" s="51" t="s">
        <v>3679</v>
      </c>
      <c r="O195" s="83" t="s">
        <v>3678</v>
      </c>
      <c r="P195" s="20" t="s">
        <v>722</v>
      </c>
      <c r="Q195" s="29" t="s">
        <v>714</v>
      </c>
      <c r="S195" s="10"/>
      <c r="T195" s="10"/>
      <c r="U195" s="10"/>
      <c r="V195" s="10"/>
      <c r="W195" s="10"/>
      <c r="X195" s="10"/>
      <c r="Y195" s="10"/>
      <c r="Z195" s="10"/>
      <c r="AA195" s="10"/>
      <c r="AB195" s="10"/>
      <c r="AC195" s="10"/>
      <c r="AD195" s="10"/>
      <c r="AG195" s="10"/>
    </row>
    <row r="196" spans="2:33" s="7" customFormat="1" ht="105">
      <c r="B196" s="342"/>
      <c r="C196" s="335"/>
      <c r="D196" s="227" t="s">
        <v>3677</v>
      </c>
      <c r="E196" s="84">
        <v>0.05</v>
      </c>
      <c r="F196" s="84">
        <v>0.1</v>
      </c>
      <c r="G196" s="84">
        <v>0</v>
      </c>
      <c r="H196" s="84">
        <v>0.47</v>
      </c>
      <c r="I196" s="38" t="s">
        <v>719</v>
      </c>
      <c r="J196" s="38" t="s">
        <v>1561</v>
      </c>
      <c r="K196" s="20" t="s">
        <v>50</v>
      </c>
      <c r="L196" s="38" t="s">
        <v>3676</v>
      </c>
      <c r="M196" s="20" t="s">
        <v>3675</v>
      </c>
      <c r="N196" s="51" t="s">
        <v>3674</v>
      </c>
      <c r="O196" s="83" t="s">
        <v>3673</v>
      </c>
      <c r="P196" s="20" t="s">
        <v>722</v>
      </c>
      <c r="Q196" s="29" t="s">
        <v>714</v>
      </c>
      <c r="S196" s="10"/>
      <c r="T196" s="10"/>
      <c r="U196" s="10"/>
      <c r="V196" s="10"/>
      <c r="W196" s="10"/>
      <c r="X196" s="10"/>
      <c r="Y196" s="10"/>
      <c r="Z196" s="10"/>
      <c r="AA196" s="10"/>
      <c r="AB196" s="10"/>
      <c r="AC196" s="10"/>
      <c r="AD196" s="10"/>
      <c r="AG196" s="10"/>
    </row>
    <row r="197" spans="2:33" s="7" customFormat="1" ht="60">
      <c r="B197" s="342"/>
      <c r="C197" s="335"/>
      <c r="D197" s="229" t="s">
        <v>3672</v>
      </c>
      <c r="E197" s="84">
        <v>0.11</v>
      </c>
      <c r="F197" s="84">
        <v>0.2</v>
      </c>
      <c r="G197" s="84">
        <v>0</v>
      </c>
      <c r="H197" s="84">
        <v>0.39</v>
      </c>
      <c r="I197" s="38" t="s">
        <v>1561</v>
      </c>
      <c r="J197" s="20" t="s">
        <v>50</v>
      </c>
      <c r="K197" s="20" t="s">
        <v>840</v>
      </c>
      <c r="L197" s="38" t="s">
        <v>3671</v>
      </c>
      <c r="M197" s="20" t="s">
        <v>3670</v>
      </c>
      <c r="N197" s="51" t="s">
        <v>3669</v>
      </c>
      <c r="O197" s="83" t="s">
        <v>3668</v>
      </c>
      <c r="P197" s="20" t="s">
        <v>722</v>
      </c>
      <c r="Q197" s="29" t="s">
        <v>714</v>
      </c>
      <c r="S197" s="10"/>
      <c r="T197" s="10"/>
      <c r="U197" s="10"/>
      <c r="V197" s="10"/>
      <c r="W197" s="10"/>
      <c r="X197" s="10"/>
      <c r="Y197" s="10"/>
      <c r="Z197" s="10"/>
      <c r="AA197" s="10"/>
      <c r="AB197" s="10"/>
      <c r="AC197" s="10"/>
      <c r="AD197" s="10"/>
      <c r="AG197" s="10"/>
    </row>
    <row r="198" spans="2:33" s="7" customFormat="1" ht="90">
      <c r="B198" s="342"/>
      <c r="C198" s="335"/>
      <c r="D198" s="252" t="s">
        <v>3438</v>
      </c>
      <c r="E198" s="65">
        <v>0.7</v>
      </c>
      <c r="F198" s="65">
        <v>0.75</v>
      </c>
      <c r="G198" s="65">
        <v>0.65</v>
      </c>
      <c r="H198" s="65">
        <v>1</v>
      </c>
      <c r="I198" s="64" t="s">
        <v>719</v>
      </c>
      <c r="J198" s="64" t="s">
        <v>3437</v>
      </c>
      <c r="K198" s="64" t="s">
        <v>50</v>
      </c>
      <c r="L198" s="61" t="s">
        <v>718</v>
      </c>
      <c r="M198" s="61" t="s">
        <v>3436</v>
      </c>
      <c r="N198" s="93" t="s">
        <v>3435</v>
      </c>
      <c r="O198" s="92" t="s">
        <v>3434</v>
      </c>
      <c r="P198" s="61" t="s">
        <v>702</v>
      </c>
      <c r="Q198" s="60" t="s">
        <v>730</v>
      </c>
      <c r="S198" s="10"/>
      <c r="T198" s="10"/>
      <c r="U198" s="10"/>
      <c r="V198" s="10"/>
      <c r="W198" s="10"/>
      <c r="X198" s="10"/>
      <c r="Y198" s="10"/>
      <c r="Z198" s="10"/>
      <c r="AA198" s="10"/>
      <c r="AB198" s="10"/>
      <c r="AC198" s="10"/>
      <c r="AD198" s="10"/>
      <c r="AG198" s="10"/>
    </row>
    <row r="199" spans="2:33" s="7" customFormat="1" ht="75">
      <c r="B199" s="342"/>
      <c r="C199" s="335"/>
      <c r="D199" s="227" t="s">
        <v>1451</v>
      </c>
      <c r="E199" s="38" t="s">
        <v>754</v>
      </c>
      <c r="F199" s="84">
        <v>0</v>
      </c>
      <c r="G199" s="84">
        <v>0.65</v>
      </c>
      <c r="H199" s="84">
        <v>1</v>
      </c>
      <c r="I199" s="38" t="s">
        <v>719</v>
      </c>
      <c r="J199" s="38" t="s">
        <v>1450</v>
      </c>
      <c r="K199" s="20" t="s">
        <v>50</v>
      </c>
      <c r="L199" s="20" t="s">
        <v>718</v>
      </c>
      <c r="M199" s="20" t="s">
        <v>1449</v>
      </c>
      <c r="N199" s="52" t="s">
        <v>1448</v>
      </c>
      <c r="O199" s="83" t="s">
        <v>1447</v>
      </c>
      <c r="P199" s="20" t="s">
        <v>702</v>
      </c>
      <c r="Q199" s="34" t="s">
        <v>730</v>
      </c>
      <c r="S199" s="10"/>
      <c r="T199" s="10"/>
      <c r="U199" s="10"/>
      <c r="V199" s="10"/>
      <c r="W199" s="10"/>
      <c r="X199" s="10"/>
      <c r="Y199" s="10"/>
      <c r="Z199" s="10"/>
      <c r="AA199" s="10"/>
      <c r="AB199" s="10"/>
      <c r="AC199" s="10"/>
      <c r="AD199" s="10"/>
      <c r="AG199" s="10"/>
    </row>
    <row r="200" spans="2:33" s="7" customFormat="1" ht="45">
      <c r="B200" s="342"/>
      <c r="C200" s="335"/>
      <c r="D200" s="227" t="s">
        <v>3667</v>
      </c>
      <c r="E200" s="85" t="s">
        <v>1527</v>
      </c>
      <c r="F200" s="84">
        <v>0</v>
      </c>
      <c r="G200" s="84">
        <v>0.59</v>
      </c>
      <c r="H200" s="84">
        <v>1</v>
      </c>
      <c r="I200" s="38" t="s">
        <v>719</v>
      </c>
      <c r="J200" s="38" t="s">
        <v>1561</v>
      </c>
      <c r="K200" s="20" t="s">
        <v>50</v>
      </c>
      <c r="L200" s="20" t="s">
        <v>718</v>
      </c>
      <c r="M200" s="20" t="s">
        <v>3666</v>
      </c>
      <c r="N200" s="51" t="s">
        <v>3665</v>
      </c>
      <c r="O200" s="88" t="s">
        <v>3664</v>
      </c>
      <c r="P200" s="20" t="s">
        <v>702</v>
      </c>
      <c r="Q200" s="29" t="s">
        <v>730</v>
      </c>
      <c r="S200" s="10"/>
      <c r="T200" s="10"/>
      <c r="U200" s="10"/>
      <c r="V200" s="10"/>
      <c r="W200" s="10"/>
      <c r="X200" s="10"/>
      <c r="Y200" s="10"/>
      <c r="Z200" s="10"/>
      <c r="AA200" s="10"/>
      <c r="AB200" s="10"/>
      <c r="AC200" s="10"/>
      <c r="AD200" s="10"/>
      <c r="AG200" s="10"/>
    </row>
    <row r="201" spans="2:33" s="7" customFormat="1" ht="60">
      <c r="B201" s="342"/>
      <c r="C201" s="335"/>
      <c r="D201" s="245" t="s">
        <v>2077</v>
      </c>
      <c r="E201" s="65">
        <v>0.95</v>
      </c>
      <c r="F201" s="65">
        <v>0.9</v>
      </c>
      <c r="G201" s="65">
        <v>1</v>
      </c>
      <c r="H201" s="65">
        <v>0.92</v>
      </c>
      <c r="I201" s="64" t="s">
        <v>2076</v>
      </c>
      <c r="J201" s="64" t="s">
        <v>1561</v>
      </c>
      <c r="K201" s="64" t="s">
        <v>2075</v>
      </c>
      <c r="L201" s="64" t="s">
        <v>2074</v>
      </c>
      <c r="M201" s="61" t="s">
        <v>2073</v>
      </c>
      <c r="N201" s="63" t="s">
        <v>2072</v>
      </c>
      <c r="O201" s="62" t="s">
        <v>2071</v>
      </c>
      <c r="P201" s="61" t="s">
        <v>702</v>
      </c>
      <c r="Q201" s="60" t="s">
        <v>701</v>
      </c>
      <c r="S201" s="10"/>
      <c r="T201" s="10"/>
      <c r="U201" s="10"/>
      <c r="V201" s="10"/>
      <c r="W201" s="10"/>
      <c r="X201" s="10"/>
      <c r="Y201" s="10"/>
      <c r="Z201" s="10"/>
      <c r="AA201" s="10"/>
      <c r="AB201" s="10"/>
      <c r="AC201" s="10"/>
      <c r="AD201" s="10"/>
      <c r="AG201" s="10"/>
    </row>
    <row r="202" spans="2:33" s="7" customFormat="1" ht="105">
      <c r="B202" s="342"/>
      <c r="C202" s="335"/>
      <c r="D202" s="229" t="s">
        <v>1628</v>
      </c>
      <c r="E202" s="84">
        <v>0.89</v>
      </c>
      <c r="F202" s="84">
        <v>0.8</v>
      </c>
      <c r="G202" s="84">
        <v>1</v>
      </c>
      <c r="H202" s="84">
        <v>0.8</v>
      </c>
      <c r="I202" s="38" t="s">
        <v>1627</v>
      </c>
      <c r="J202" s="38" t="s">
        <v>1626</v>
      </c>
      <c r="K202" s="38" t="s">
        <v>1625</v>
      </c>
      <c r="L202" s="20" t="s">
        <v>1624</v>
      </c>
      <c r="M202" s="20" t="s">
        <v>1623</v>
      </c>
      <c r="N202" s="52" t="s">
        <v>1622</v>
      </c>
      <c r="O202" s="83" t="s">
        <v>1621</v>
      </c>
      <c r="P202" s="20" t="s">
        <v>702</v>
      </c>
      <c r="Q202" s="29" t="s">
        <v>701</v>
      </c>
      <c r="S202" s="10"/>
      <c r="T202" s="10"/>
      <c r="U202" s="10"/>
      <c r="V202" s="10"/>
      <c r="W202" s="10"/>
      <c r="X202" s="10"/>
      <c r="Y202" s="10"/>
      <c r="Z202" s="10"/>
      <c r="AA202" s="10"/>
      <c r="AB202" s="10"/>
      <c r="AC202" s="10"/>
      <c r="AD202" s="10"/>
      <c r="AG202" s="10"/>
    </row>
    <row r="203" spans="2:33" s="7" customFormat="1" ht="75">
      <c r="B203" s="342"/>
      <c r="C203" s="335"/>
      <c r="D203" s="229" t="s">
        <v>3663</v>
      </c>
      <c r="E203" s="84">
        <v>0</v>
      </c>
      <c r="F203" s="84">
        <v>0</v>
      </c>
      <c r="G203" s="84">
        <v>0</v>
      </c>
      <c r="H203" s="84">
        <v>0.54</v>
      </c>
      <c r="I203" s="38" t="s">
        <v>1561</v>
      </c>
      <c r="J203" s="38" t="s">
        <v>3662</v>
      </c>
      <c r="K203" s="38" t="s">
        <v>3661</v>
      </c>
      <c r="L203" s="38" t="s">
        <v>3660</v>
      </c>
      <c r="M203" s="20" t="s">
        <v>3659</v>
      </c>
      <c r="N203" s="51" t="s">
        <v>3658</v>
      </c>
      <c r="O203" s="83" t="s">
        <v>3657</v>
      </c>
      <c r="P203" s="20" t="s">
        <v>722</v>
      </c>
      <c r="Q203" s="29" t="s">
        <v>701</v>
      </c>
      <c r="S203" s="10"/>
      <c r="T203" s="10"/>
      <c r="U203" s="10"/>
      <c r="V203" s="10"/>
      <c r="W203" s="10"/>
      <c r="X203" s="10"/>
      <c r="Y203" s="10"/>
      <c r="Z203" s="10"/>
      <c r="AA203" s="10"/>
      <c r="AB203" s="10"/>
      <c r="AC203" s="10"/>
      <c r="AD203" s="10"/>
      <c r="AG203" s="10"/>
    </row>
    <row r="204" spans="2:33" s="7" customFormat="1" ht="45">
      <c r="B204" s="342"/>
      <c r="C204" s="335"/>
      <c r="D204" s="229" t="s">
        <v>3656</v>
      </c>
      <c r="E204" s="84">
        <v>0</v>
      </c>
      <c r="F204" s="84">
        <v>0</v>
      </c>
      <c r="G204" s="84">
        <v>0</v>
      </c>
      <c r="H204" s="84">
        <v>0.56999999999999995</v>
      </c>
      <c r="I204" s="38" t="s">
        <v>1561</v>
      </c>
      <c r="J204" s="20" t="s">
        <v>50</v>
      </c>
      <c r="K204" s="20" t="s">
        <v>3655</v>
      </c>
      <c r="L204" s="38" t="s">
        <v>3654</v>
      </c>
      <c r="M204" s="20" t="s">
        <v>3653</v>
      </c>
      <c r="N204" s="51" t="s">
        <v>3652</v>
      </c>
      <c r="O204" s="90" t="s">
        <v>3651</v>
      </c>
      <c r="P204" s="20" t="s">
        <v>722</v>
      </c>
      <c r="Q204" s="29" t="s">
        <v>701</v>
      </c>
      <c r="S204" s="10"/>
      <c r="T204" s="10"/>
      <c r="U204" s="10"/>
      <c r="V204" s="10"/>
      <c r="W204" s="10"/>
      <c r="X204" s="10"/>
      <c r="Y204" s="10"/>
      <c r="Z204" s="10"/>
      <c r="AA204" s="10"/>
      <c r="AB204" s="10"/>
      <c r="AC204" s="10"/>
      <c r="AD204" s="10"/>
      <c r="AG204" s="10"/>
    </row>
    <row r="205" spans="2:33" s="7" customFormat="1" ht="60">
      <c r="B205" s="342"/>
      <c r="C205" s="335"/>
      <c r="D205" s="229" t="s">
        <v>1271</v>
      </c>
      <c r="E205" s="84">
        <v>0.03</v>
      </c>
      <c r="F205" s="84">
        <v>0.05</v>
      </c>
      <c r="G205" s="84">
        <v>0</v>
      </c>
      <c r="H205" s="84">
        <v>0.5</v>
      </c>
      <c r="I205" s="38" t="s">
        <v>1270</v>
      </c>
      <c r="J205" s="38" t="s">
        <v>966</v>
      </c>
      <c r="K205" s="20" t="s">
        <v>840</v>
      </c>
      <c r="L205" s="20" t="s">
        <v>1269</v>
      </c>
      <c r="M205" s="20" t="s">
        <v>1268</v>
      </c>
      <c r="N205" s="51" t="s">
        <v>1267</v>
      </c>
      <c r="O205" s="83" t="s">
        <v>1266</v>
      </c>
      <c r="P205" s="20" t="s">
        <v>722</v>
      </c>
      <c r="Q205" s="29" t="s">
        <v>701</v>
      </c>
      <c r="S205" s="10"/>
      <c r="T205" s="10"/>
      <c r="U205" s="10"/>
      <c r="V205" s="10"/>
      <c r="W205" s="10"/>
      <c r="X205" s="10"/>
      <c r="Y205" s="10"/>
      <c r="Z205" s="10"/>
      <c r="AA205" s="10"/>
      <c r="AB205" s="10"/>
      <c r="AC205" s="10"/>
      <c r="AD205" s="10"/>
      <c r="AG205" s="10"/>
    </row>
    <row r="206" spans="2:33" s="7" customFormat="1" ht="135">
      <c r="B206" s="342"/>
      <c r="C206" s="335"/>
      <c r="D206" s="229" t="s">
        <v>1728</v>
      </c>
      <c r="E206" s="84">
        <v>0.05</v>
      </c>
      <c r="F206" s="84">
        <v>0.1</v>
      </c>
      <c r="G206" s="84">
        <v>0</v>
      </c>
      <c r="H206" s="84">
        <v>0.5</v>
      </c>
      <c r="I206" s="38" t="s">
        <v>1727</v>
      </c>
      <c r="J206" s="38" t="s">
        <v>1726</v>
      </c>
      <c r="K206" s="38" t="s">
        <v>1725</v>
      </c>
      <c r="L206" s="38" t="s">
        <v>1724</v>
      </c>
      <c r="M206" s="20" t="s">
        <v>1723</v>
      </c>
      <c r="N206" s="51" t="s">
        <v>1722</v>
      </c>
      <c r="O206" s="83" t="s">
        <v>1721</v>
      </c>
      <c r="P206" s="20" t="s">
        <v>722</v>
      </c>
      <c r="Q206" s="29" t="s">
        <v>701</v>
      </c>
      <c r="S206" s="10"/>
      <c r="T206" s="10"/>
      <c r="U206" s="10"/>
      <c r="V206" s="10"/>
      <c r="W206" s="10"/>
      <c r="X206" s="10"/>
      <c r="Y206" s="10"/>
      <c r="Z206" s="10"/>
      <c r="AA206" s="10"/>
      <c r="AB206" s="10"/>
      <c r="AC206" s="10"/>
      <c r="AD206" s="10"/>
      <c r="AG206" s="10"/>
    </row>
    <row r="207" spans="2:33" s="7" customFormat="1" ht="75">
      <c r="B207" s="342"/>
      <c r="C207" s="369" t="s">
        <v>3650</v>
      </c>
      <c r="D207" s="245" t="s">
        <v>2392</v>
      </c>
      <c r="E207" s="65">
        <v>0</v>
      </c>
      <c r="F207" s="65">
        <v>0</v>
      </c>
      <c r="G207" s="65">
        <v>0</v>
      </c>
      <c r="H207" s="65">
        <v>0.54</v>
      </c>
      <c r="I207" s="64" t="s">
        <v>2380</v>
      </c>
      <c r="J207" s="61" t="s">
        <v>50</v>
      </c>
      <c r="K207" s="64" t="s">
        <v>2386</v>
      </c>
      <c r="L207" s="64" t="s">
        <v>2391</v>
      </c>
      <c r="M207" s="61" t="s">
        <v>2390</v>
      </c>
      <c r="N207" s="93" t="s">
        <v>2389</v>
      </c>
      <c r="O207" s="62" t="s">
        <v>2388</v>
      </c>
      <c r="P207" s="61" t="s">
        <v>722</v>
      </c>
      <c r="Q207" s="60" t="s">
        <v>887</v>
      </c>
    </row>
    <row r="208" spans="2:33" s="7" customFormat="1" ht="75">
      <c r="B208" s="342"/>
      <c r="C208" s="335"/>
      <c r="D208" s="229" t="s">
        <v>2387</v>
      </c>
      <c r="E208" s="84">
        <v>0</v>
      </c>
      <c r="F208" s="84">
        <v>0</v>
      </c>
      <c r="G208" s="84">
        <v>0</v>
      </c>
      <c r="H208" s="84">
        <v>0.5</v>
      </c>
      <c r="I208" s="38" t="s">
        <v>2380</v>
      </c>
      <c r="J208" s="20" t="s">
        <v>50</v>
      </c>
      <c r="K208" s="38" t="s">
        <v>2386</v>
      </c>
      <c r="L208" s="38" t="s">
        <v>2385</v>
      </c>
      <c r="M208" s="20" t="s">
        <v>2384</v>
      </c>
      <c r="N208" s="51" t="s">
        <v>2383</v>
      </c>
      <c r="O208" s="83" t="s">
        <v>2382</v>
      </c>
      <c r="P208" s="20" t="s">
        <v>722</v>
      </c>
      <c r="Q208" s="29" t="s">
        <v>887</v>
      </c>
    </row>
    <row r="209" spans="2:17" s="7" customFormat="1" ht="75">
      <c r="B209" s="342"/>
      <c r="C209" s="335"/>
      <c r="D209" s="229" t="s">
        <v>2381</v>
      </c>
      <c r="E209" s="84">
        <v>0</v>
      </c>
      <c r="F209" s="84">
        <v>0</v>
      </c>
      <c r="G209" s="84">
        <v>0</v>
      </c>
      <c r="H209" s="84">
        <v>0.5</v>
      </c>
      <c r="I209" s="38" t="s">
        <v>2380</v>
      </c>
      <c r="J209" s="20" t="s">
        <v>50</v>
      </c>
      <c r="K209" s="38" t="s">
        <v>2379</v>
      </c>
      <c r="L209" s="38" t="s">
        <v>2378</v>
      </c>
      <c r="M209" s="20" t="s">
        <v>2377</v>
      </c>
      <c r="N209" s="51" t="s">
        <v>2376</v>
      </c>
      <c r="O209" s="83" t="s">
        <v>2375</v>
      </c>
      <c r="P209" s="20" t="s">
        <v>722</v>
      </c>
      <c r="Q209" s="29" t="s">
        <v>887</v>
      </c>
    </row>
    <row r="210" spans="2:17" s="7" customFormat="1" ht="60">
      <c r="B210" s="342"/>
      <c r="C210" s="335"/>
      <c r="D210" s="229" t="s">
        <v>3649</v>
      </c>
      <c r="E210" s="84">
        <v>0</v>
      </c>
      <c r="F210" s="84">
        <v>0</v>
      </c>
      <c r="G210" s="84">
        <v>0</v>
      </c>
      <c r="H210" s="84">
        <v>0.5</v>
      </c>
      <c r="I210" s="38" t="s">
        <v>2051</v>
      </c>
      <c r="J210" s="20" t="s">
        <v>50</v>
      </c>
      <c r="K210" s="38" t="s">
        <v>50</v>
      </c>
      <c r="L210" s="38" t="s">
        <v>3648</v>
      </c>
      <c r="M210" s="20" t="s">
        <v>3647</v>
      </c>
      <c r="N210" s="51" t="s">
        <v>3646</v>
      </c>
      <c r="O210" s="83" t="s">
        <v>3645</v>
      </c>
      <c r="P210" s="20" t="s">
        <v>722</v>
      </c>
      <c r="Q210" s="29" t="s">
        <v>887</v>
      </c>
    </row>
    <row r="211" spans="2:17" s="7" customFormat="1" ht="75">
      <c r="B211" s="342"/>
      <c r="C211" s="335"/>
      <c r="D211" s="229" t="s">
        <v>2417</v>
      </c>
      <c r="E211" s="84">
        <v>0</v>
      </c>
      <c r="F211" s="84">
        <v>0</v>
      </c>
      <c r="G211" s="84">
        <v>0</v>
      </c>
      <c r="H211" s="84">
        <v>0.55000000000000004</v>
      </c>
      <c r="I211" s="38" t="s">
        <v>2416</v>
      </c>
      <c r="J211" s="20" t="s">
        <v>50</v>
      </c>
      <c r="K211" s="38" t="s">
        <v>2415</v>
      </c>
      <c r="L211" s="20" t="s">
        <v>2414</v>
      </c>
      <c r="M211" s="20" t="s">
        <v>2413</v>
      </c>
      <c r="N211" s="51" t="s">
        <v>2412</v>
      </c>
      <c r="O211" s="83" t="s">
        <v>2411</v>
      </c>
      <c r="P211" s="20" t="s">
        <v>722</v>
      </c>
      <c r="Q211" s="29" t="s">
        <v>887</v>
      </c>
    </row>
    <row r="212" spans="2:17" s="7" customFormat="1" ht="120">
      <c r="B212" s="342"/>
      <c r="C212" s="335"/>
      <c r="D212" s="244" t="s">
        <v>3644</v>
      </c>
      <c r="E212" s="73">
        <v>0</v>
      </c>
      <c r="F212" s="73">
        <v>0</v>
      </c>
      <c r="G212" s="73">
        <v>0</v>
      </c>
      <c r="H212" s="73">
        <v>0.56999999999999995</v>
      </c>
      <c r="I212" s="71" t="s">
        <v>2422</v>
      </c>
      <c r="J212" s="68" t="s">
        <v>50</v>
      </c>
      <c r="K212" s="71" t="s">
        <v>2415</v>
      </c>
      <c r="L212" s="71" t="s">
        <v>2421</v>
      </c>
      <c r="M212" s="68" t="s">
        <v>2420</v>
      </c>
      <c r="N212" s="70" t="s">
        <v>2419</v>
      </c>
      <c r="O212" s="88" t="s">
        <v>2418</v>
      </c>
      <c r="P212" s="20" t="s">
        <v>722</v>
      </c>
      <c r="Q212" s="29" t="s">
        <v>887</v>
      </c>
    </row>
    <row r="213" spans="2:17" s="7" customFormat="1" ht="75">
      <c r="B213" s="342"/>
      <c r="C213" s="335"/>
      <c r="D213" s="264" t="s">
        <v>2295</v>
      </c>
      <c r="E213" s="128" t="s">
        <v>754</v>
      </c>
      <c r="F213" s="129">
        <v>0</v>
      </c>
      <c r="G213" s="129">
        <v>0.65</v>
      </c>
      <c r="H213" s="129">
        <v>1</v>
      </c>
      <c r="I213" s="128" t="s">
        <v>2052</v>
      </c>
      <c r="J213" s="128" t="s">
        <v>2051</v>
      </c>
      <c r="K213" s="32" t="s">
        <v>2050</v>
      </c>
      <c r="L213" s="128" t="s">
        <v>2179</v>
      </c>
      <c r="M213" s="32" t="s">
        <v>2294</v>
      </c>
      <c r="N213" s="177" t="s">
        <v>2293</v>
      </c>
      <c r="O213" s="139" t="s">
        <v>2176</v>
      </c>
      <c r="P213" s="32" t="s">
        <v>702</v>
      </c>
      <c r="Q213" s="34" t="s">
        <v>835</v>
      </c>
    </row>
    <row r="214" spans="2:17" s="7" customFormat="1" ht="60">
      <c r="B214" s="342"/>
      <c r="C214" s="335"/>
      <c r="D214" s="264" t="s">
        <v>2268</v>
      </c>
      <c r="E214" s="128" t="s">
        <v>754</v>
      </c>
      <c r="F214" s="129">
        <v>0</v>
      </c>
      <c r="G214" s="129">
        <v>0.65</v>
      </c>
      <c r="H214" s="129">
        <v>1</v>
      </c>
      <c r="I214" s="128" t="s">
        <v>2267</v>
      </c>
      <c r="J214" s="128" t="s">
        <v>2051</v>
      </c>
      <c r="K214" s="32" t="s">
        <v>2050</v>
      </c>
      <c r="L214" s="128" t="s">
        <v>2184</v>
      </c>
      <c r="M214" s="32" t="s">
        <v>2266</v>
      </c>
      <c r="N214" s="177" t="s">
        <v>2265</v>
      </c>
      <c r="O214" s="139" t="s">
        <v>3643</v>
      </c>
      <c r="P214" s="32" t="s">
        <v>702</v>
      </c>
      <c r="Q214" s="34" t="s">
        <v>835</v>
      </c>
    </row>
    <row r="215" spans="2:17" s="7" customFormat="1" ht="75">
      <c r="B215" s="342"/>
      <c r="C215" s="335"/>
      <c r="D215" s="245" t="s">
        <v>2212</v>
      </c>
      <c r="E215" s="65">
        <v>0.7</v>
      </c>
      <c r="F215" s="65">
        <v>0.75</v>
      </c>
      <c r="G215" s="65">
        <v>0.65</v>
      </c>
      <c r="H215" s="65">
        <v>0.83</v>
      </c>
      <c r="I215" s="64" t="s">
        <v>2052</v>
      </c>
      <c r="J215" s="64" t="s">
        <v>2051</v>
      </c>
      <c r="K215" s="61" t="s">
        <v>2050</v>
      </c>
      <c r="L215" s="64" t="s">
        <v>2211</v>
      </c>
      <c r="M215" s="61" t="s">
        <v>2210</v>
      </c>
      <c r="N215" s="63" t="s">
        <v>2209</v>
      </c>
      <c r="O215" s="62" t="s">
        <v>2208</v>
      </c>
      <c r="P215" s="61" t="s">
        <v>702</v>
      </c>
      <c r="Q215" s="60" t="s">
        <v>790</v>
      </c>
    </row>
    <row r="216" spans="2:17" s="7" customFormat="1" ht="75">
      <c r="B216" s="342"/>
      <c r="C216" s="335"/>
      <c r="D216" s="229" t="s">
        <v>2214</v>
      </c>
      <c r="E216" s="84">
        <v>0.7</v>
      </c>
      <c r="F216" s="84">
        <v>0.75</v>
      </c>
      <c r="G216" s="84">
        <v>0.65</v>
      </c>
      <c r="H216" s="84">
        <v>0.83</v>
      </c>
      <c r="I216" s="38" t="s">
        <v>2052</v>
      </c>
      <c r="J216" s="38" t="s">
        <v>2051</v>
      </c>
      <c r="K216" s="20" t="s">
        <v>2050</v>
      </c>
      <c r="L216" s="38" t="s">
        <v>2211</v>
      </c>
      <c r="M216" s="20" t="s">
        <v>2213</v>
      </c>
      <c r="N216" s="52" t="s">
        <v>2209</v>
      </c>
      <c r="O216" s="83" t="s">
        <v>2208</v>
      </c>
      <c r="P216" s="20" t="s">
        <v>702</v>
      </c>
      <c r="Q216" s="29" t="s">
        <v>790</v>
      </c>
    </row>
    <row r="217" spans="2:17" s="7" customFormat="1" ht="45">
      <c r="B217" s="342"/>
      <c r="C217" s="335"/>
      <c r="D217" s="229" t="s">
        <v>2229</v>
      </c>
      <c r="E217" s="84">
        <v>0.92</v>
      </c>
      <c r="F217" s="84">
        <v>0.9</v>
      </c>
      <c r="G217" s="84">
        <v>0.94</v>
      </c>
      <c r="H217" s="84">
        <v>1</v>
      </c>
      <c r="I217" s="128" t="s">
        <v>2038</v>
      </c>
      <c r="J217" s="38" t="s">
        <v>2228</v>
      </c>
      <c r="K217" s="38" t="s">
        <v>2227</v>
      </c>
      <c r="L217" s="38" t="s">
        <v>2226</v>
      </c>
      <c r="M217" s="20" t="s">
        <v>2225</v>
      </c>
      <c r="N217" s="51" t="s">
        <v>2224</v>
      </c>
      <c r="O217" s="90" t="s">
        <v>2223</v>
      </c>
      <c r="P217" s="20" t="s">
        <v>702</v>
      </c>
      <c r="Q217" s="29" t="s">
        <v>790</v>
      </c>
    </row>
    <row r="218" spans="2:17" s="7" customFormat="1" ht="45">
      <c r="B218" s="342"/>
      <c r="C218" s="335"/>
      <c r="D218" s="245" t="s">
        <v>2195</v>
      </c>
      <c r="E218" s="65">
        <v>0.7</v>
      </c>
      <c r="F218" s="65">
        <v>0.75</v>
      </c>
      <c r="G218" s="65">
        <v>0.65</v>
      </c>
      <c r="H218" s="65">
        <v>0.83</v>
      </c>
      <c r="I218" s="64" t="s">
        <v>2052</v>
      </c>
      <c r="J218" s="64" t="s">
        <v>2051</v>
      </c>
      <c r="K218" s="61" t="s">
        <v>2050</v>
      </c>
      <c r="L218" s="64" t="s">
        <v>2194</v>
      </c>
      <c r="M218" s="61" t="s">
        <v>2193</v>
      </c>
      <c r="N218" s="63" t="s">
        <v>2192</v>
      </c>
      <c r="O218" s="62" t="s">
        <v>2191</v>
      </c>
      <c r="P218" s="61" t="s">
        <v>702</v>
      </c>
      <c r="Q218" s="60" t="s">
        <v>714</v>
      </c>
    </row>
    <row r="219" spans="2:17" s="7" customFormat="1" ht="60">
      <c r="B219" s="342"/>
      <c r="C219" s="335"/>
      <c r="D219" s="229" t="s">
        <v>2190</v>
      </c>
      <c r="E219" s="84">
        <v>0.7</v>
      </c>
      <c r="F219" s="84">
        <v>0.75</v>
      </c>
      <c r="G219" s="84">
        <v>0.65</v>
      </c>
      <c r="H219" s="84">
        <v>0.83</v>
      </c>
      <c r="I219" s="38" t="s">
        <v>2052</v>
      </c>
      <c r="J219" s="38" t="s">
        <v>2051</v>
      </c>
      <c r="K219" s="20" t="s">
        <v>2050</v>
      </c>
      <c r="L219" s="38" t="s">
        <v>2189</v>
      </c>
      <c r="M219" s="20" t="s">
        <v>2188</v>
      </c>
      <c r="N219" s="52" t="s">
        <v>2187</v>
      </c>
      <c r="O219" s="83" t="s">
        <v>2186</v>
      </c>
      <c r="P219" s="20" t="s">
        <v>702</v>
      </c>
      <c r="Q219" s="29" t="s">
        <v>714</v>
      </c>
    </row>
    <row r="220" spans="2:17" s="7" customFormat="1" ht="75">
      <c r="B220" s="342"/>
      <c r="C220" s="335"/>
      <c r="D220" s="229" t="s">
        <v>2185</v>
      </c>
      <c r="E220" s="84">
        <v>0.7</v>
      </c>
      <c r="F220" s="84">
        <v>0.75</v>
      </c>
      <c r="G220" s="84">
        <v>0.65</v>
      </c>
      <c r="H220" s="84">
        <v>0.83</v>
      </c>
      <c r="I220" s="38" t="s">
        <v>2052</v>
      </c>
      <c r="J220" s="38" t="s">
        <v>2051</v>
      </c>
      <c r="K220" s="20" t="s">
        <v>2050</v>
      </c>
      <c r="L220" s="38" t="s">
        <v>2184</v>
      </c>
      <c r="M220" s="20" t="s">
        <v>2183</v>
      </c>
      <c r="N220" s="52" t="s">
        <v>2182</v>
      </c>
      <c r="O220" s="83" t="s">
        <v>2181</v>
      </c>
      <c r="P220" s="20" t="s">
        <v>702</v>
      </c>
      <c r="Q220" s="29" t="s">
        <v>1148</v>
      </c>
    </row>
    <row r="221" spans="2:17" s="7" customFormat="1" ht="75">
      <c r="B221" s="342"/>
      <c r="C221" s="335"/>
      <c r="D221" s="229" t="s">
        <v>2180</v>
      </c>
      <c r="E221" s="84">
        <v>0.7</v>
      </c>
      <c r="F221" s="84">
        <v>0.75</v>
      </c>
      <c r="G221" s="84">
        <v>0.65</v>
      </c>
      <c r="H221" s="84">
        <v>0.83</v>
      </c>
      <c r="I221" s="38" t="s">
        <v>2052</v>
      </c>
      <c r="J221" s="38" t="s">
        <v>2051</v>
      </c>
      <c r="K221" s="20" t="s">
        <v>2050</v>
      </c>
      <c r="L221" s="38" t="s">
        <v>2179</v>
      </c>
      <c r="M221" s="20" t="s">
        <v>2178</v>
      </c>
      <c r="N221" s="52" t="s">
        <v>2177</v>
      </c>
      <c r="O221" s="83" t="s">
        <v>2176</v>
      </c>
      <c r="P221" s="20" t="s">
        <v>702</v>
      </c>
      <c r="Q221" s="29" t="s">
        <v>1148</v>
      </c>
    </row>
    <row r="222" spans="2:17" s="7" customFormat="1" ht="60">
      <c r="B222" s="342"/>
      <c r="C222" s="335"/>
      <c r="D222" s="229" t="s">
        <v>2756</v>
      </c>
      <c r="E222" s="84">
        <v>0.7</v>
      </c>
      <c r="F222" s="84">
        <v>0.75</v>
      </c>
      <c r="G222" s="84">
        <v>0.65</v>
      </c>
      <c r="H222" s="84">
        <v>0.83</v>
      </c>
      <c r="I222" s="38" t="s">
        <v>2755</v>
      </c>
      <c r="J222" s="38" t="s">
        <v>2051</v>
      </c>
      <c r="K222" s="38" t="s">
        <v>2754</v>
      </c>
      <c r="L222" s="38" t="s">
        <v>2753</v>
      </c>
      <c r="M222" s="20" t="s">
        <v>2752</v>
      </c>
      <c r="N222" s="52" t="s">
        <v>2751</v>
      </c>
      <c r="O222" s="83" t="s">
        <v>2750</v>
      </c>
      <c r="P222" s="20" t="s">
        <v>702</v>
      </c>
      <c r="Q222" s="29" t="s">
        <v>714</v>
      </c>
    </row>
    <row r="223" spans="2:17" s="7" customFormat="1" ht="75">
      <c r="B223" s="342"/>
      <c r="C223" s="335"/>
      <c r="D223" s="227" t="s">
        <v>2164</v>
      </c>
      <c r="E223" s="84">
        <v>0.7</v>
      </c>
      <c r="F223" s="84">
        <v>0.75</v>
      </c>
      <c r="G223" s="84">
        <v>0.65</v>
      </c>
      <c r="H223" s="84">
        <v>0.88</v>
      </c>
      <c r="I223" s="20" t="s">
        <v>719</v>
      </c>
      <c r="J223" s="38" t="s">
        <v>2153</v>
      </c>
      <c r="K223" s="20" t="s">
        <v>50</v>
      </c>
      <c r="L223" s="20" t="s">
        <v>718</v>
      </c>
      <c r="M223" s="20" t="s">
        <v>2163</v>
      </c>
      <c r="N223" s="52" t="s">
        <v>2162</v>
      </c>
      <c r="O223" s="83" t="s">
        <v>2155</v>
      </c>
      <c r="P223" s="20" t="s">
        <v>702</v>
      </c>
      <c r="Q223" s="29" t="s">
        <v>714</v>
      </c>
    </row>
    <row r="224" spans="2:17" s="7" customFormat="1" ht="75">
      <c r="B224" s="342"/>
      <c r="C224" s="335"/>
      <c r="D224" s="227" t="s">
        <v>2161</v>
      </c>
      <c r="E224" s="84">
        <v>0.7</v>
      </c>
      <c r="F224" s="84">
        <v>0.75</v>
      </c>
      <c r="G224" s="84">
        <v>0.65</v>
      </c>
      <c r="H224" s="84">
        <v>0.88</v>
      </c>
      <c r="I224" s="20" t="s">
        <v>719</v>
      </c>
      <c r="J224" s="38" t="s">
        <v>2153</v>
      </c>
      <c r="K224" s="38" t="s">
        <v>50</v>
      </c>
      <c r="L224" s="20" t="s">
        <v>718</v>
      </c>
      <c r="M224" s="20" t="s">
        <v>2056</v>
      </c>
      <c r="N224" s="52" t="s">
        <v>2160</v>
      </c>
      <c r="O224" s="83" t="s">
        <v>2159</v>
      </c>
      <c r="P224" s="20" t="s">
        <v>702</v>
      </c>
      <c r="Q224" s="29" t="s">
        <v>714</v>
      </c>
    </row>
    <row r="225" spans="2:17" ht="75">
      <c r="B225" s="342"/>
      <c r="C225" s="335"/>
      <c r="D225" s="227" t="s">
        <v>2158</v>
      </c>
      <c r="E225" s="84">
        <v>0.7</v>
      </c>
      <c r="F225" s="84">
        <v>0.75</v>
      </c>
      <c r="G225" s="84">
        <v>0.65</v>
      </c>
      <c r="H225" s="84">
        <v>0.86</v>
      </c>
      <c r="I225" s="20" t="s">
        <v>719</v>
      </c>
      <c r="J225" s="38" t="s">
        <v>2153</v>
      </c>
      <c r="K225" s="20" t="s">
        <v>50</v>
      </c>
      <c r="L225" s="20" t="s">
        <v>718</v>
      </c>
      <c r="M225" s="20" t="s">
        <v>2157</v>
      </c>
      <c r="N225" s="52" t="s">
        <v>2156</v>
      </c>
      <c r="O225" s="83" t="s">
        <v>2155</v>
      </c>
      <c r="P225" s="20" t="s">
        <v>702</v>
      </c>
      <c r="Q225" s="29" t="s">
        <v>714</v>
      </c>
    </row>
    <row r="226" spans="2:17" ht="75">
      <c r="B226" s="342"/>
      <c r="C226" s="335"/>
      <c r="D226" s="227" t="s">
        <v>2154</v>
      </c>
      <c r="E226" s="84">
        <v>0.7</v>
      </c>
      <c r="F226" s="84">
        <v>0.75</v>
      </c>
      <c r="G226" s="84">
        <v>0.65</v>
      </c>
      <c r="H226" s="84">
        <v>0.83</v>
      </c>
      <c r="I226" s="32" t="s">
        <v>719</v>
      </c>
      <c r="J226" s="128" t="s">
        <v>2153</v>
      </c>
      <c r="K226" s="38" t="s">
        <v>50</v>
      </c>
      <c r="L226" s="20" t="s">
        <v>718</v>
      </c>
      <c r="M226" s="20" t="s">
        <v>2152</v>
      </c>
      <c r="N226" s="52" t="s">
        <v>2151</v>
      </c>
      <c r="O226" s="83" t="s">
        <v>2150</v>
      </c>
      <c r="P226" s="20" t="s">
        <v>702</v>
      </c>
      <c r="Q226" s="29" t="s">
        <v>714</v>
      </c>
    </row>
    <row r="227" spans="2:17" ht="75">
      <c r="B227" s="342"/>
      <c r="C227" s="335"/>
      <c r="D227" s="252" t="s">
        <v>2716</v>
      </c>
      <c r="E227" s="97" t="s">
        <v>1851</v>
      </c>
      <c r="F227" s="65">
        <v>0.65</v>
      </c>
      <c r="G227" s="65">
        <v>0</v>
      </c>
      <c r="H227" s="65">
        <v>1</v>
      </c>
      <c r="I227" s="114" t="s">
        <v>719</v>
      </c>
      <c r="J227" s="114" t="s">
        <v>2715</v>
      </c>
      <c r="K227" s="64" t="s">
        <v>50</v>
      </c>
      <c r="L227" s="61" t="s">
        <v>718</v>
      </c>
      <c r="M227" s="61" t="s">
        <v>2714</v>
      </c>
      <c r="N227" s="63" t="s">
        <v>2713</v>
      </c>
      <c r="O227" s="62" t="s">
        <v>2712</v>
      </c>
      <c r="P227" s="61" t="s">
        <v>702</v>
      </c>
      <c r="Q227" s="60" t="s">
        <v>730</v>
      </c>
    </row>
    <row r="228" spans="2:17" ht="45">
      <c r="B228" s="342"/>
      <c r="C228" s="335"/>
      <c r="D228" s="245" t="s">
        <v>2063</v>
      </c>
      <c r="E228" s="65">
        <v>0.7</v>
      </c>
      <c r="F228" s="65">
        <v>0.75</v>
      </c>
      <c r="G228" s="65">
        <v>0.65</v>
      </c>
      <c r="H228" s="65">
        <v>0.95</v>
      </c>
      <c r="I228" s="64" t="s">
        <v>2052</v>
      </c>
      <c r="J228" s="64" t="s">
        <v>2051</v>
      </c>
      <c r="K228" s="61" t="s">
        <v>2050</v>
      </c>
      <c r="L228" s="64" t="s">
        <v>2062</v>
      </c>
      <c r="M228" s="61" t="s">
        <v>2061</v>
      </c>
      <c r="N228" s="63" t="s">
        <v>2060</v>
      </c>
      <c r="O228" s="62" t="s">
        <v>2059</v>
      </c>
      <c r="P228" s="61" t="s">
        <v>702</v>
      </c>
      <c r="Q228" s="60" t="s">
        <v>701</v>
      </c>
    </row>
    <row r="229" spans="2:17" ht="75">
      <c r="B229" s="342"/>
      <c r="C229" s="335"/>
      <c r="D229" s="229" t="s">
        <v>2058</v>
      </c>
      <c r="E229" s="84">
        <v>0.7</v>
      </c>
      <c r="F229" s="84">
        <v>0.75</v>
      </c>
      <c r="G229" s="84">
        <v>0.65</v>
      </c>
      <c r="H229" s="84">
        <v>0.88</v>
      </c>
      <c r="I229" s="38" t="s">
        <v>2052</v>
      </c>
      <c r="J229" s="38" t="s">
        <v>2051</v>
      </c>
      <c r="K229" s="20" t="s">
        <v>2050</v>
      </c>
      <c r="L229" s="38" t="s">
        <v>2057</v>
      </c>
      <c r="M229" s="20" t="s">
        <v>2056</v>
      </c>
      <c r="N229" s="52" t="s">
        <v>2055</v>
      </c>
      <c r="O229" s="83" t="s">
        <v>2054</v>
      </c>
      <c r="P229" s="20" t="s">
        <v>702</v>
      </c>
      <c r="Q229" s="29" t="s">
        <v>701</v>
      </c>
    </row>
    <row r="230" spans="2:17" ht="75">
      <c r="B230" s="342"/>
      <c r="C230" s="335"/>
      <c r="D230" s="229" t="s">
        <v>2053</v>
      </c>
      <c r="E230" s="84">
        <v>0.7</v>
      </c>
      <c r="F230" s="84">
        <v>0.7</v>
      </c>
      <c r="G230" s="84">
        <v>0.71</v>
      </c>
      <c r="H230" s="84">
        <v>0.87</v>
      </c>
      <c r="I230" s="38" t="s">
        <v>2052</v>
      </c>
      <c r="J230" s="38" t="s">
        <v>2051</v>
      </c>
      <c r="K230" s="20" t="s">
        <v>2050</v>
      </c>
      <c r="L230" s="38" t="s">
        <v>2049</v>
      </c>
      <c r="M230" s="20" t="s">
        <v>2048</v>
      </c>
      <c r="N230" s="52" t="s">
        <v>2047</v>
      </c>
      <c r="O230" s="83" t="s">
        <v>2046</v>
      </c>
      <c r="P230" s="20" t="s">
        <v>702</v>
      </c>
      <c r="Q230" s="29" t="s">
        <v>701</v>
      </c>
    </row>
    <row r="231" spans="2:17" ht="60">
      <c r="B231" s="342"/>
      <c r="C231" s="335"/>
      <c r="D231" s="264" t="s">
        <v>3642</v>
      </c>
      <c r="E231" s="128" t="s">
        <v>754</v>
      </c>
      <c r="F231" s="129">
        <v>0</v>
      </c>
      <c r="G231" s="129">
        <v>0.65</v>
      </c>
      <c r="H231" s="129">
        <v>1</v>
      </c>
      <c r="I231" s="128" t="s">
        <v>2051</v>
      </c>
      <c r="J231" s="128" t="s">
        <v>50</v>
      </c>
      <c r="K231" s="32" t="s">
        <v>3641</v>
      </c>
      <c r="L231" s="32" t="s">
        <v>3640</v>
      </c>
      <c r="M231" s="32" t="s">
        <v>3639</v>
      </c>
      <c r="N231" s="177" t="s">
        <v>3638</v>
      </c>
      <c r="O231" s="139" t="s">
        <v>3637</v>
      </c>
      <c r="P231" s="32" t="s">
        <v>702</v>
      </c>
      <c r="Q231" s="34" t="s">
        <v>701</v>
      </c>
    </row>
    <row r="232" spans="2:17" ht="90">
      <c r="B232" s="342"/>
      <c r="C232" s="370"/>
      <c r="D232" s="253" t="s">
        <v>2847</v>
      </c>
      <c r="E232" s="73">
        <v>0</v>
      </c>
      <c r="F232" s="73">
        <v>0</v>
      </c>
      <c r="G232" s="73">
        <v>0</v>
      </c>
      <c r="H232" s="73">
        <v>0.61</v>
      </c>
      <c r="I232" s="71" t="s">
        <v>2827</v>
      </c>
      <c r="J232" s="71" t="s">
        <v>2051</v>
      </c>
      <c r="K232" s="71" t="s">
        <v>2846</v>
      </c>
      <c r="L232" s="71" t="s">
        <v>2845</v>
      </c>
      <c r="M232" s="68" t="s">
        <v>2844</v>
      </c>
      <c r="N232" s="70" t="s">
        <v>2843</v>
      </c>
      <c r="O232" s="88" t="s">
        <v>2842</v>
      </c>
      <c r="P232" s="68" t="s">
        <v>722</v>
      </c>
      <c r="Q232" s="67" t="s">
        <v>701</v>
      </c>
    </row>
    <row r="233" spans="2:17" ht="45">
      <c r="B233" s="342"/>
      <c r="C233" s="335" t="s">
        <v>3636</v>
      </c>
      <c r="D233" s="227" t="s">
        <v>3635</v>
      </c>
      <c r="E233" s="84">
        <v>0</v>
      </c>
      <c r="F233" s="84">
        <v>0</v>
      </c>
      <c r="G233" s="84">
        <v>0</v>
      </c>
      <c r="H233" s="84">
        <v>0.62</v>
      </c>
      <c r="I233" s="38" t="s">
        <v>719</v>
      </c>
      <c r="J233" s="38" t="s">
        <v>3617</v>
      </c>
      <c r="K233" s="38" t="s">
        <v>50</v>
      </c>
      <c r="L233" s="20" t="s">
        <v>718</v>
      </c>
      <c r="M233" s="20" t="s">
        <v>3634</v>
      </c>
      <c r="N233" s="51" t="s">
        <v>3633</v>
      </c>
      <c r="O233" s="90" t="s">
        <v>3632</v>
      </c>
      <c r="P233" s="20" t="s">
        <v>722</v>
      </c>
      <c r="Q233" s="29" t="s">
        <v>887</v>
      </c>
    </row>
    <row r="234" spans="2:17" ht="45">
      <c r="B234" s="342"/>
      <c r="C234" s="335"/>
      <c r="D234" s="229" t="s">
        <v>1705</v>
      </c>
      <c r="E234" s="84">
        <v>0</v>
      </c>
      <c r="F234" s="84">
        <v>0</v>
      </c>
      <c r="G234" s="84">
        <v>0</v>
      </c>
      <c r="H234" s="84">
        <v>0.08</v>
      </c>
      <c r="I234" s="38" t="s">
        <v>1683</v>
      </c>
      <c r="J234" s="38" t="s">
        <v>1704</v>
      </c>
      <c r="K234" s="38" t="s">
        <v>1703</v>
      </c>
      <c r="L234" s="38" t="s">
        <v>1702</v>
      </c>
      <c r="M234" s="20" t="s">
        <v>1701</v>
      </c>
      <c r="N234" s="52" t="s">
        <v>1700</v>
      </c>
      <c r="O234" s="83" t="s">
        <v>1699</v>
      </c>
      <c r="P234" s="20" t="s">
        <v>722</v>
      </c>
      <c r="Q234" s="29" t="s">
        <v>887</v>
      </c>
    </row>
    <row r="235" spans="2:17" ht="75">
      <c r="B235" s="342"/>
      <c r="C235" s="335"/>
      <c r="D235" s="245" t="s">
        <v>3631</v>
      </c>
      <c r="E235" s="65">
        <v>0.76</v>
      </c>
      <c r="F235" s="65">
        <v>0.9</v>
      </c>
      <c r="G235" s="65">
        <v>0.59</v>
      </c>
      <c r="H235" s="65">
        <v>1</v>
      </c>
      <c r="I235" s="64" t="s">
        <v>3576</v>
      </c>
      <c r="J235" s="61" t="s">
        <v>50</v>
      </c>
      <c r="K235" s="61" t="s">
        <v>3630</v>
      </c>
      <c r="L235" s="61" t="s">
        <v>3629</v>
      </c>
      <c r="M235" s="61" t="s">
        <v>3628</v>
      </c>
      <c r="N235" s="93" t="s">
        <v>3627</v>
      </c>
      <c r="O235" s="92" t="s">
        <v>3626</v>
      </c>
      <c r="P235" s="61" t="s">
        <v>702</v>
      </c>
      <c r="Q235" s="60" t="s">
        <v>835</v>
      </c>
    </row>
    <row r="236" spans="2:17" ht="75">
      <c r="B236" s="342"/>
      <c r="C236" s="335"/>
      <c r="D236" s="229" t="s">
        <v>3625</v>
      </c>
      <c r="E236" s="85" t="s">
        <v>3344</v>
      </c>
      <c r="F236" s="84">
        <v>0.85</v>
      </c>
      <c r="G236" s="84">
        <v>0</v>
      </c>
      <c r="H236" s="84">
        <v>1</v>
      </c>
      <c r="I236" s="38" t="s">
        <v>3624</v>
      </c>
      <c r="J236" s="20" t="s">
        <v>50</v>
      </c>
      <c r="K236" s="38" t="s">
        <v>3623</v>
      </c>
      <c r="L236" s="38" t="s">
        <v>3622</v>
      </c>
      <c r="M236" s="20" t="s">
        <v>3621</v>
      </c>
      <c r="N236" s="51" t="s">
        <v>3620</v>
      </c>
      <c r="O236" s="83" t="s">
        <v>3619</v>
      </c>
      <c r="P236" s="20" t="s">
        <v>702</v>
      </c>
      <c r="Q236" s="29" t="s">
        <v>835</v>
      </c>
    </row>
    <row r="237" spans="2:17" ht="45">
      <c r="B237" s="342"/>
      <c r="C237" s="335"/>
      <c r="D237" s="218" t="s">
        <v>3618</v>
      </c>
      <c r="E237" s="85" t="s">
        <v>1889</v>
      </c>
      <c r="F237" s="84">
        <v>0.5</v>
      </c>
      <c r="G237" s="84">
        <v>0</v>
      </c>
      <c r="H237" s="84">
        <v>1</v>
      </c>
      <c r="I237" s="38" t="s">
        <v>3617</v>
      </c>
      <c r="J237" s="20" t="s">
        <v>50</v>
      </c>
      <c r="K237" s="20" t="s">
        <v>50</v>
      </c>
      <c r="L237" s="20" t="s">
        <v>3616</v>
      </c>
      <c r="M237" s="20" t="s">
        <v>3615</v>
      </c>
      <c r="N237" s="51" t="s">
        <v>3614</v>
      </c>
      <c r="O237" s="90" t="s">
        <v>3613</v>
      </c>
      <c r="P237" s="20" t="s">
        <v>702</v>
      </c>
      <c r="Q237" s="29" t="s">
        <v>835</v>
      </c>
    </row>
    <row r="238" spans="2:17" ht="75">
      <c r="B238" s="342"/>
      <c r="C238" s="335"/>
      <c r="D238" s="229" t="s">
        <v>3612</v>
      </c>
      <c r="E238" s="84">
        <v>0.73</v>
      </c>
      <c r="F238" s="84">
        <v>0.85</v>
      </c>
      <c r="G238" s="84">
        <v>0.59</v>
      </c>
      <c r="H238" s="84">
        <v>1</v>
      </c>
      <c r="I238" s="128" t="s">
        <v>3037</v>
      </c>
      <c r="J238" s="38" t="s">
        <v>3036</v>
      </c>
      <c r="K238" s="38" t="s">
        <v>3035</v>
      </c>
      <c r="L238" s="38" t="s">
        <v>3034</v>
      </c>
      <c r="M238" s="20" t="s">
        <v>3033</v>
      </c>
      <c r="N238" s="51" t="s">
        <v>3032</v>
      </c>
      <c r="O238" s="90" t="s">
        <v>3031</v>
      </c>
      <c r="P238" s="20" t="s">
        <v>702</v>
      </c>
      <c r="Q238" s="29" t="s">
        <v>835</v>
      </c>
    </row>
    <row r="239" spans="2:17" ht="135">
      <c r="B239" s="342"/>
      <c r="C239" s="335"/>
      <c r="D239" s="229" t="s">
        <v>1350</v>
      </c>
      <c r="E239" s="85" t="s">
        <v>743</v>
      </c>
      <c r="F239" s="84">
        <v>0.7</v>
      </c>
      <c r="G239" s="84">
        <v>0</v>
      </c>
      <c r="H239" s="84">
        <v>1</v>
      </c>
      <c r="I239" s="38" t="s">
        <v>1349</v>
      </c>
      <c r="J239" s="38" t="s">
        <v>1348</v>
      </c>
      <c r="K239" s="38" t="s">
        <v>1347</v>
      </c>
      <c r="L239" s="38" t="s">
        <v>1346</v>
      </c>
      <c r="M239" s="20" t="s">
        <v>1345</v>
      </c>
      <c r="N239" s="52" t="s">
        <v>1344</v>
      </c>
      <c r="O239" s="83" t="s">
        <v>1343</v>
      </c>
      <c r="P239" s="20" t="s">
        <v>702</v>
      </c>
      <c r="Q239" s="29" t="s">
        <v>835</v>
      </c>
    </row>
    <row r="240" spans="2:17" ht="75">
      <c r="B240" s="342"/>
      <c r="C240" s="335"/>
      <c r="D240" s="264" t="s">
        <v>3611</v>
      </c>
      <c r="E240" s="128" t="s">
        <v>754</v>
      </c>
      <c r="F240" s="129">
        <v>0</v>
      </c>
      <c r="G240" s="129">
        <v>0.65</v>
      </c>
      <c r="H240" s="129">
        <v>1</v>
      </c>
      <c r="I240" s="128" t="s">
        <v>3610</v>
      </c>
      <c r="J240" s="32" t="s">
        <v>50</v>
      </c>
      <c r="K240" s="128" t="s">
        <v>3609</v>
      </c>
      <c r="L240" s="32" t="s">
        <v>3608</v>
      </c>
      <c r="M240" s="32" t="s">
        <v>3607</v>
      </c>
      <c r="N240" s="177" t="s">
        <v>3606</v>
      </c>
      <c r="O240" s="139" t="s">
        <v>3605</v>
      </c>
      <c r="P240" s="32" t="s">
        <v>702</v>
      </c>
      <c r="Q240" s="34" t="s">
        <v>835</v>
      </c>
    </row>
    <row r="241" spans="2:17" ht="45">
      <c r="B241" s="342"/>
      <c r="C241" s="335"/>
      <c r="D241" s="264" t="s">
        <v>3604</v>
      </c>
      <c r="E241" s="128" t="s">
        <v>754</v>
      </c>
      <c r="F241" s="129">
        <v>0</v>
      </c>
      <c r="G241" s="129">
        <v>0.65</v>
      </c>
      <c r="H241" s="129">
        <v>1</v>
      </c>
      <c r="I241" s="128" t="s">
        <v>3547</v>
      </c>
      <c r="J241" s="32" t="s">
        <v>50</v>
      </c>
      <c r="K241" s="32" t="s">
        <v>50</v>
      </c>
      <c r="L241" s="32" t="s">
        <v>3551</v>
      </c>
      <c r="M241" s="32" t="s">
        <v>3603</v>
      </c>
      <c r="N241" s="177" t="s">
        <v>3593</v>
      </c>
      <c r="O241" s="139" t="s">
        <v>3549</v>
      </c>
      <c r="P241" s="32" t="s">
        <v>702</v>
      </c>
      <c r="Q241" s="34" t="s">
        <v>835</v>
      </c>
    </row>
    <row r="242" spans="2:17" ht="105">
      <c r="B242" s="342"/>
      <c r="C242" s="335"/>
      <c r="D242" s="264" t="s">
        <v>2486</v>
      </c>
      <c r="E242" s="129">
        <v>0.32</v>
      </c>
      <c r="F242" s="129">
        <v>0.05</v>
      </c>
      <c r="G242" s="129">
        <v>0.65</v>
      </c>
      <c r="H242" s="91">
        <v>0.99</v>
      </c>
      <c r="I242" s="128" t="s">
        <v>2485</v>
      </c>
      <c r="J242" s="32" t="s">
        <v>50</v>
      </c>
      <c r="K242" s="128" t="s">
        <v>2484</v>
      </c>
      <c r="L242" s="32" t="s">
        <v>2483</v>
      </c>
      <c r="M242" s="32" t="s">
        <v>2482</v>
      </c>
      <c r="N242" s="127" t="s">
        <v>2481</v>
      </c>
      <c r="O242" s="126" t="s">
        <v>2480</v>
      </c>
      <c r="P242" s="32" t="s">
        <v>702</v>
      </c>
      <c r="Q242" s="34" t="s">
        <v>835</v>
      </c>
    </row>
    <row r="243" spans="2:17" ht="105">
      <c r="B243" s="342"/>
      <c r="C243" s="335"/>
      <c r="D243" s="229" t="s">
        <v>2790</v>
      </c>
      <c r="E243" s="84">
        <v>0</v>
      </c>
      <c r="F243" s="84">
        <v>0</v>
      </c>
      <c r="G243" s="84">
        <v>0</v>
      </c>
      <c r="H243" s="84">
        <v>0.54</v>
      </c>
      <c r="I243" s="38" t="s">
        <v>3602</v>
      </c>
      <c r="J243" s="20"/>
      <c r="K243" s="38" t="s">
        <v>2788</v>
      </c>
      <c r="L243" s="38" t="s">
        <v>2787</v>
      </c>
      <c r="M243" s="20" t="s">
        <v>2786</v>
      </c>
      <c r="N243" s="51" t="s">
        <v>2785</v>
      </c>
      <c r="O243" s="90" t="s">
        <v>2784</v>
      </c>
      <c r="P243" s="20" t="s">
        <v>722</v>
      </c>
      <c r="Q243" s="29" t="s">
        <v>835</v>
      </c>
    </row>
    <row r="244" spans="2:17" ht="75">
      <c r="B244" s="342"/>
      <c r="C244" s="335"/>
      <c r="D244" s="229" t="s">
        <v>3601</v>
      </c>
      <c r="E244" s="84">
        <v>0</v>
      </c>
      <c r="F244" s="84">
        <v>0</v>
      </c>
      <c r="G244" s="84">
        <v>0</v>
      </c>
      <c r="H244" s="84">
        <v>0.46</v>
      </c>
      <c r="I244" s="128" t="s">
        <v>1704</v>
      </c>
      <c r="J244" s="20" t="s">
        <v>50</v>
      </c>
      <c r="K244" s="20" t="s">
        <v>3600</v>
      </c>
      <c r="L244" s="38" t="s">
        <v>3599</v>
      </c>
      <c r="M244" s="20" t="s">
        <v>3598</v>
      </c>
      <c r="N244" s="51" t="s">
        <v>3597</v>
      </c>
      <c r="O244" s="83" t="s">
        <v>3596</v>
      </c>
      <c r="P244" s="20" t="s">
        <v>722</v>
      </c>
      <c r="Q244" s="29" t="s">
        <v>835</v>
      </c>
    </row>
    <row r="245" spans="2:17" ht="105">
      <c r="B245" s="342"/>
      <c r="C245" s="335"/>
      <c r="D245" s="245" t="s">
        <v>1650</v>
      </c>
      <c r="E245" s="65">
        <v>0.73</v>
      </c>
      <c r="F245" s="65">
        <v>0.8</v>
      </c>
      <c r="G245" s="65">
        <v>0.65</v>
      </c>
      <c r="H245" s="65">
        <v>0.99</v>
      </c>
      <c r="I245" s="64" t="s">
        <v>1640</v>
      </c>
      <c r="J245" s="64" t="s">
        <v>1639</v>
      </c>
      <c r="K245" s="64" t="s">
        <v>1638</v>
      </c>
      <c r="L245" s="61" t="s">
        <v>1637</v>
      </c>
      <c r="M245" s="61" t="s">
        <v>1649</v>
      </c>
      <c r="N245" s="93" t="s">
        <v>1648</v>
      </c>
      <c r="O245" s="92" t="s">
        <v>1634</v>
      </c>
      <c r="P245" s="61" t="s">
        <v>702</v>
      </c>
      <c r="Q245" s="60" t="s">
        <v>790</v>
      </c>
    </row>
    <row r="246" spans="2:17" ht="105">
      <c r="B246" s="342"/>
      <c r="C246" s="335"/>
      <c r="D246" s="218" t="s">
        <v>1654</v>
      </c>
      <c r="E246" s="85" t="s">
        <v>737</v>
      </c>
      <c r="F246" s="84">
        <v>0.8</v>
      </c>
      <c r="G246" s="84">
        <v>0</v>
      </c>
      <c r="H246" s="84">
        <v>1</v>
      </c>
      <c r="I246" s="38" t="s">
        <v>1640</v>
      </c>
      <c r="J246" s="38" t="s">
        <v>1639</v>
      </c>
      <c r="K246" s="38" t="s">
        <v>1638</v>
      </c>
      <c r="L246" s="20" t="s">
        <v>1637</v>
      </c>
      <c r="M246" s="20" t="s">
        <v>1653</v>
      </c>
      <c r="N246" s="51" t="s">
        <v>1652</v>
      </c>
      <c r="O246" s="83" t="s">
        <v>1651</v>
      </c>
      <c r="P246" s="20" t="s">
        <v>702</v>
      </c>
      <c r="Q246" s="29" t="s">
        <v>790</v>
      </c>
    </row>
    <row r="247" spans="2:17" ht="105">
      <c r="B247" s="342"/>
      <c r="C247" s="335"/>
      <c r="D247" s="229" t="s">
        <v>1656</v>
      </c>
      <c r="E247" s="84">
        <v>0.89</v>
      </c>
      <c r="F247" s="84">
        <v>0.8</v>
      </c>
      <c r="G247" s="84">
        <v>1</v>
      </c>
      <c r="H247" s="84">
        <v>1</v>
      </c>
      <c r="I247" s="38" t="s">
        <v>1640</v>
      </c>
      <c r="J247" s="38" t="s">
        <v>1639</v>
      </c>
      <c r="K247" s="38" t="s">
        <v>1638</v>
      </c>
      <c r="L247" s="38" t="s">
        <v>1637</v>
      </c>
      <c r="M247" s="20" t="s">
        <v>1655</v>
      </c>
      <c r="N247" s="51" t="s">
        <v>1648</v>
      </c>
      <c r="O247" s="90" t="s">
        <v>1634</v>
      </c>
      <c r="P247" s="20" t="s">
        <v>702</v>
      </c>
      <c r="Q247" s="29" t="s">
        <v>790</v>
      </c>
    </row>
    <row r="248" spans="2:17" ht="45">
      <c r="B248" s="342"/>
      <c r="C248" s="335"/>
      <c r="D248" s="229" t="s">
        <v>3595</v>
      </c>
      <c r="E248" s="84">
        <f>12/37</f>
        <v>0.32432432432432434</v>
      </c>
      <c r="F248" s="84">
        <v>0.05</v>
      </c>
      <c r="G248" s="84">
        <v>0.65</v>
      </c>
      <c r="H248" s="91">
        <v>0.99</v>
      </c>
      <c r="I248" s="38" t="s">
        <v>3547</v>
      </c>
      <c r="J248" s="20" t="s">
        <v>50</v>
      </c>
      <c r="K248" s="20" t="s">
        <v>50</v>
      </c>
      <c r="L248" s="20" t="s">
        <v>3551</v>
      </c>
      <c r="M248" s="20" t="s">
        <v>3594</v>
      </c>
      <c r="N248" s="52" t="s">
        <v>3593</v>
      </c>
      <c r="O248" s="83" t="s">
        <v>3549</v>
      </c>
      <c r="P248" s="20" t="s">
        <v>702</v>
      </c>
      <c r="Q248" s="29" t="s">
        <v>790</v>
      </c>
    </row>
    <row r="249" spans="2:17" ht="105">
      <c r="B249" s="342"/>
      <c r="C249" s="335"/>
      <c r="D249" s="229" t="s">
        <v>1644</v>
      </c>
      <c r="E249" s="84">
        <v>0.51</v>
      </c>
      <c r="F249" s="84">
        <v>0.1</v>
      </c>
      <c r="G249" s="84">
        <v>1</v>
      </c>
      <c r="H249" s="84">
        <v>0.95</v>
      </c>
      <c r="I249" s="38" t="s">
        <v>1640</v>
      </c>
      <c r="J249" s="38" t="s">
        <v>1639</v>
      </c>
      <c r="K249" s="38" t="s">
        <v>1638</v>
      </c>
      <c r="L249" s="20" t="s">
        <v>1637</v>
      </c>
      <c r="M249" s="20" t="s">
        <v>1643</v>
      </c>
      <c r="N249" s="51" t="s">
        <v>1642</v>
      </c>
      <c r="O249" s="90" t="s">
        <v>1634</v>
      </c>
      <c r="P249" s="20" t="s">
        <v>702</v>
      </c>
      <c r="Q249" s="29" t="s">
        <v>790</v>
      </c>
    </row>
    <row r="250" spans="2:17" ht="105">
      <c r="B250" s="342"/>
      <c r="C250" s="335"/>
      <c r="D250" s="218" t="s">
        <v>1659</v>
      </c>
      <c r="E250" s="85">
        <v>0.38</v>
      </c>
      <c r="F250" s="84">
        <v>0.15</v>
      </c>
      <c r="G250" s="84">
        <v>0.65</v>
      </c>
      <c r="H250" s="84">
        <v>1</v>
      </c>
      <c r="I250" s="38" t="s">
        <v>1640</v>
      </c>
      <c r="J250" s="38" t="s">
        <v>1639</v>
      </c>
      <c r="K250" s="38" t="s">
        <v>1638</v>
      </c>
      <c r="L250" s="38" t="s">
        <v>1637</v>
      </c>
      <c r="M250" s="20" t="s">
        <v>1658</v>
      </c>
      <c r="N250" s="127" t="s">
        <v>1652</v>
      </c>
      <c r="O250" s="90" t="s">
        <v>1657</v>
      </c>
      <c r="P250" s="20" t="s">
        <v>702</v>
      </c>
      <c r="Q250" s="29" t="s">
        <v>790</v>
      </c>
    </row>
    <row r="251" spans="2:17" ht="105">
      <c r="B251" s="342"/>
      <c r="C251" s="335"/>
      <c r="D251" s="229" t="s">
        <v>1647</v>
      </c>
      <c r="E251" s="84">
        <v>0.73</v>
      </c>
      <c r="F251" s="84">
        <v>0.5</v>
      </c>
      <c r="G251" s="84">
        <v>1</v>
      </c>
      <c r="H251" s="84">
        <v>0.96</v>
      </c>
      <c r="I251" s="38" t="s">
        <v>1640</v>
      </c>
      <c r="J251" s="38" t="s">
        <v>1639</v>
      </c>
      <c r="K251" s="38" t="s">
        <v>1638</v>
      </c>
      <c r="L251" s="20" t="s">
        <v>1637</v>
      </c>
      <c r="M251" s="20" t="s">
        <v>1646</v>
      </c>
      <c r="N251" s="51" t="s">
        <v>1645</v>
      </c>
      <c r="O251" s="90" t="s">
        <v>1634</v>
      </c>
      <c r="P251" s="20" t="s">
        <v>702</v>
      </c>
      <c r="Q251" s="29" t="s">
        <v>790</v>
      </c>
    </row>
    <row r="252" spans="2:17" ht="105">
      <c r="B252" s="342"/>
      <c r="C252" s="335"/>
      <c r="D252" s="229" t="s">
        <v>1641</v>
      </c>
      <c r="E252" s="84">
        <v>0.03</v>
      </c>
      <c r="F252" s="84">
        <v>0.05</v>
      </c>
      <c r="G252" s="84">
        <v>0</v>
      </c>
      <c r="H252" s="84">
        <v>0.47</v>
      </c>
      <c r="I252" s="38" t="s">
        <v>1640</v>
      </c>
      <c r="J252" s="38" t="s">
        <v>1639</v>
      </c>
      <c r="K252" s="38" t="s">
        <v>1638</v>
      </c>
      <c r="L252" s="20" t="s">
        <v>1637</v>
      </c>
      <c r="M252" s="20" t="s">
        <v>1636</v>
      </c>
      <c r="N252" s="51" t="s">
        <v>1635</v>
      </c>
      <c r="O252" s="90" t="s">
        <v>1634</v>
      </c>
      <c r="P252" s="20" t="s">
        <v>722</v>
      </c>
      <c r="Q252" s="29" t="s">
        <v>790</v>
      </c>
    </row>
    <row r="253" spans="2:17" ht="75">
      <c r="B253" s="342"/>
      <c r="C253" s="335"/>
      <c r="D253" s="252" t="s">
        <v>3592</v>
      </c>
      <c r="E253" s="65">
        <v>0.38</v>
      </c>
      <c r="F253" s="65">
        <v>0.7</v>
      </c>
      <c r="G253" s="65">
        <v>0</v>
      </c>
      <c r="H253" s="94">
        <v>0.96</v>
      </c>
      <c r="I253" s="64" t="s">
        <v>719</v>
      </c>
      <c r="J253" s="64" t="s">
        <v>3536</v>
      </c>
      <c r="K253" s="61" t="s">
        <v>50</v>
      </c>
      <c r="L253" s="61" t="s">
        <v>718</v>
      </c>
      <c r="M253" s="61" t="s">
        <v>3591</v>
      </c>
      <c r="N253" s="93" t="s">
        <v>3590</v>
      </c>
      <c r="O253" s="92" t="s">
        <v>3589</v>
      </c>
      <c r="P253" s="61" t="s">
        <v>702</v>
      </c>
      <c r="Q253" s="60" t="s">
        <v>714</v>
      </c>
    </row>
    <row r="254" spans="2:17" ht="90">
      <c r="B254" s="342"/>
      <c r="C254" s="335"/>
      <c r="D254" s="227" t="s">
        <v>3274</v>
      </c>
      <c r="E254" s="84">
        <v>0.92</v>
      </c>
      <c r="F254" s="84">
        <v>0.85</v>
      </c>
      <c r="G254" s="84">
        <v>1</v>
      </c>
      <c r="H254" s="84">
        <v>0.83</v>
      </c>
      <c r="I254" s="38" t="s">
        <v>719</v>
      </c>
      <c r="J254" s="38" t="s">
        <v>3273</v>
      </c>
      <c r="K254" s="38" t="s">
        <v>50</v>
      </c>
      <c r="L254" s="20" t="s">
        <v>718</v>
      </c>
      <c r="M254" s="20" t="s">
        <v>3272</v>
      </c>
      <c r="N254" s="52" t="s">
        <v>3271</v>
      </c>
      <c r="O254" s="83" t="s">
        <v>3270</v>
      </c>
      <c r="P254" s="20" t="s">
        <v>702</v>
      </c>
      <c r="Q254" s="29" t="s">
        <v>714</v>
      </c>
    </row>
    <row r="255" spans="2:17" ht="75">
      <c r="B255" s="342"/>
      <c r="C255" s="335"/>
      <c r="D255" s="227" t="s">
        <v>3588</v>
      </c>
      <c r="E255" s="84">
        <v>0.08</v>
      </c>
      <c r="F255" s="84">
        <v>0.15</v>
      </c>
      <c r="G255" s="84">
        <v>0</v>
      </c>
      <c r="H255" s="84">
        <v>0.14000000000000001</v>
      </c>
      <c r="I255" s="38" t="s">
        <v>719</v>
      </c>
      <c r="J255" s="38" t="s">
        <v>3587</v>
      </c>
      <c r="K255" s="38" t="s">
        <v>50</v>
      </c>
      <c r="L255" s="20" t="s">
        <v>718</v>
      </c>
      <c r="M255" s="20" t="s">
        <v>3586</v>
      </c>
      <c r="N255" s="52" t="s">
        <v>3271</v>
      </c>
      <c r="O255" s="83" t="s">
        <v>3270</v>
      </c>
      <c r="P255" s="20" t="s">
        <v>722</v>
      </c>
      <c r="Q255" s="29" t="s">
        <v>714</v>
      </c>
    </row>
    <row r="256" spans="2:17" ht="45">
      <c r="B256" s="342"/>
      <c r="C256" s="335"/>
      <c r="D256" s="252" t="s">
        <v>3585</v>
      </c>
      <c r="E256" s="97" t="s">
        <v>737</v>
      </c>
      <c r="F256" s="65">
        <v>0.8</v>
      </c>
      <c r="G256" s="65">
        <v>0</v>
      </c>
      <c r="H256" s="65">
        <v>1</v>
      </c>
      <c r="I256" s="64" t="s">
        <v>719</v>
      </c>
      <c r="J256" s="64" t="s">
        <v>3536</v>
      </c>
      <c r="K256" s="61" t="s">
        <v>50</v>
      </c>
      <c r="L256" s="61" t="s">
        <v>718</v>
      </c>
      <c r="M256" s="61" t="s">
        <v>3584</v>
      </c>
      <c r="N256" s="93" t="s">
        <v>3583</v>
      </c>
      <c r="O256" s="62" t="s">
        <v>3582</v>
      </c>
      <c r="P256" s="61" t="s">
        <v>702</v>
      </c>
      <c r="Q256" s="60" t="s">
        <v>730</v>
      </c>
    </row>
    <row r="257" spans="2:31" s="7" customFormat="1" ht="60">
      <c r="B257" s="342"/>
      <c r="C257" s="335"/>
      <c r="D257" s="227" t="s">
        <v>3581</v>
      </c>
      <c r="E257" s="85" t="s">
        <v>737</v>
      </c>
      <c r="F257" s="84">
        <v>0.8</v>
      </c>
      <c r="G257" s="84">
        <v>0</v>
      </c>
      <c r="H257" s="84">
        <v>1</v>
      </c>
      <c r="I257" s="38" t="s">
        <v>719</v>
      </c>
      <c r="J257" s="38" t="s">
        <v>1704</v>
      </c>
      <c r="K257" s="38" t="s">
        <v>50</v>
      </c>
      <c r="L257" s="20" t="s">
        <v>718</v>
      </c>
      <c r="M257" s="20" t="s">
        <v>3580</v>
      </c>
      <c r="N257" s="51" t="s">
        <v>3579</v>
      </c>
      <c r="O257" s="83" t="s">
        <v>3578</v>
      </c>
      <c r="P257" s="20" t="s">
        <v>702</v>
      </c>
      <c r="Q257" s="34" t="s">
        <v>730</v>
      </c>
    </row>
    <row r="258" spans="2:31" s="7" customFormat="1" ht="60">
      <c r="B258" s="342"/>
      <c r="C258" s="335"/>
      <c r="D258" s="227" t="s">
        <v>3577</v>
      </c>
      <c r="E258" s="85" t="s">
        <v>737</v>
      </c>
      <c r="F258" s="84">
        <v>0.8</v>
      </c>
      <c r="G258" s="84">
        <v>0</v>
      </c>
      <c r="H258" s="84">
        <v>1</v>
      </c>
      <c r="I258" s="38" t="s">
        <v>3576</v>
      </c>
      <c r="J258" s="20" t="s">
        <v>50</v>
      </c>
      <c r="K258" s="38" t="s">
        <v>50</v>
      </c>
      <c r="L258" s="20" t="s">
        <v>718</v>
      </c>
      <c r="M258" s="20" t="s">
        <v>3575</v>
      </c>
      <c r="N258" s="51" t="s">
        <v>3574</v>
      </c>
      <c r="O258" s="83" t="s">
        <v>3573</v>
      </c>
      <c r="P258" s="20" t="s">
        <v>702</v>
      </c>
      <c r="Q258" s="29" t="s">
        <v>730</v>
      </c>
    </row>
    <row r="259" spans="2:31" s="7" customFormat="1" ht="165">
      <c r="B259" s="342"/>
      <c r="C259" s="335"/>
      <c r="D259" s="227" t="s">
        <v>1315</v>
      </c>
      <c r="E259" s="84">
        <v>0.97</v>
      </c>
      <c r="F259" s="84">
        <v>0.95</v>
      </c>
      <c r="G259" s="84">
        <v>1</v>
      </c>
      <c r="H259" s="84">
        <v>1</v>
      </c>
      <c r="I259" s="38" t="s">
        <v>719</v>
      </c>
      <c r="J259" s="38" t="s">
        <v>1314</v>
      </c>
      <c r="K259" s="38" t="s">
        <v>50</v>
      </c>
      <c r="L259" s="20" t="s">
        <v>718</v>
      </c>
      <c r="M259" s="20" t="s">
        <v>1313</v>
      </c>
      <c r="N259" s="51" t="s">
        <v>1312</v>
      </c>
      <c r="O259" s="90" t="s">
        <v>1311</v>
      </c>
      <c r="P259" s="20" t="s">
        <v>702</v>
      </c>
      <c r="Q259" s="34" t="s">
        <v>730</v>
      </c>
    </row>
    <row r="260" spans="2:31" s="7" customFormat="1" ht="45">
      <c r="B260" s="342"/>
      <c r="C260" s="335"/>
      <c r="D260" s="227" t="s">
        <v>3572</v>
      </c>
      <c r="E260" s="85" t="s">
        <v>1851</v>
      </c>
      <c r="F260" s="84">
        <v>0.65</v>
      </c>
      <c r="G260" s="84">
        <v>0</v>
      </c>
      <c r="H260" s="84">
        <v>1</v>
      </c>
      <c r="I260" s="38" t="s">
        <v>719</v>
      </c>
      <c r="J260" s="38" t="s">
        <v>2051</v>
      </c>
      <c r="K260" s="20" t="s">
        <v>50</v>
      </c>
      <c r="L260" s="20" t="s">
        <v>718</v>
      </c>
      <c r="M260" s="20" t="s">
        <v>3571</v>
      </c>
      <c r="N260" s="52" t="s">
        <v>3570</v>
      </c>
      <c r="O260" s="83" t="s">
        <v>3562</v>
      </c>
      <c r="P260" s="20" t="s">
        <v>702</v>
      </c>
      <c r="Q260" s="29" t="s">
        <v>730</v>
      </c>
    </row>
    <row r="261" spans="2:31" s="7" customFormat="1" ht="45">
      <c r="B261" s="342"/>
      <c r="C261" s="335"/>
      <c r="D261" s="227" t="s">
        <v>3569</v>
      </c>
      <c r="E261" s="85" t="s">
        <v>1436</v>
      </c>
      <c r="F261" s="84">
        <v>0.6</v>
      </c>
      <c r="G261" s="84">
        <v>0</v>
      </c>
      <c r="H261" s="84">
        <v>1</v>
      </c>
      <c r="I261" s="38" t="s">
        <v>719</v>
      </c>
      <c r="J261" s="38" t="s">
        <v>2051</v>
      </c>
      <c r="K261" s="20" t="s">
        <v>50</v>
      </c>
      <c r="L261" s="20" t="s">
        <v>718</v>
      </c>
      <c r="M261" s="20" t="s">
        <v>3568</v>
      </c>
      <c r="N261" s="52" t="s">
        <v>3567</v>
      </c>
      <c r="O261" s="83" t="s">
        <v>3562</v>
      </c>
      <c r="P261" s="20" t="s">
        <v>702</v>
      </c>
      <c r="Q261" s="29" t="s">
        <v>730</v>
      </c>
    </row>
    <row r="262" spans="2:31" s="7" customFormat="1" ht="45">
      <c r="B262" s="342"/>
      <c r="C262" s="335"/>
      <c r="D262" s="227" t="s">
        <v>3566</v>
      </c>
      <c r="E262" s="85" t="s">
        <v>3565</v>
      </c>
      <c r="F262" s="84">
        <v>0</v>
      </c>
      <c r="G262" s="84">
        <v>0.76</v>
      </c>
      <c r="H262" s="84">
        <v>1</v>
      </c>
      <c r="I262" s="38" t="s">
        <v>719</v>
      </c>
      <c r="J262" s="38" t="s">
        <v>2051</v>
      </c>
      <c r="K262" s="20" t="s">
        <v>50</v>
      </c>
      <c r="L262" s="20" t="s">
        <v>718</v>
      </c>
      <c r="M262" s="20" t="s">
        <v>3564</v>
      </c>
      <c r="N262" s="52" t="s">
        <v>3563</v>
      </c>
      <c r="O262" s="83" t="s">
        <v>3562</v>
      </c>
      <c r="P262" s="20" t="s">
        <v>702</v>
      </c>
      <c r="Q262" s="29" t="s">
        <v>730</v>
      </c>
    </row>
    <row r="263" spans="2:31" s="7" customFormat="1" ht="45">
      <c r="B263" s="342"/>
      <c r="C263" s="335"/>
      <c r="D263" s="227" t="s">
        <v>3561</v>
      </c>
      <c r="E263" s="84">
        <v>0.54</v>
      </c>
      <c r="F263" s="84">
        <v>0.2</v>
      </c>
      <c r="G263" s="84">
        <v>0.94</v>
      </c>
      <c r="H263" s="84">
        <v>1</v>
      </c>
      <c r="I263" s="38" t="s">
        <v>719</v>
      </c>
      <c r="J263" s="38" t="s">
        <v>2051</v>
      </c>
      <c r="K263" s="38" t="s">
        <v>50</v>
      </c>
      <c r="L263" s="20" t="s">
        <v>718</v>
      </c>
      <c r="M263" s="20" t="s">
        <v>3560</v>
      </c>
      <c r="N263" s="51" t="s">
        <v>3559</v>
      </c>
      <c r="O263" s="83" t="s">
        <v>3558</v>
      </c>
      <c r="P263" s="20" t="s">
        <v>702</v>
      </c>
      <c r="Q263" s="29" t="s">
        <v>730</v>
      </c>
    </row>
    <row r="264" spans="2:31" s="7" customFormat="1" ht="90">
      <c r="B264" s="342"/>
      <c r="C264" s="335"/>
      <c r="D264" s="227" t="s">
        <v>3557</v>
      </c>
      <c r="E264" s="84">
        <v>0.35</v>
      </c>
      <c r="F264" s="84">
        <v>0.1</v>
      </c>
      <c r="G264" s="84">
        <v>0.65</v>
      </c>
      <c r="H264" s="84">
        <v>1</v>
      </c>
      <c r="I264" s="38" t="s">
        <v>719</v>
      </c>
      <c r="J264" s="38" t="s">
        <v>3556</v>
      </c>
      <c r="K264" s="38" t="s">
        <v>50</v>
      </c>
      <c r="L264" s="20" t="s">
        <v>718</v>
      </c>
      <c r="M264" s="20" t="s">
        <v>3555</v>
      </c>
      <c r="N264" s="52" t="s">
        <v>3554</v>
      </c>
      <c r="O264" s="83" t="s">
        <v>3553</v>
      </c>
      <c r="P264" s="20" t="s">
        <v>702</v>
      </c>
      <c r="Q264" s="34" t="s">
        <v>730</v>
      </c>
    </row>
    <row r="265" spans="2:31" s="7" customFormat="1" ht="45">
      <c r="B265" s="342"/>
      <c r="C265" s="335"/>
      <c r="D265" s="245" t="s">
        <v>3552</v>
      </c>
      <c r="E265" s="65">
        <v>0.43</v>
      </c>
      <c r="F265" s="65">
        <v>0.8</v>
      </c>
      <c r="G265" s="65">
        <v>0</v>
      </c>
      <c r="H265" s="65">
        <v>0.97</v>
      </c>
      <c r="I265" s="64" t="s">
        <v>3547</v>
      </c>
      <c r="J265" s="61" t="s">
        <v>50</v>
      </c>
      <c r="K265" s="61" t="s">
        <v>50</v>
      </c>
      <c r="L265" s="61" t="s">
        <v>3551</v>
      </c>
      <c r="M265" s="61" t="s">
        <v>3550</v>
      </c>
      <c r="N265" s="93" t="s">
        <v>1127</v>
      </c>
      <c r="O265" s="62" t="s">
        <v>3549</v>
      </c>
      <c r="P265" s="61" t="s">
        <v>702</v>
      </c>
      <c r="Q265" s="60" t="s">
        <v>701</v>
      </c>
    </row>
    <row r="266" spans="2:31" s="7" customFormat="1" ht="75">
      <c r="B266" s="342"/>
      <c r="C266" s="335"/>
      <c r="D266" s="229" t="s">
        <v>1303</v>
      </c>
      <c r="E266" s="84">
        <v>0.59</v>
      </c>
      <c r="F266" s="84">
        <v>0.8</v>
      </c>
      <c r="G266" s="84">
        <v>0.35</v>
      </c>
      <c r="H266" s="129">
        <v>1</v>
      </c>
      <c r="I266" s="38" t="s">
        <v>1302</v>
      </c>
      <c r="J266" s="38" t="s">
        <v>1301</v>
      </c>
      <c r="K266" s="38" t="s">
        <v>1300</v>
      </c>
      <c r="L266" s="38" t="s">
        <v>1299</v>
      </c>
      <c r="M266" s="20" t="s">
        <v>1298</v>
      </c>
      <c r="N266" s="51" t="s">
        <v>1297</v>
      </c>
      <c r="O266" s="83" t="s">
        <v>1296</v>
      </c>
      <c r="P266" s="20" t="s">
        <v>702</v>
      </c>
      <c r="Q266" s="29" t="s">
        <v>701</v>
      </c>
    </row>
    <row r="267" spans="2:31" s="7" customFormat="1" ht="90">
      <c r="B267" s="342"/>
      <c r="C267" s="335"/>
      <c r="D267" s="264" t="s">
        <v>3548</v>
      </c>
      <c r="E267" s="129">
        <v>0.59</v>
      </c>
      <c r="F267" s="129">
        <v>0.25</v>
      </c>
      <c r="G267" s="129">
        <v>1</v>
      </c>
      <c r="H267" s="129">
        <v>0.93</v>
      </c>
      <c r="I267" s="128" t="s">
        <v>3108</v>
      </c>
      <c r="J267" s="128" t="s">
        <v>3547</v>
      </c>
      <c r="K267" s="32" t="s">
        <v>50</v>
      </c>
      <c r="L267" s="32" t="s">
        <v>3546</v>
      </c>
      <c r="M267" s="32" t="s">
        <v>3545</v>
      </c>
      <c r="N267" s="127" t="s">
        <v>1127</v>
      </c>
      <c r="O267" s="139" t="s">
        <v>3544</v>
      </c>
      <c r="P267" s="32" t="s">
        <v>702</v>
      </c>
      <c r="Q267" s="34" t="s">
        <v>701</v>
      </c>
    </row>
    <row r="268" spans="2:31" s="7" customFormat="1" ht="105">
      <c r="B268" s="342"/>
      <c r="C268" s="335"/>
      <c r="D268" s="229" t="s">
        <v>858</v>
      </c>
      <c r="E268" s="84">
        <v>0.3</v>
      </c>
      <c r="F268" s="84">
        <v>0.25</v>
      </c>
      <c r="G268" s="84">
        <v>0.35</v>
      </c>
      <c r="H268" s="84">
        <v>0.22</v>
      </c>
      <c r="I268" s="38" t="s">
        <v>857</v>
      </c>
      <c r="J268" s="20"/>
      <c r="K268" s="38" t="s">
        <v>856</v>
      </c>
      <c r="L268" s="38" t="s">
        <v>855</v>
      </c>
      <c r="M268" s="20" t="s">
        <v>854</v>
      </c>
      <c r="N268" s="52" t="s">
        <v>853</v>
      </c>
      <c r="O268" s="83" t="s">
        <v>852</v>
      </c>
      <c r="P268" s="20" t="s">
        <v>722</v>
      </c>
      <c r="Q268" s="29" t="s">
        <v>701</v>
      </c>
    </row>
    <row r="269" spans="2:31" s="7" customFormat="1" ht="45">
      <c r="B269" s="342"/>
      <c r="C269" s="335"/>
      <c r="D269" s="229" t="s">
        <v>3543</v>
      </c>
      <c r="E269" s="84">
        <v>0</v>
      </c>
      <c r="F269" s="84">
        <v>0</v>
      </c>
      <c r="G269" s="84">
        <v>0</v>
      </c>
      <c r="H269" s="84">
        <v>0.17</v>
      </c>
      <c r="I269" s="38" t="s">
        <v>3536</v>
      </c>
      <c r="J269" s="20" t="s">
        <v>50</v>
      </c>
      <c r="K269" s="38" t="s">
        <v>3542</v>
      </c>
      <c r="L269" s="38" t="s">
        <v>3541</v>
      </c>
      <c r="M269" s="20" t="s">
        <v>3540</v>
      </c>
      <c r="N269" s="52" t="s">
        <v>3539</v>
      </c>
      <c r="O269" s="83" t="s">
        <v>3538</v>
      </c>
      <c r="P269" s="20" t="s">
        <v>722</v>
      </c>
      <c r="Q269" s="29" t="s">
        <v>701</v>
      </c>
    </row>
    <row r="270" spans="2:31" s="7" customFormat="1" ht="135">
      <c r="B270" s="342"/>
      <c r="C270" s="335"/>
      <c r="D270" s="218" t="s">
        <v>3537</v>
      </c>
      <c r="E270" s="84">
        <v>0</v>
      </c>
      <c r="F270" s="84">
        <v>0</v>
      </c>
      <c r="G270" s="84">
        <v>0</v>
      </c>
      <c r="H270" s="84">
        <v>0.62</v>
      </c>
      <c r="I270" s="38" t="s">
        <v>3536</v>
      </c>
      <c r="J270" s="20" t="s">
        <v>50</v>
      </c>
      <c r="K270" s="38" t="s">
        <v>3535</v>
      </c>
      <c r="L270" s="20" t="s">
        <v>3534</v>
      </c>
      <c r="M270" s="20" t="s">
        <v>3533</v>
      </c>
      <c r="N270" s="51" t="s">
        <v>3532</v>
      </c>
      <c r="O270" s="90" t="s">
        <v>3531</v>
      </c>
      <c r="P270" s="20" t="s">
        <v>722</v>
      </c>
      <c r="Q270" s="29" t="s">
        <v>701</v>
      </c>
    </row>
    <row r="271" spans="2:31" s="7" customFormat="1" ht="60">
      <c r="B271" s="342"/>
      <c r="C271" s="335"/>
      <c r="D271" s="229" t="s">
        <v>3530</v>
      </c>
      <c r="E271" s="84">
        <v>0.03</v>
      </c>
      <c r="F271" s="84">
        <v>0.05</v>
      </c>
      <c r="G271" s="84">
        <v>0</v>
      </c>
      <c r="H271" s="84">
        <v>0.25</v>
      </c>
      <c r="I271" s="38" t="s">
        <v>1704</v>
      </c>
      <c r="J271" s="20" t="s">
        <v>50</v>
      </c>
      <c r="K271" s="20" t="s">
        <v>50</v>
      </c>
      <c r="L271" s="38" t="s">
        <v>3529</v>
      </c>
      <c r="M271" s="20" t="s">
        <v>3528</v>
      </c>
      <c r="N271" s="51" t="s">
        <v>3527</v>
      </c>
      <c r="O271" s="83" t="s">
        <v>3526</v>
      </c>
      <c r="P271" s="20" t="s">
        <v>722</v>
      </c>
      <c r="Q271" s="29" t="s">
        <v>701</v>
      </c>
      <c r="S271" s="263"/>
      <c r="T271" s="262"/>
      <c r="U271" s="261"/>
      <c r="V271" s="261"/>
      <c r="W271" s="261"/>
      <c r="X271" s="261"/>
      <c r="Y271" s="260"/>
      <c r="Z271" s="260"/>
      <c r="AA271" s="260"/>
      <c r="AB271" s="259"/>
      <c r="AC271" s="259"/>
      <c r="AD271" s="258"/>
      <c r="AE271" s="258"/>
    </row>
    <row r="272" spans="2:31" s="7" customFormat="1" ht="76" thickBot="1">
      <c r="B272" s="343"/>
      <c r="C272" s="352"/>
      <c r="D272" s="249" t="s">
        <v>3525</v>
      </c>
      <c r="E272" s="57">
        <f>23/37</f>
        <v>0.6216216216216216</v>
      </c>
      <c r="F272" s="57">
        <f>17/20</f>
        <v>0.85</v>
      </c>
      <c r="G272" s="57">
        <f>6/17</f>
        <v>0.35294117647058826</v>
      </c>
      <c r="H272" s="235">
        <v>7.0000000000000007E-2</v>
      </c>
      <c r="I272" s="56" t="s">
        <v>3524</v>
      </c>
      <c r="J272" s="44" t="s">
        <v>50</v>
      </c>
      <c r="K272" s="44" t="s">
        <v>3523</v>
      </c>
      <c r="L272" s="56" t="s">
        <v>3522</v>
      </c>
      <c r="M272" s="44" t="s">
        <v>3521</v>
      </c>
      <c r="N272" s="55" t="s">
        <v>3520</v>
      </c>
      <c r="O272" s="248" t="s">
        <v>3519</v>
      </c>
      <c r="P272" s="44" t="s">
        <v>722</v>
      </c>
      <c r="Q272" s="48" t="s">
        <v>701</v>
      </c>
    </row>
    <row r="273" spans="2:17" s="7" customFormat="1" ht="75">
      <c r="B273" s="347" t="s">
        <v>3518</v>
      </c>
      <c r="C273" s="365" t="s">
        <v>3517</v>
      </c>
      <c r="D273" s="216" t="s">
        <v>1870</v>
      </c>
      <c r="E273" s="150">
        <v>0.59</v>
      </c>
      <c r="F273" s="150">
        <v>0.8</v>
      </c>
      <c r="G273" s="150">
        <v>0.35</v>
      </c>
      <c r="H273" s="198">
        <v>1</v>
      </c>
      <c r="I273" s="149" t="s">
        <v>1740</v>
      </c>
      <c r="J273" s="149" t="s">
        <v>1733</v>
      </c>
      <c r="K273" s="149" t="s">
        <v>1869</v>
      </c>
      <c r="L273" s="146" t="s">
        <v>1868</v>
      </c>
      <c r="M273" s="146" t="s">
        <v>1867</v>
      </c>
      <c r="N273" s="148" t="s">
        <v>1866</v>
      </c>
      <c r="O273" s="214" t="s">
        <v>1816</v>
      </c>
      <c r="P273" s="146" t="s">
        <v>702</v>
      </c>
      <c r="Q273" s="145" t="s">
        <v>835</v>
      </c>
    </row>
    <row r="274" spans="2:17" s="7" customFormat="1" ht="45">
      <c r="B274" s="353"/>
      <c r="C274" s="366"/>
      <c r="D274" s="207" t="s">
        <v>3516</v>
      </c>
      <c r="E274" s="84">
        <v>0.59</v>
      </c>
      <c r="F274" s="84">
        <v>0.25</v>
      </c>
      <c r="G274" s="84">
        <v>1</v>
      </c>
      <c r="H274" s="84">
        <v>0.93</v>
      </c>
      <c r="I274" s="38" t="s">
        <v>1734</v>
      </c>
      <c r="J274" s="20" t="s">
        <v>50</v>
      </c>
      <c r="K274" s="20" t="s">
        <v>3408</v>
      </c>
      <c r="L274" s="20" t="s">
        <v>3407</v>
      </c>
      <c r="M274" s="20" t="s">
        <v>3515</v>
      </c>
      <c r="N274" s="51" t="s">
        <v>3514</v>
      </c>
      <c r="O274" s="83" t="s">
        <v>3404</v>
      </c>
      <c r="P274" s="20" t="s">
        <v>702</v>
      </c>
      <c r="Q274" s="29" t="s">
        <v>835</v>
      </c>
    </row>
    <row r="275" spans="2:17" s="7" customFormat="1" ht="90">
      <c r="B275" s="353"/>
      <c r="C275" s="366"/>
      <c r="D275" s="208" t="s">
        <v>1863</v>
      </c>
      <c r="E275" s="84">
        <v>0.32</v>
      </c>
      <c r="F275" s="84">
        <v>0.05</v>
      </c>
      <c r="G275" s="84">
        <v>0.65</v>
      </c>
      <c r="H275" s="84">
        <v>1</v>
      </c>
      <c r="I275" s="38" t="s">
        <v>1734</v>
      </c>
      <c r="J275" s="38" t="s">
        <v>1733</v>
      </c>
      <c r="K275" s="38" t="s">
        <v>1862</v>
      </c>
      <c r="L275" s="20" t="s">
        <v>1861</v>
      </c>
      <c r="M275" s="20" t="s">
        <v>1860</v>
      </c>
      <c r="N275" s="52" t="s">
        <v>1859</v>
      </c>
      <c r="O275" s="90" t="s">
        <v>1858</v>
      </c>
      <c r="P275" s="20" t="s">
        <v>702</v>
      </c>
      <c r="Q275" s="29" t="s">
        <v>835</v>
      </c>
    </row>
    <row r="276" spans="2:17" s="7" customFormat="1" ht="60">
      <c r="B276" s="353"/>
      <c r="C276" s="366"/>
      <c r="D276" s="209" t="s">
        <v>3513</v>
      </c>
      <c r="E276" s="65">
        <v>0.92</v>
      </c>
      <c r="F276" s="65">
        <v>0.9</v>
      </c>
      <c r="G276" s="65">
        <v>0.94</v>
      </c>
      <c r="H276" s="65">
        <v>0.96</v>
      </c>
      <c r="I276" s="64" t="s">
        <v>1740</v>
      </c>
      <c r="J276" s="61" t="s">
        <v>50</v>
      </c>
      <c r="K276" s="64" t="s">
        <v>3512</v>
      </c>
      <c r="L276" s="61" t="s">
        <v>3511</v>
      </c>
      <c r="M276" s="61" t="s">
        <v>3510</v>
      </c>
      <c r="N276" s="63" t="s">
        <v>3509</v>
      </c>
      <c r="O276" s="62" t="s">
        <v>3508</v>
      </c>
      <c r="P276" s="61" t="s">
        <v>702</v>
      </c>
      <c r="Q276" s="60" t="s">
        <v>790</v>
      </c>
    </row>
    <row r="277" spans="2:17" s="7" customFormat="1" ht="105">
      <c r="B277" s="353"/>
      <c r="C277" s="366"/>
      <c r="D277" s="207" t="s">
        <v>3507</v>
      </c>
      <c r="E277" s="84">
        <v>0.89</v>
      </c>
      <c r="F277" s="84">
        <v>0.9</v>
      </c>
      <c r="G277" s="84">
        <v>0.88</v>
      </c>
      <c r="H277" s="84">
        <v>0.96</v>
      </c>
      <c r="I277" s="38" t="s">
        <v>1734</v>
      </c>
      <c r="J277" s="20" t="s">
        <v>50</v>
      </c>
      <c r="K277" s="38" t="s">
        <v>3503</v>
      </c>
      <c r="L277" s="20" t="s">
        <v>3502</v>
      </c>
      <c r="M277" s="20" t="s">
        <v>3506</v>
      </c>
      <c r="N277" s="52" t="s">
        <v>3505</v>
      </c>
      <c r="O277" s="83" t="s">
        <v>3499</v>
      </c>
      <c r="P277" s="20" t="s">
        <v>702</v>
      </c>
      <c r="Q277" s="29" t="s">
        <v>790</v>
      </c>
    </row>
    <row r="278" spans="2:17" s="7" customFormat="1" ht="105">
      <c r="B278" s="353"/>
      <c r="C278" s="366"/>
      <c r="D278" s="207" t="s">
        <v>3504</v>
      </c>
      <c r="E278" s="84">
        <v>0.95</v>
      </c>
      <c r="F278" s="84">
        <v>0.9</v>
      </c>
      <c r="G278" s="84">
        <v>1</v>
      </c>
      <c r="H278" s="84">
        <v>0.8</v>
      </c>
      <c r="I278" s="38" t="s">
        <v>1734</v>
      </c>
      <c r="J278" s="20" t="s">
        <v>50</v>
      </c>
      <c r="K278" s="38" t="s">
        <v>3503</v>
      </c>
      <c r="L278" s="20" t="s">
        <v>3502</v>
      </c>
      <c r="M278" s="20" t="s">
        <v>3501</v>
      </c>
      <c r="N278" s="52" t="s">
        <v>3500</v>
      </c>
      <c r="O278" s="83" t="s">
        <v>3499</v>
      </c>
      <c r="P278" s="20" t="s">
        <v>702</v>
      </c>
      <c r="Q278" s="29" t="s">
        <v>790</v>
      </c>
    </row>
    <row r="279" spans="2:17" s="7" customFormat="1" ht="45">
      <c r="B279" s="353"/>
      <c r="C279" s="366"/>
      <c r="D279" s="208" t="s">
        <v>3498</v>
      </c>
      <c r="E279" s="84">
        <v>0.46</v>
      </c>
      <c r="F279" s="84">
        <v>0.85</v>
      </c>
      <c r="G279" s="84">
        <v>0</v>
      </c>
      <c r="H279" s="91">
        <v>0.78</v>
      </c>
      <c r="I279" s="38" t="s">
        <v>1734</v>
      </c>
      <c r="J279" s="38" t="s">
        <v>1095</v>
      </c>
      <c r="K279" s="20" t="s">
        <v>1094</v>
      </c>
      <c r="L279" s="20" t="s">
        <v>718</v>
      </c>
      <c r="M279" s="20" t="s">
        <v>3497</v>
      </c>
      <c r="N279" s="51" t="s">
        <v>3496</v>
      </c>
      <c r="O279" s="90" t="s">
        <v>3495</v>
      </c>
      <c r="P279" s="20" t="s">
        <v>702</v>
      </c>
      <c r="Q279" s="29" t="s">
        <v>790</v>
      </c>
    </row>
    <row r="280" spans="2:17" s="7" customFormat="1" ht="45">
      <c r="B280" s="353"/>
      <c r="C280" s="366"/>
      <c r="D280" s="207" t="s">
        <v>3494</v>
      </c>
      <c r="E280" s="84">
        <v>0.73</v>
      </c>
      <c r="F280" s="84">
        <v>0.5</v>
      </c>
      <c r="G280" s="84">
        <v>1</v>
      </c>
      <c r="H280" s="84">
        <v>0.8</v>
      </c>
      <c r="I280" s="38" t="s">
        <v>1734</v>
      </c>
      <c r="J280" s="20" t="s">
        <v>50</v>
      </c>
      <c r="K280" s="20" t="s">
        <v>3491</v>
      </c>
      <c r="L280" s="38" t="s">
        <v>3490</v>
      </c>
      <c r="M280" s="20" t="s">
        <v>3489</v>
      </c>
      <c r="N280" s="52" t="s">
        <v>3488</v>
      </c>
      <c r="O280" s="83" t="s">
        <v>3487</v>
      </c>
      <c r="P280" s="20" t="s">
        <v>702</v>
      </c>
      <c r="Q280" s="29" t="s">
        <v>790</v>
      </c>
    </row>
    <row r="281" spans="2:17" s="7" customFormat="1" ht="45">
      <c r="B281" s="353"/>
      <c r="C281" s="366"/>
      <c r="D281" s="207" t="s">
        <v>3493</v>
      </c>
      <c r="E281" s="84">
        <v>0.59</v>
      </c>
      <c r="F281" s="84">
        <v>0.25</v>
      </c>
      <c r="G281" s="84">
        <v>1</v>
      </c>
      <c r="H281" s="84">
        <v>0.87</v>
      </c>
      <c r="I281" s="38" t="s">
        <v>1734</v>
      </c>
      <c r="J281" s="20" t="s">
        <v>50</v>
      </c>
      <c r="K281" s="20" t="s">
        <v>3491</v>
      </c>
      <c r="L281" s="38" t="s">
        <v>3490</v>
      </c>
      <c r="M281" s="20" t="s">
        <v>3489</v>
      </c>
      <c r="N281" s="52" t="s">
        <v>3488</v>
      </c>
      <c r="O281" s="83" t="s">
        <v>3487</v>
      </c>
      <c r="P281" s="20" t="s">
        <v>702</v>
      </c>
      <c r="Q281" s="29" t="s">
        <v>790</v>
      </c>
    </row>
    <row r="282" spans="2:17" s="7" customFormat="1" ht="45">
      <c r="B282" s="353"/>
      <c r="C282" s="366"/>
      <c r="D282" s="223" t="s">
        <v>3492</v>
      </c>
      <c r="E282" s="84">
        <f>22/37</f>
        <v>0.59459459459459463</v>
      </c>
      <c r="F282" s="84">
        <v>0.25</v>
      </c>
      <c r="G282" s="84">
        <v>1</v>
      </c>
      <c r="H282" s="91">
        <v>0.79</v>
      </c>
      <c r="I282" s="38" t="s">
        <v>1734</v>
      </c>
      <c r="J282" s="20" t="s">
        <v>50</v>
      </c>
      <c r="K282" s="20" t="s">
        <v>3491</v>
      </c>
      <c r="L282" s="38" t="s">
        <v>3490</v>
      </c>
      <c r="M282" s="20" t="s">
        <v>3489</v>
      </c>
      <c r="N282" s="52" t="s">
        <v>3488</v>
      </c>
      <c r="O282" s="83" t="s">
        <v>3487</v>
      </c>
      <c r="P282" s="20" t="s">
        <v>702</v>
      </c>
      <c r="Q282" s="29" t="s">
        <v>790</v>
      </c>
    </row>
    <row r="283" spans="2:17" s="7" customFormat="1" ht="30">
      <c r="B283" s="353"/>
      <c r="C283" s="366"/>
      <c r="D283" s="207" t="s">
        <v>3486</v>
      </c>
      <c r="E283" s="84">
        <v>0.32</v>
      </c>
      <c r="F283" s="84">
        <v>0.05</v>
      </c>
      <c r="G283" s="84">
        <v>0.65</v>
      </c>
      <c r="H283" s="84">
        <v>1</v>
      </c>
      <c r="I283" s="38" t="s">
        <v>1734</v>
      </c>
      <c r="J283" s="20" t="s">
        <v>50</v>
      </c>
      <c r="K283" s="20" t="s">
        <v>3428</v>
      </c>
      <c r="L283" s="38" t="s">
        <v>3427</v>
      </c>
      <c r="M283" s="20" t="s">
        <v>3485</v>
      </c>
      <c r="N283" s="52" t="s">
        <v>3484</v>
      </c>
      <c r="O283" s="83" t="s">
        <v>3424</v>
      </c>
      <c r="P283" s="20" t="s">
        <v>702</v>
      </c>
      <c r="Q283" s="29" t="s">
        <v>790</v>
      </c>
    </row>
    <row r="284" spans="2:17" s="7" customFormat="1" ht="105">
      <c r="B284" s="353"/>
      <c r="C284" s="366"/>
      <c r="D284" s="209" t="s">
        <v>3483</v>
      </c>
      <c r="E284" s="65">
        <v>0.97</v>
      </c>
      <c r="F284" s="65">
        <v>0.95</v>
      </c>
      <c r="G284" s="65">
        <v>1</v>
      </c>
      <c r="H284" s="65">
        <v>0.96</v>
      </c>
      <c r="I284" s="64" t="s">
        <v>1740</v>
      </c>
      <c r="J284" s="61" t="s">
        <v>50</v>
      </c>
      <c r="K284" s="64" t="s">
        <v>3482</v>
      </c>
      <c r="L284" s="61" t="s">
        <v>3481</v>
      </c>
      <c r="M284" s="61" t="s">
        <v>3480</v>
      </c>
      <c r="N284" s="63" t="s">
        <v>3479</v>
      </c>
      <c r="O284" s="62" t="s">
        <v>3478</v>
      </c>
      <c r="P284" s="61" t="s">
        <v>702</v>
      </c>
      <c r="Q284" s="60" t="s">
        <v>714</v>
      </c>
    </row>
    <row r="285" spans="2:17" s="7" customFormat="1" ht="75">
      <c r="B285" s="353"/>
      <c r="C285" s="366"/>
      <c r="D285" s="223" t="s">
        <v>1808</v>
      </c>
      <c r="E285" s="84">
        <v>0.95</v>
      </c>
      <c r="F285" s="84">
        <v>0.9</v>
      </c>
      <c r="G285" s="84">
        <v>1</v>
      </c>
      <c r="H285" s="84">
        <v>0.93</v>
      </c>
      <c r="I285" s="38" t="s">
        <v>719</v>
      </c>
      <c r="J285" s="38" t="s">
        <v>1807</v>
      </c>
      <c r="K285" s="20" t="s">
        <v>50</v>
      </c>
      <c r="L285" s="20" t="s">
        <v>718</v>
      </c>
      <c r="M285" s="20" t="s">
        <v>1806</v>
      </c>
      <c r="N285" s="52" t="s">
        <v>1805</v>
      </c>
      <c r="O285" s="83" t="s">
        <v>1804</v>
      </c>
      <c r="P285" s="20" t="s">
        <v>702</v>
      </c>
      <c r="Q285" s="29" t="s">
        <v>714</v>
      </c>
    </row>
    <row r="286" spans="2:17" s="7" customFormat="1" ht="30">
      <c r="B286" s="353"/>
      <c r="C286" s="366"/>
      <c r="D286" s="223" t="s">
        <v>3477</v>
      </c>
      <c r="E286" s="84">
        <v>0.95</v>
      </c>
      <c r="F286" s="84">
        <v>0.9</v>
      </c>
      <c r="G286" s="84">
        <v>1</v>
      </c>
      <c r="H286" s="84">
        <v>0.89</v>
      </c>
      <c r="I286" s="128" t="s">
        <v>719</v>
      </c>
      <c r="J286" s="128" t="s">
        <v>1734</v>
      </c>
      <c r="K286" s="20" t="s">
        <v>50</v>
      </c>
      <c r="L286" s="20" t="s">
        <v>718</v>
      </c>
      <c r="M286" s="20" t="s">
        <v>3476</v>
      </c>
      <c r="N286" s="52" t="s">
        <v>3475</v>
      </c>
      <c r="O286" s="83" t="s">
        <v>3450</v>
      </c>
      <c r="P286" s="20" t="s">
        <v>702</v>
      </c>
      <c r="Q286" s="29" t="s">
        <v>714</v>
      </c>
    </row>
    <row r="287" spans="2:17" s="7" customFormat="1" ht="90">
      <c r="B287" s="353"/>
      <c r="C287" s="366"/>
      <c r="D287" s="223" t="s">
        <v>1820</v>
      </c>
      <c r="E287" s="84">
        <v>0.89</v>
      </c>
      <c r="F287" s="84">
        <v>0.85</v>
      </c>
      <c r="G287" s="84">
        <v>0.94</v>
      </c>
      <c r="H287" s="84">
        <v>0.99</v>
      </c>
      <c r="I287" s="20" t="s">
        <v>719</v>
      </c>
      <c r="J287" s="38" t="s">
        <v>1819</v>
      </c>
      <c r="K287" s="38" t="s">
        <v>50</v>
      </c>
      <c r="L287" s="20" t="s">
        <v>718</v>
      </c>
      <c r="M287" s="20" t="s">
        <v>1818</v>
      </c>
      <c r="N287" s="52" t="s">
        <v>1817</v>
      </c>
      <c r="O287" s="83" t="s">
        <v>1816</v>
      </c>
      <c r="P287" s="20" t="s">
        <v>702</v>
      </c>
      <c r="Q287" s="29" t="s">
        <v>714</v>
      </c>
    </row>
    <row r="288" spans="2:17" s="7" customFormat="1" ht="60">
      <c r="B288" s="353"/>
      <c r="C288" s="366"/>
      <c r="D288" s="223" t="s">
        <v>3474</v>
      </c>
      <c r="E288" s="84">
        <v>0.73</v>
      </c>
      <c r="F288" s="84">
        <v>0.8</v>
      </c>
      <c r="G288" s="84">
        <v>0.65</v>
      </c>
      <c r="H288" s="84">
        <v>0.99</v>
      </c>
      <c r="I288" s="38" t="s">
        <v>719</v>
      </c>
      <c r="J288" s="38" t="s">
        <v>1734</v>
      </c>
      <c r="K288" s="38" t="s">
        <v>50</v>
      </c>
      <c r="L288" s="20" t="s">
        <v>718</v>
      </c>
      <c r="M288" s="20" t="s">
        <v>3473</v>
      </c>
      <c r="N288" s="52" t="s">
        <v>3472</v>
      </c>
      <c r="O288" s="90" t="s">
        <v>3471</v>
      </c>
      <c r="P288" s="20" t="s">
        <v>702</v>
      </c>
      <c r="Q288" s="29" t="s">
        <v>714</v>
      </c>
    </row>
    <row r="289" spans="2:17" s="7" customFormat="1" ht="60">
      <c r="B289" s="353"/>
      <c r="C289" s="366"/>
      <c r="D289" s="223" t="s">
        <v>3470</v>
      </c>
      <c r="E289" s="84">
        <v>0.73</v>
      </c>
      <c r="F289" s="84">
        <v>0.8</v>
      </c>
      <c r="G289" s="84">
        <v>0.65</v>
      </c>
      <c r="H289" s="84">
        <v>0.96</v>
      </c>
      <c r="I289" s="38" t="s">
        <v>719</v>
      </c>
      <c r="J289" s="38" t="s">
        <v>1740</v>
      </c>
      <c r="K289" s="20" t="s">
        <v>50</v>
      </c>
      <c r="L289" s="20" t="s">
        <v>718</v>
      </c>
      <c r="M289" s="20" t="s">
        <v>3469</v>
      </c>
      <c r="N289" s="52" t="s">
        <v>3468</v>
      </c>
      <c r="O289" s="83" t="s">
        <v>3467</v>
      </c>
      <c r="P289" s="20" t="s">
        <v>702</v>
      </c>
      <c r="Q289" s="29" t="s">
        <v>714</v>
      </c>
    </row>
    <row r="290" spans="2:17" s="7" customFormat="1" ht="45">
      <c r="B290" s="353"/>
      <c r="C290" s="366"/>
      <c r="D290" s="223" t="s">
        <v>3466</v>
      </c>
      <c r="E290" s="84">
        <v>0.7</v>
      </c>
      <c r="F290" s="84">
        <v>0.8</v>
      </c>
      <c r="G290" s="84">
        <v>0.59</v>
      </c>
      <c r="H290" s="84">
        <v>0.91</v>
      </c>
      <c r="I290" s="20" t="s">
        <v>719</v>
      </c>
      <c r="J290" s="38" t="s">
        <v>1740</v>
      </c>
      <c r="K290" s="20" t="s">
        <v>50</v>
      </c>
      <c r="L290" s="20" t="s">
        <v>718</v>
      </c>
      <c r="M290" s="20" t="s">
        <v>3465</v>
      </c>
      <c r="N290" s="52" t="s">
        <v>3464</v>
      </c>
      <c r="O290" s="83" t="s">
        <v>3463</v>
      </c>
      <c r="P290" s="20" t="s">
        <v>702</v>
      </c>
      <c r="Q290" s="29" t="s">
        <v>714</v>
      </c>
    </row>
    <row r="291" spans="2:17" s="7" customFormat="1" ht="60">
      <c r="B291" s="353"/>
      <c r="C291" s="366"/>
      <c r="D291" s="223" t="s">
        <v>3462</v>
      </c>
      <c r="E291" s="84">
        <v>0.32</v>
      </c>
      <c r="F291" s="84">
        <v>0.6</v>
      </c>
      <c r="G291" s="84">
        <v>0</v>
      </c>
      <c r="H291" s="91">
        <v>0.96</v>
      </c>
      <c r="I291" s="38" t="s">
        <v>719</v>
      </c>
      <c r="J291" s="38" t="s">
        <v>3461</v>
      </c>
      <c r="K291" s="20" t="s">
        <v>50</v>
      </c>
      <c r="L291" s="20" t="s">
        <v>718</v>
      </c>
      <c r="M291" s="20" t="s">
        <v>3460</v>
      </c>
      <c r="N291" s="51" t="s">
        <v>3459</v>
      </c>
      <c r="O291" s="83" t="s">
        <v>3458</v>
      </c>
      <c r="P291" s="20" t="s">
        <v>702</v>
      </c>
      <c r="Q291" s="29" t="s">
        <v>714</v>
      </c>
    </row>
    <row r="292" spans="2:17" s="7" customFormat="1" ht="45">
      <c r="B292" s="353"/>
      <c r="C292" s="366"/>
      <c r="D292" s="223" t="s">
        <v>3457</v>
      </c>
      <c r="E292" s="84">
        <v>0.76</v>
      </c>
      <c r="F292" s="84">
        <v>0.55000000000000004</v>
      </c>
      <c r="G292" s="84">
        <v>1</v>
      </c>
      <c r="H292" s="84">
        <v>0.84</v>
      </c>
      <c r="I292" s="20" t="s">
        <v>719</v>
      </c>
      <c r="J292" s="38" t="s">
        <v>1734</v>
      </c>
      <c r="K292" s="20" t="s">
        <v>50</v>
      </c>
      <c r="L292" s="20" t="s">
        <v>718</v>
      </c>
      <c r="M292" s="20" t="s">
        <v>3456</v>
      </c>
      <c r="N292" s="52" t="s">
        <v>3455</v>
      </c>
      <c r="O292" s="83" t="s">
        <v>3454</v>
      </c>
      <c r="P292" s="20" t="s">
        <v>702</v>
      </c>
      <c r="Q292" s="29" t="s">
        <v>714</v>
      </c>
    </row>
    <row r="293" spans="2:17" s="7" customFormat="1" ht="30">
      <c r="B293" s="353"/>
      <c r="C293" s="366"/>
      <c r="D293" s="223" t="s">
        <v>3453</v>
      </c>
      <c r="E293" s="84">
        <v>0.54</v>
      </c>
      <c r="F293" s="84">
        <v>0.45</v>
      </c>
      <c r="G293" s="84">
        <v>0.65</v>
      </c>
      <c r="H293" s="84">
        <v>0.99</v>
      </c>
      <c r="I293" s="20" t="s">
        <v>719</v>
      </c>
      <c r="J293" s="38" t="s">
        <v>1734</v>
      </c>
      <c r="K293" s="20" t="s">
        <v>50</v>
      </c>
      <c r="L293" s="20" t="s">
        <v>718</v>
      </c>
      <c r="M293" s="20" t="s">
        <v>3452</v>
      </c>
      <c r="N293" s="52" t="s">
        <v>3451</v>
      </c>
      <c r="O293" s="83" t="s">
        <v>3450</v>
      </c>
      <c r="P293" s="20" t="s">
        <v>702</v>
      </c>
      <c r="Q293" s="29" t="s">
        <v>714</v>
      </c>
    </row>
    <row r="294" spans="2:17" s="7" customFormat="1" ht="75">
      <c r="B294" s="353"/>
      <c r="C294" s="366"/>
      <c r="D294" s="223" t="s">
        <v>1823</v>
      </c>
      <c r="E294" s="84">
        <v>0.3</v>
      </c>
      <c r="F294" s="84">
        <v>0</v>
      </c>
      <c r="G294" s="84">
        <v>0.65</v>
      </c>
      <c r="H294" s="91">
        <v>0.99</v>
      </c>
      <c r="I294" s="38" t="s">
        <v>719</v>
      </c>
      <c r="J294" s="38" t="s">
        <v>1807</v>
      </c>
      <c r="K294" s="20" t="s">
        <v>50</v>
      </c>
      <c r="L294" s="20" t="s">
        <v>718</v>
      </c>
      <c r="M294" s="20" t="s">
        <v>1822</v>
      </c>
      <c r="N294" s="51" t="s">
        <v>1821</v>
      </c>
      <c r="O294" s="83" t="s">
        <v>1804</v>
      </c>
      <c r="P294" s="20" t="s">
        <v>702</v>
      </c>
      <c r="Q294" s="29" t="s">
        <v>714</v>
      </c>
    </row>
    <row r="295" spans="2:17" s="7" customFormat="1" ht="165">
      <c r="B295" s="353"/>
      <c r="C295" s="366"/>
      <c r="D295" s="207" t="s">
        <v>3449</v>
      </c>
      <c r="E295" s="84">
        <v>0.05</v>
      </c>
      <c r="F295" s="84">
        <v>0.1</v>
      </c>
      <c r="G295" s="84">
        <v>0</v>
      </c>
      <c r="H295" s="84">
        <v>0.51</v>
      </c>
      <c r="I295" s="38" t="s">
        <v>3095</v>
      </c>
      <c r="J295" s="38" t="s">
        <v>3448</v>
      </c>
      <c r="K295" s="38" t="s">
        <v>3447</v>
      </c>
      <c r="L295" s="20" t="s">
        <v>3446</v>
      </c>
      <c r="M295" s="20" t="s">
        <v>3445</v>
      </c>
      <c r="N295" s="51" t="s">
        <v>3444</v>
      </c>
      <c r="O295" s="83" t="s">
        <v>3443</v>
      </c>
      <c r="P295" s="20" t="s">
        <v>722</v>
      </c>
      <c r="Q295" s="29" t="s">
        <v>1148</v>
      </c>
    </row>
    <row r="296" spans="2:17" s="7" customFormat="1" ht="60">
      <c r="B296" s="353"/>
      <c r="C296" s="366"/>
      <c r="D296" s="212" t="s">
        <v>3442</v>
      </c>
      <c r="E296" s="65">
        <v>0.68</v>
      </c>
      <c r="F296" s="65">
        <v>0.75</v>
      </c>
      <c r="G296" s="65">
        <v>0.59</v>
      </c>
      <c r="H296" s="65">
        <v>1</v>
      </c>
      <c r="I296" s="61" t="s">
        <v>719</v>
      </c>
      <c r="J296" s="64" t="s">
        <v>1740</v>
      </c>
      <c r="K296" s="61" t="s">
        <v>50</v>
      </c>
      <c r="L296" s="61" t="s">
        <v>718</v>
      </c>
      <c r="M296" s="61" t="s">
        <v>3441</v>
      </c>
      <c r="N296" s="93" t="s">
        <v>3440</v>
      </c>
      <c r="O296" s="62" t="s">
        <v>3439</v>
      </c>
      <c r="P296" s="61" t="s">
        <v>702</v>
      </c>
      <c r="Q296" s="60" t="s">
        <v>730</v>
      </c>
    </row>
    <row r="297" spans="2:17" s="7" customFormat="1" ht="90">
      <c r="B297" s="353"/>
      <c r="C297" s="366"/>
      <c r="D297" s="223" t="s">
        <v>3438</v>
      </c>
      <c r="E297" s="84">
        <v>0.7</v>
      </c>
      <c r="F297" s="84">
        <v>0.75</v>
      </c>
      <c r="G297" s="84">
        <v>0.65</v>
      </c>
      <c r="H297" s="84">
        <v>1</v>
      </c>
      <c r="I297" s="38" t="s">
        <v>719</v>
      </c>
      <c r="J297" s="38" t="s">
        <v>3437</v>
      </c>
      <c r="K297" s="38" t="s">
        <v>50</v>
      </c>
      <c r="L297" s="20" t="s">
        <v>718</v>
      </c>
      <c r="M297" s="20" t="s">
        <v>3436</v>
      </c>
      <c r="N297" s="51" t="s">
        <v>3435</v>
      </c>
      <c r="O297" s="90" t="s">
        <v>3434</v>
      </c>
      <c r="P297" s="20" t="s">
        <v>702</v>
      </c>
      <c r="Q297" s="29" t="s">
        <v>730</v>
      </c>
    </row>
    <row r="298" spans="2:17" s="7" customFormat="1" ht="45">
      <c r="B298" s="353"/>
      <c r="C298" s="366"/>
      <c r="D298" s="223" t="s">
        <v>3433</v>
      </c>
      <c r="E298" s="84">
        <v>0.32</v>
      </c>
      <c r="F298" s="84">
        <v>0.05</v>
      </c>
      <c r="G298" s="84">
        <v>0.65</v>
      </c>
      <c r="H298" s="84">
        <v>1</v>
      </c>
      <c r="I298" s="128" t="s">
        <v>719</v>
      </c>
      <c r="J298" s="128" t="s">
        <v>1740</v>
      </c>
      <c r="K298" s="20" t="s">
        <v>50</v>
      </c>
      <c r="L298" s="20" t="s">
        <v>718</v>
      </c>
      <c r="M298" s="20" t="s">
        <v>3432</v>
      </c>
      <c r="N298" s="52" t="s">
        <v>3431</v>
      </c>
      <c r="O298" s="83" t="s">
        <v>3430</v>
      </c>
      <c r="P298" s="20" t="s">
        <v>702</v>
      </c>
      <c r="Q298" s="34" t="s">
        <v>730</v>
      </c>
    </row>
    <row r="299" spans="2:17" s="7" customFormat="1" ht="45">
      <c r="B299" s="353"/>
      <c r="C299" s="366"/>
      <c r="D299" s="209" t="s">
        <v>1766</v>
      </c>
      <c r="E299" s="65">
        <v>0.59</v>
      </c>
      <c r="F299" s="65">
        <v>0.8</v>
      </c>
      <c r="G299" s="65">
        <v>0.35</v>
      </c>
      <c r="H299" s="115">
        <v>1</v>
      </c>
      <c r="I299" s="64" t="s">
        <v>1734</v>
      </c>
      <c r="J299" s="64" t="s">
        <v>1733</v>
      </c>
      <c r="K299" s="64" t="s">
        <v>1765</v>
      </c>
      <c r="L299" s="61" t="s">
        <v>1764</v>
      </c>
      <c r="M299" s="61" t="s">
        <v>1763</v>
      </c>
      <c r="N299" s="93" t="s">
        <v>1762</v>
      </c>
      <c r="O299" s="62" t="s">
        <v>1761</v>
      </c>
      <c r="P299" s="61" t="s">
        <v>702</v>
      </c>
      <c r="Q299" s="60" t="s">
        <v>701</v>
      </c>
    </row>
    <row r="300" spans="2:17" s="7" customFormat="1" ht="45">
      <c r="B300" s="353"/>
      <c r="C300" s="366"/>
      <c r="D300" s="207" t="s">
        <v>3429</v>
      </c>
      <c r="E300" s="84">
        <v>0.7</v>
      </c>
      <c r="F300" s="84">
        <v>0.8</v>
      </c>
      <c r="G300" s="84">
        <v>0.59</v>
      </c>
      <c r="H300" s="84">
        <v>0.99</v>
      </c>
      <c r="I300" s="38" t="s">
        <v>1734</v>
      </c>
      <c r="J300" s="20" t="s">
        <v>50</v>
      </c>
      <c r="K300" s="20" t="s">
        <v>3428</v>
      </c>
      <c r="L300" s="38" t="s">
        <v>3427</v>
      </c>
      <c r="M300" s="20" t="s">
        <v>3426</v>
      </c>
      <c r="N300" s="52" t="s">
        <v>3425</v>
      </c>
      <c r="O300" s="83" t="s">
        <v>3424</v>
      </c>
      <c r="P300" s="20" t="s">
        <v>702</v>
      </c>
      <c r="Q300" s="29" t="s">
        <v>701</v>
      </c>
    </row>
    <row r="301" spans="2:17" s="7" customFormat="1" ht="75">
      <c r="B301" s="353"/>
      <c r="C301" s="366"/>
      <c r="D301" s="207" t="s">
        <v>3423</v>
      </c>
      <c r="E301" s="84">
        <v>0.92</v>
      </c>
      <c r="F301" s="84">
        <v>0.85</v>
      </c>
      <c r="G301" s="84">
        <v>1</v>
      </c>
      <c r="H301" s="84">
        <v>0.71</v>
      </c>
      <c r="I301" s="38" t="s">
        <v>3422</v>
      </c>
      <c r="J301" s="38" t="s">
        <v>3421</v>
      </c>
      <c r="K301" s="38" t="s">
        <v>3420</v>
      </c>
      <c r="L301" s="38" t="s">
        <v>3419</v>
      </c>
      <c r="M301" s="20" t="s">
        <v>3418</v>
      </c>
      <c r="N301" s="52" t="s">
        <v>3417</v>
      </c>
      <c r="O301" s="83" t="s">
        <v>3416</v>
      </c>
      <c r="P301" s="20" t="s">
        <v>702</v>
      </c>
      <c r="Q301" s="29" t="s">
        <v>701</v>
      </c>
    </row>
    <row r="302" spans="2:17" s="7" customFormat="1" ht="45">
      <c r="B302" s="353"/>
      <c r="C302" s="366"/>
      <c r="D302" s="207" t="s">
        <v>3415</v>
      </c>
      <c r="E302" s="84">
        <v>0.76</v>
      </c>
      <c r="F302" s="84">
        <v>0.55000000000000004</v>
      </c>
      <c r="G302" s="84">
        <v>1</v>
      </c>
      <c r="H302" s="84">
        <v>0.97</v>
      </c>
      <c r="I302" s="38" t="s">
        <v>1734</v>
      </c>
      <c r="J302" s="38" t="s">
        <v>50</v>
      </c>
      <c r="K302" s="257" t="s">
        <v>3414</v>
      </c>
      <c r="L302" s="20" t="s">
        <v>3413</v>
      </c>
      <c r="M302" s="20" t="s">
        <v>3412</v>
      </c>
      <c r="N302" s="52" t="s">
        <v>3411</v>
      </c>
      <c r="O302" s="83" t="s">
        <v>3410</v>
      </c>
      <c r="P302" s="20" t="s">
        <v>702</v>
      </c>
      <c r="Q302" s="29" t="s">
        <v>701</v>
      </c>
    </row>
    <row r="303" spans="2:17" s="7" customFormat="1" ht="45">
      <c r="B303" s="353"/>
      <c r="C303" s="366"/>
      <c r="D303" s="208" t="s">
        <v>1777</v>
      </c>
      <c r="E303" s="84">
        <v>0.32</v>
      </c>
      <c r="F303" s="84">
        <v>0.05</v>
      </c>
      <c r="G303" s="84">
        <v>0.65</v>
      </c>
      <c r="H303" s="84">
        <v>1</v>
      </c>
      <c r="I303" s="38" t="s">
        <v>1740</v>
      </c>
      <c r="J303" s="38" t="s">
        <v>1733</v>
      </c>
      <c r="K303" s="38" t="s">
        <v>1776</v>
      </c>
      <c r="L303" s="20" t="s">
        <v>1775</v>
      </c>
      <c r="M303" s="20" t="s">
        <v>1774</v>
      </c>
      <c r="N303" s="52" t="s">
        <v>1773</v>
      </c>
      <c r="O303" s="83" t="s">
        <v>1772</v>
      </c>
      <c r="P303" s="20" t="s">
        <v>702</v>
      </c>
      <c r="Q303" s="29" t="s">
        <v>701</v>
      </c>
    </row>
    <row r="304" spans="2:17" s="7" customFormat="1" ht="45">
      <c r="B304" s="353"/>
      <c r="C304" s="366"/>
      <c r="D304" s="207" t="s">
        <v>3409</v>
      </c>
      <c r="E304" s="84">
        <v>0.49</v>
      </c>
      <c r="F304" s="84">
        <v>0.05</v>
      </c>
      <c r="G304" s="84">
        <v>1</v>
      </c>
      <c r="H304" s="84">
        <v>0.99</v>
      </c>
      <c r="I304" s="38" t="s">
        <v>1734</v>
      </c>
      <c r="J304" s="20" t="s">
        <v>50</v>
      </c>
      <c r="K304" s="20" t="s">
        <v>3408</v>
      </c>
      <c r="L304" s="20" t="s">
        <v>3407</v>
      </c>
      <c r="M304" s="20" t="s">
        <v>3406</v>
      </c>
      <c r="N304" s="51" t="s">
        <v>3405</v>
      </c>
      <c r="O304" s="83" t="s">
        <v>3404</v>
      </c>
      <c r="P304" s="20" t="s">
        <v>702</v>
      </c>
      <c r="Q304" s="29" t="s">
        <v>701</v>
      </c>
    </row>
    <row r="305" spans="2:17" s="7" customFormat="1" ht="60">
      <c r="B305" s="353"/>
      <c r="C305" s="366"/>
      <c r="D305" s="207" t="s">
        <v>1741</v>
      </c>
      <c r="E305" s="84">
        <v>0.54</v>
      </c>
      <c r="F305" s="84">
        <v>0.2</v>
      </c>
      <c r="G305" s="84">
        <v>0.94</v>
      </c>
      <c r="H305" s="84">
        <v>0.93</v>
      </c>
      <c r="I305" s="38" t="s">
        <v>1740</v>
      </c>
      <c r="J305" s="38" t="s">
        <v>1733</v>
      </c>
      <c r="K305" s="20" t="s">
        <v>50</v>
      </c>
      <c r="L305" s="20" t="s">
        <v>1739</v>
      </c>
      <c r="M305" s="20" t="s">
        <v>1738</v>
      </c>
      <c r="N305" s="52" t="s">
        <v>1737</v>
      </c>
      <c r="O305" s="83" t="s">
        <v>1736</v>
      </c>
      <c r="P305" s="20" t="s">
        <v>702</v>
      </c>
      <c r="Q305" s="29" t="s">
        <v>701</v>
      </c>
    </row>
    <row r="306" spans="2:17" s="7" customFormat="1" ht="60">
      <c r="B306" s="353"/>
      <c r="C306" s="366"/>
      <c r="D306" s="207" t="s">
        <v>1735</v>
      </c>
      <c r="E306" s="84">
        <v>0.54</v>
      </c>
      <c r="F306" s="84">
        <v>0.2</v>
      </c>
      <c r="G306" s="84">
        <v>0.94</v>
      </c>
      <c r="H306" s="84">
        <v>0.93</v>
      </c>
      <c r="I306" s="38" t="s">
        <v>1734</v>
      </c>
      <c r="J306" s="38" t="s">
        <v>1733</v>
      </c>
      <c r="K306" s="20" t="s">
        <v>50</v>
      </c>
      <c r="L306" s="20" t="s">
        <v>1732</v>
      </c>
      <c r="M306" s="20" t="s">
        <v>1731</v>
      </c>
      <c r="N306" s="52" t="s">
        <v>1730</v>
      </c>
      <c r="O306" s="83" t="s">
        <v>1729</v>
      </c>
      <c r="P306" s="20" t="s">
        <v>702</v>
      </c>
      <c r="Q306" s="29" t="s">
        <v>701</v>
      </c>
    </row>
    <row r="307" spans="2:17" s="7" customFormat="1" ht="150">
      <c r="B307" s="353"/>
      <c r="C307" s="366"/>
      <c r="D307" s="207" t="s">
        <v>3096</v>
      </c>
      <c r="E307" s="84">
        <v>0.05</v>
      </c>
      <c r="F307" s="84">
        <v>0.1</v>
      </c>
      <c r="G307" s="84">
        <v>0</v>
      </c>
      <c r="H307" s="84">
        <v>0.43</v>
      </c>
      <c r="I307" s="38" t="s">
        <v>3095</v>
      </c>
      <c r="J307" s="20" t="s">
        <v>1112</v>
      </c>
      <c r="K307" s="38" t="s">
        <v>3094</v>
      </c>
      <c r="L307" s="20" t="s">
        <v>3093</v>
      </c>
      <c r="M307" s="20" t="s">
        <v>3092</v>
      </c>
      <c r="N307" s="51" t="s">
        <v>3091</v>
      </c>
      <c r="O307" s="83" t="s">
        <v>3090</v>
      </c>
      <c r="P307" s="20" t="s">
        <v>722</v>
      </c>
      <c r="Q307" s="29" t="s">
        <v>701</v>
      </c>
    </row>
    <row r="308" spans="2:17" s="7" customFormat="1" ht="75">
      <c r="B308" s="353"/>
      <c r="C308" s="366"/>
      <c r="D308" s="207" t="s">
        <v>3403</v>
      </c>
      <c r="E308" s="84">
        <v>0</v>
      </c>
      <c r="F308" s="84">
        <v>0</v>
      </c>
      <c r="G308" s="84">
        <v>0</v>
      </c>
      <c r="H308" s="84">
        <v>0.57999999999999996</v>
      </c>
      <c r="I308" s="38" t="s">
        <v>1727</v>
      </c>
      <c r="J308" s="38" t="s">
        <v>3402</v>
      </c>
      <c r="K308" s="38" t="s">
        <v>3401</v>
      </c>
      <c r="L308" s="20" t="s">
        <v>3400</v>
      </c>
      <c r="M308" s="20" t="s">
        <v>3399</v>
      </c>
      <c r="N308" s="51" t="s">
        <v>3398</v>
      </c>
      <c r="O308" s="83" t="s">
        <v>3397</v>
      </c>
      <c r="P308" s="20" t="s">
        <v>722</v>
      </c>
      <c r="Q308" s="29" t="s">
        <v>701</v>
      </c>
    </row>
    <row r="309" spans="2:17" s="7" customFormat="1" ht="135">
      <c r="B309" s="353"/>
      <c r="C309" s="366"/>
      <c r="D309" s="207" t="s">
        <v>1728</v>
      </c>
      <c r="E309" s="84">
        <v>0.05</v>
      </c>
      <c r="F309" s="84">
        <v>0.1</v>
      </c>
      <c r="G309" s="84">
        <v>0</v>
      </c>
      <c r="H309" s="84">
        <v>0.5</v>
      </c>
      <c r="I309" s="38" t="s">
        <v>1727</v>
      </c>
      <c r="J309" s="38" t="s">
        <v>1726</v>
      </c>
      <c r="K309" s="38" t="s">
        <v>1725</v>
      </c>
      <c r="L309" s="38" t="s">
        <v>1724</v>
      </c>
      <c r="M309" s="20" t="s">
        <v>1723</v>
      </c>
      <c r="N309" s="51" t="s">
        <v>1722</v>
      </c>
      <c r="O309" s="83" t="s">
        <v>1721</v>
      </c>
      <c r="P309" s="20" t="s">
        <v>722</v>
      </c>
      <c r="Q309" s="29" t="s">
        <v>701</v>
      </c>
    </row>
    <row r="310" spans="2:17" s="7" customFormat="1" ht="30">
      <c r="B310" s="353"/>
      <c r="C310" s="363" t="s">
        <v>3396</v>
      </c>
      <c r="D310" s="252" t="s">
        <v>3395</v>
      </c>
      <c r="E310" s="65">
        <v>0</v>
      </c>
      <c r="F310" s="65">
        <v>0</v>
      </c>
      <c r="G310" s="65">
        <v>0</v>
      </c>
      <c r="H310" s="65">
        <v>0.62</v>
      </c>
      <c r="I310" s="64" t="s">
        <v>719</v>
      </c>
      <c r="J310" s="64" t="s">
        <v>3297</v>
      </c>
      <c r="K310" s="61" t="s">
        <v>50</v>
      </c>
      <c r="L310" s="61" t="s">
        <v>718</v>
      </c>
      <c r="M310" s="61" t="s">
        <v>3394</v>
      </c>
      <c r="N310" s="93" t="s">
        <v>3393</v>
      </c>
      <c r="O310" s="92" t="s">
        <v>3335</v>
      </c>
      <c r="P310" s="61" t="s">
        <v>722</v>
      </c>
      <c r="Q310" s="60" t="s">
        <v>887</v>
      </c>
    </row>
    <row r="311" spans="2:17" s="7" customFormat="1" ht="45">
      <c r="B311" s="353"/>
      <c r="C311" s="367"/>
      <c r="D311" s="256" t="s">
        <v>3392</v>
      </c>
      <c r="E311" s="240" t="s">
        <v>1436</v>
      </c>
      <c r="F311" s="80">
        <v>0.6</v>
      </c>
      <c r="G311" s="80">
        <v>0</v>
      </c>
      <c r="H311" s="80">
        <v>1</v>
      </c>
      <c r="I311" s="79" t="s">
        <v>3297</v>
      </c>
      <c r="J311" s="76" t="s">
        <v>50</v>
      </c>
      <c r="K311" s="79" t="s">
        <v>3296</v>
      </c>
      <c r="L311" s="79" t="s">
        <v>3302</v>
      </c>
      <c r="M311" s="76" t="s">
        <v>3391</v>
      </c>
      <c r="N311" s="78" t="s">
        <v>3390</v>
      </c>
      <c r="O311" s="77" t="s">
        <v>3299</v>
      </c>
      <c r="P311" s="76" t="s">
        <v>702</v>
      </c>
      <c r="Q311" s="75" t="s">
        <v>790</v>
      </c>
    </row>
    <row r="312" spans="2:17" s="7" customFormat="1" ht="60">
      <c r="B312" s="353"/>
      <c r="C312" s="367"/>
      <c r="D312" s="227" t="s">
        <v>3389</v>
      </c>
      <c r="E312" s="84">
        <v>0.41</v>
      </c>
      <c r="F312" s="84">
        <v>0.75</v>
      </c>
      <c r="G312" s="84">
        <v>0</v>
      </c>
      <c r="H312" s="91">
        <v>0.87</v>
      </c>
      <c r="I312" s="38" t="s">
        <v>719</v>
      </c>
      <c r="J312" s="38" t="s">
        <v>3297</v>
      </c>
      <c r="K312" s="20" t="s">
        <v>50</v>
      </c>
      <c r="L312" s="20" t="s">
        <v>718</v>
      </c>
      <c r="M312" s="20" t="s">
        <v>3388</v>
      </c>
      <c r="N312" s="51" t="s">
        <v>3387</v>
      </c>
      <c r="O312" s="90" t="s">
        <v>3386</v>
      </c>
      <c r="P312" s="20" t="s">
        <v>702</v>
      </c>
      <c r="Q312" s="29" t="s">
        <v>714</v>
      </c>
    </row>
    <row r="313" spans="2:17" s="7" customFormat="1" ht="45">
      <c r="B313" s="353"/>
      <c r="C313" s="367"/>
      <c r="D313" s="227" t="s">
        <v>3385</v>
      </c>
      <c r="E313" s="84">
        <v>0.54</v>
      </c>
      <c r="F313" s="84">
        <v>0.15</v>
      </c>
      <c r="G313" s="84">
        <v>1</v>
      </c>
      <c r="H313" s="84">
        <v>0.92</v>
      </c>
      <c r="I313" s="38" t="s">
        <v>719</v>
      </c>
      <c r="J313" s="38" t="s">
        <v>3297</v>
      </c>
      <c r="K313" s="20" t="s">
        <v>50</v>
      </c>
      <c r="L313" s="20" t="s">
        <v>718</v>
      </c>
      <c r="M313" s="20" t="s">
        <v>3384</v>
      </c>
      <c r="N313" s="52" t="s">
        <v>3383</v>
      </c>
      <c r="O313" s="83" t="s">
        <v>3382</v>
      </c>
      <c r="P313" s="20" t="s">
        <v>702</v>
      </c>
      <c r="Q313" s="29" t="s">
        <v>714</v>
      </c>
    </row>
    <row r="314" spans="2:17" s="7" customFormat="1" ht="45">
      <c r="B314" s="353"/>
      <c r="C314" s="367"/>
      <c r="D314" s="227" t="s">
        <v>3381</v>
      </c>
      <c r="E314" s="84">
        <v>0.51</v>
      </c>
      <c r="F314" s="84">
        <v>0.1</v>
      </c>
      <c r="G314" s="84">
        <v>1</v>
      </c>
      <c r="H314" s="84">
        <v>0.96</v>
      </c>
      <c r="I314" s="38" t="s">
        <v>719</v>
      </c>
      <c r="J314" s="38" t="s">
        <v>3297</v>
      </c>
      <c r="K314" s="20" t="s">
        <v>50</v>
      </c>
      <c r="L314" s="20" t="s">
        <v>718</v>
      </c>
      <c r="M314" s="20" t="s">
        <v>3380</v>
      </c>
      <c r="N314" s="52" t="s">
        <v>3309</v>
      </c>
      <c r="O314" s="83" t="s">
        <v>3308</v>
      </c>
      <c r="P314" s="20" t="s">
        <v>702</v>
      </c>
      <c r="Q314" s="29" t="s">
        <v>714</v>
      </c>
    </row>
    <row r="315" spans="2:17" s="7" customFormat="1" ht="60">
      <c r="B315" s="353"/>
      <c r="C315" s="367"/>
      <c r="D315" s="227" t="s">
        <v>3379</v>
      </c>
      <c r="E315" s="84">
        <v>0.32</v>
      </c>
      <c r="F315" s="84">
        <v>0.05</v>
      </c>
      <c r="G315" s="84">
        <v>0.65</v>
      </c>
      <c r="H315" s="91">
        <v>0.97</v>
      </c>
      <c r="I315" s="38" t="s">
        <v>719</v>
      </c>
      <c r="J315" s="38" t="s">
        <v>3297</v>
      </c>
      <c r="K315" s="20" t="s">
        <v>50</v>
      </c>
      <c r="L315" s="20" t="s">
        <v>718</v>
      </c>
      <c r="M315" s="20" t="s">
        <v>3378</v>
      </c>
      <c r="N315" s="51" t="s">
        <v>3377</v>
      </c>
      <c r="O315" s="90" t="s">
        <v>3376</v>
      </c>
      <c r="P315" s="20" t="s">
        <v>702</v>
      </c>
      <c r="Q315" s="29" t="s">
        <v>714</v>
      </c>
    </row>
    <row r="316" spans="2:17" s="7" customFormat="1" ht="45">
      <c r="B316" s="353"/>
      <c r="C316" s="367"/>
      <c r="D316" s="227" t="s">
        <v>3375</v>
      </c>
      <c r="E316" s="84">
        <v>0.3</v>
      </c>
      <c r="F316" s="84">
        <v>0</v>
      </c>
      <c r="G316" s="84">
        <v>0.65</v>
      </c>
      <c r="H316" s="91">
        <v>0.99</v>
      </c>
      <c r="I316" s="38" t="s">
        <v>719</v>
      </c>
      <c r="J316" s="38" t="s">
        <v>3297</v>
      </c>
      <c r="K316" s="20" t="s">
        <v>50</v>
      </c>
      <c r="L316" s="20" t="s">
        <v>718</v>
      </c>
      <c r="M316" s="20" t="s">
        <v>3374</v>
      </c>
      <c r="N316" s="51" t="s">
        <v>3373</v>
      </c>
      <c r="O316" s="83" t="s">
        <v>3372</v>
      </c>
      <c r="P316" s="20" t="s">
        <v>702</v>
      </c>
      <c r="Q316" s="29" t="s">
        <v>714</v>
      </c>
    </row>
    <row r="317" spans="2:17" s="7" customFormat="1" ht="60">
      <c r="B317" s="353"/>
      <c r="C317" s="367"/>
      <c r="D317" s="227" t="s">
        <v>3371</v>
      </c>
      <c r="E317" s="84">
        <v>0.27</v>
      </c>
      <c r="F317" s="84">
        <v>0</v>
      </c>
      <c r="G317" s="84">
        <v>0.59</v>
      </c>
      <c r="H317" s="91">
        <v>0.97</v>
      </c>
      <c r="I317" s="38" t="s">
        <v>719</v>
      </c>
      <c r="J317" s="38" t="s">
        <v>3297</v>
      </c>
      <c r="K317" s="20" t="s">
        <v>50</v>
      </c>
      <c r="L317" s="20" t="s">
        <v>718</v>
      </c>
      <c r="M317" s="20" t="s">
        <v>3370</v>
      </c>
      <c r="N317" s="51" t="s">
        <v>3369</v>
      </c>
      <c r="O317" s="83" t="s">
        <v>3335</v>
      </c>
      <c r="P317" s="20" t="s">
        <v>702</v>
      </c>
      <c r="Q317" s="29" t="s">
        <v>714</v>
      </c>
    </row>
    <row r="318" spans="2:17" s="7" customFormat="1" ht="45">
      <c r="B318" s="353"/>
      <c r="C318" s="367"/>
      <c r="D318" s="245" t="s">
        <v>3368</v>
      </c>
      <c r="E318" s="97" t="s">
        <v>1436</v>
      </c>
      <c r="F318" s="65">
        <v>0.6</v>
      </c>
      <c r="G318" s="65">
        <v>0</v>
      </c>
      <c r="H318" s="65">
        <v>1</v>
      </c>
      <c r="I318" s="64" t="s">
        <v>3297</v>
      </c>
      <c r="J318" s="61" t="s">
        <v>50</v>
      </c>
      <c r="K318" s="64" t="s">
        <v>3296</v>
      </c>
      <c r="L318" s="64" t="s">
        <v>3367</v>
      </c>
      <c r="M318" s="61" t="s">
        <v>3366</v>
      </c>
      <c r="N318" s="63" t="s">
        <v>3365</v>
      </c>
      <c r="O318" s="62" t="s">
        <v>3364</v>
      </c>
      <c r="P318" s="61" t="s">
        <v>702</v>
      </c>
      <c r="Q318" s="60" t="s">
        <v>2439</v>
      </c>
    </row>
    <row r="319" spans="2:17" s="7" customFormat="1" ht="45">
      <c r="B319" s="353"/>
      <c r="C319" s="367"/>
      <c r="D319" s="229" t="s">
        <v>3363</v>
      </c>
      <c r="E319" s="85" t="s">
        <v>1436</v>
      </c>
      <c r="F319" s="84">
        <v>0.6</v>
      </c>
      <c r="G319" s="84">
        <v>0</v>
      </c>
      <c r="H319" s="84">
        <v>1</v>
      </c>
      <c r="I319" s="38" t="s">
        <v>3297</v>
      </c>
      <c r="J319" s="20" t="s">
        <v>50</v>
      </c>
      <c r="K319" s="38" t="s">
        <v>3296</v>
      </c>
      <c r="L319" s="38" t="s">
        <v>3362</v>
      </c>
      <c r="M319" s="20" t="s">
        <v>3361</v>
      </c>
      <c r="N319" s="52" t="s">
        <v>3360</v>
      </c>
      <c r="O319" s="90" t="s">
        <v>3359</v>
      </c>
      <c r="P319" s="20" t="s">
        <v>702</v>
      </c>
      <c r="Q319" s="29" t="s">
        <v>2439</v>
      </c>
    </row>
    <row r="320" spans="2:17" s="7" customFormat="1" ht="45">
      <c r="B320" s="353"/>
      <c r="C320" s="367"/>
      <c r="D320" s="227" t="s">
        <v>3358</v>
      </c>
      <c r="E320" s="85" t="s">
        <v>1436</v>
      </c>
      <c r="F320" s="84">
        <v>0.6</v>
      </c>
      <c r="G320" s="84">
        <v>0</v>
      </c>
      <c r="H320" s="84">
        <v>1</v>
      </c>
      <c r="I320" s="38" t="s">
        <v>719</v>
      </c>
      <c r="J320" s="38" t="s">
        <v>3297</v>
      </c>
      <c r="K320" s="20" t="s">
        <v>50</v>
      </c>
      <c r="L320" s="20" t="s">
        <v>718</v>
      </c>
      <c r="M320" s="20" t="s">
        <v>3357</v>
      </c>
      <c r="N320" s="52" t="s">
        <v>3356</v>
      </c>
      <c r="O320" s="83" t="s">
        <v>3355</v>
      </c>
      <c r="P320" s="20" t="s">
        <v>702</v>
      </c>
      <c r="Q320" s="34" t="s">
        <v>730</v>
      </c>
    </row>
    <row r="321" spans="2:17" s="7" customFormat="1" ht="60">
      <c r="B321" s="353"/>
      <c r="C321" s="367"/>
      <c r="D321" s="227" t="s">
        <v>3354</v>
      </c>
      <c r="E321" s="85" t="s">
        <v>1851</v>
      </c>
      <c r="F321" s="84">
        <v>0.65</v>
      </c>
      <c r="G321" s="84">
        <v>0</v>
      </c>
      <c r="H321" s="84">
        <v>1</v>
      </c>
      <c r="I321" s="38" t="s">
        <v>719</v>
      </c>
      <c r="J321" s="38" t="s">
        <v>3297</v>
      </c>
      <c r="K321" s="20" t="s">
        <v>50</v>
      </c>
      <c r="L321" s="20" t="s">
        <v>718</v>
      </c>
      <c r="M321" s="20" t="s">
        <v>3353</v>
      </c>
      <c r="N321" s="52" t="s">
        <v>3352</v>
      </c>
      <c r="O321" s="83" t="s">
        <v>3351</v>
      </c>
      <c r="P321" s="20" t="s">
        <v>702</v>
      </c>
      <c r="Q321" s="34" t="s">
        <v>730</v>
      </c>
    </row>
    <row r="322" spans="2:17" s="7" customFormat="1" ht="60">
      <c r="B322" s="353"/>
      <c r="C322" s="367"/>
      <c r="D322" s="227" t="s">
        <v>3350</v>
      </c>
      <c r="E322" s="85" t="s">
        <v>1851</v>
      </c>
      <c r="F322" s="84">
        <v>0.65</v>
      </c>
      <c r="G322" s="84">
        <v>0</v>
      </c>
      <c r="H322" s="84">
        <v>1</v>
      </c>
      <c r="I322" s="38" t="s">
        <v>719</v>
      </c>
      <c r="J322" s="38" t="s">
        <v>3349</v>
      </c>
      <c r="K322" s="38" t="s">
        <v>50</v>
      </c>
      <c r="L322" s="20" t="s">
        <v>718</v>
      </c>
      <c r="M322" s="20" t="s">
        <v>3348</v>
      </c>
      <c r="N322" s="52" t="s">
        <v>3347</v>
      </c>
      <c r="O322" s="83" t="s">
        <v>3346</v>
      </c>
      <c r="P322" s="20" t="s">
        <v>702</v>
      </c>
      <c r="Q322" s="34" t="s">
        <v>730</v>
      </c>
    </row>
    <row r="323" spans="2:17" s="7" customFormat="1" ht="45">
      <c r="B323" s="353"/>
      <c r="C323" s="367"/>
      <c r="D323" s="227" t="s">
        <v>3345</v>
      </c>
      <c r="E323" s="85" t="s">
        <v>3344</v>
      </c>
      <c r="F323" s="84">
        <v>0.85</v>
      </c>
      <c r="G323" s="84">
        <v>0</v>
      </c>
      <c r="H323" s="84">
        <v>1</v>
      </c>
      <c r="I323" s="38" t="s">
        <v>719</v>
      </c>
      <c r="J323" s="38" t="s">
        <v>3297</v>
      </c>
      <c r="K323" s="20" t="s">
        <v>50</v>
      </c>
      <c r="L323" s="20" t="s">
        <v>718</v>
      </c>
      <c r="M323" s="20" t="s">
        <v>3343</v>
      </c>
      <c r="N323" s="51" t="s">
        <v>3342</v>
      </c>
      <c r="O323" s="83" t="s">
        <v>3335</v>
      </c>
      <c r="P323" s="20" t="s">
        <v>702</v>
      </c>
      <c r="Q323" s="34" t="s">
        <v>730</v>
      </c>
    </row>
    <row r="324" spans="2:17" s="7" customFormat="1" ht="45">
      <c r="B324" s="353"/>
      <c r="C324" s="367"/>
      <c r="D324" s="227" t="s">
        <v>3341</v>
      </c>
      <c r="E324" s="85" t="s">
        <v>1436</v>
      </c>
      <c r="F324" s="84">
        <v>0.6</v>
      </c>
      <c r="G324" s="84">
        <v>0</v>
      </c>
      <c r="H324" s="84">
        <v>1</v>
      </c>
      <c r="I324" s="38" t="s">
        <v>719</v>
      </c>
      <c r="J324" s="38" t="s">
        <v>3297</v>
      </c>
      <c r="K324" s="20" t="s">
        <v>50</v>
      </c>
      <c r="L324" s="20" t="s">
        <v>718</v>
      </c>
      <c r="M324" s="20" t="s">
        <v>3340</v>
      </c>
      <c r="N324" s="52" t="s">
        <v>3339</v>
      </c>
      <c r="O324" s="83" t="s">
        <v>3335</v>
      </c>
      <c r="P324" s="20" t="s">
        <v>702</v>
      </c>
      <c r="Q324" s="34" t="s">
        <v>730</v>
      </c>
    </row>
    <row r="325" spans="2:17" s="7" customFormat="1" ht="60">
      <c r="B325" s="353"/>
      <c r="C325" s="367"/>
      <c r="D325" s="227" t="s">
        <v>3338</v>
      </c>
      <c r="E325" s="85" t="s">
        <v>1436</v>
      </c>
      <c r="F325" s="84">
        <v>0.6</v>
      </c>
      <c r="G325" s="84">
        <v>0</v>
      </c>
      <c r="H325" s="84">
        <v>1</v>
      </c>
      <c r="I325" s="38" t="s">
        <v>719</v>
      </c>
      <c r="J325" s="38" t="s">
        <v>3297</v>
      </c>
      <c r="K325" s="20" t="s">
        <v>50</v>
      </c>
      <c r="L325" s="20" t="s">
        <v>718</v>
      </c>
      <c r="M325" s="20" t="s">
        <v>3337</v>
      </c>
      <c r="N325" s="52" t="s">
        <v>3336</v>
      </c>
      <c r="O325" s="83" t="s">
        <v>3335</v>
      </c>
      <c r="P325" s="20" t="s">
        <v>702</v>
      </c>
      <c r="Q325" s="34" t="s">
        <v>730</v>
      </c>
    </row>
    <row r="326" spans="2:17" s="7" customFormat="1" ht="75">
      <c r="B326" s="353"/>
      <c r="C326" s="367"/>
      <c r="D326" s="227" t="s">
        <v>3334</v>
      </c>
      <c r="E326" s="38" t="s">
        <v>743</v>
      </c>
      <c r="F326" s="84">
        <v>0.7</v>
      </c>
      <c r="G326" s="84">
        <v>0</v>
      </c>
      <c r="H326" s="84">
        <v>1</v>
      </c>
      <c r="I326" s="38" t="s">
        <v>719</v>
      </c>
      <c r="J326" s="38" t="s">
        <v>3297</v>
      </c>
      <c r="K326" s="20" t="s">
        <v>50</v>
      </c>
      <c r="L326" s="20" t="s">
        <v>718</v>
      </c>
      <c r="M326" s="20" t="s">
        <v>3333</v>
      </c>
      <c r="N326" s="51" t="s">
        <v>3332</v>
      </c>
      <c r="O326" s="83" t="s">
        <v>3331</v>
      </c>
      <c r="P326" s="20" t="s">
        <v>702</v>
      </c>
      <c r="Q326" s="34" t="s">
        <v>730</v>
      </c>
    </row>
    <row r="327" spans="2:17" s="7" customFormat="1" ht="45">
      <c r="B327" s="353"/>
      <c r="C327" s="367"/>
      <c r="D327" s="227" t="s">
        <v>3330</v>
      </c>
      <c r="E327" s="85" t="s">
        <v>1851</v>
      </c>
      <c r="F327" s="84">
        <v>0.65</v>
      </c>
      <c r="G327" s="84">
        <v>0</v>
      </c>
      <c r="H327" s="84">
        <v>1</v>
      </c>
      <c r="I327" s="38" t="s">
        <v>719</v>
      </c>
      <c r="J327" s="38" t="s">
        <v>3297</v>
      </c>
      <c r="K327" s="20" t="s">
        <v>50</v>
      </c>
      <c r="L327" s="20" t="s">
        <v>718</v>
      </c>
      <c r="M327" s="20" t="s">
        <v>3329</v>
      </c>
      <c r="N327" s="52" t="s">
        <v>3328</v>
      </c>
      <c r="O327" s="83" t="s">
        <v>3324</v>
      </c>
      <c r="P327" s="20" t="s">
        <v>702</v>
      </c>
      <c r="Q327" s="29" t="s">
        <v>730</v>
      </c>
    </row>
    <row r="328" spans="2:17" s="7" customFormat="1" ht="60">
      <c r="B328" s="353"/>
      <c r="C328" s="367"/>
      <c r="D328" s="227" t="s">
        <v>3327</v>
      </c>
      <c r="E328" s="85" t="s">
        <v>1851</v>
      </c>
      <c r="F328" s="84">
        <v>0.65</v>
      </c>
      <c r="G328" s="84">
        <v>0</v>
      </c>
      <c r="H328" s="84">
        <v>1</v>
      </c>
      <c r="I328" s="38" t="s">
        <v>719</v>
      </c>
      <c r="J328" s="38" t="s">
        <v>3297</v>
      </c>
      <c r="K328" s="20" t="s">
        <v>50</v>
      </c>
      <c r="L328" s="20" t="s">
        <v>718</v>
      </c>
      <c r="M328" s="20" t="s">
        <v>3326</v>
      </c>
      <c r="N328" s="52" t="s">
        <v>3325</v>
      </c>
      <c r="O328" s="83" t="s">
        <v>3324</v>
      </c>
      <c r="P328" s="20" t="s">
        <v>702</v>
      </c>
      <c r="Q328" s="29" t="s">
        <v>730</v>
      </c>
    </row>
    <row r="329" spans="2:17" s="7" customFormat="1" ht="45">
      <c r="B329" s="353"/>
      <c r="C329" s="367"/>
      <c r="D329" s="227" t="s">
        <v>3323</v>
      </c>
      <c r="E329" s="85" t="s">
        <v>1436</v>
      </c>
      <c r="F329" s="84">
        <v>0.6</v>
      </c>
      <c r="G329" s="84">
        <v>0</v>
      </c>
      <c r="H329" s="84">
        <v>1</v>
      </c>
      <c r="I329" s="38" t="s">
        <v>719</v>
      </c>
      <c r="J329" s="38" t="s">
        <v>3297</v>
      </c>
      <c r="K329" s="20" t="s">
        <v>50</v>
      </c>
      <c r="L329" s="20" t="s">
        <v>718</v>
      </c>
      <c r="M329" s="20" t="s">
        <v>3322</v>
      </c>
      <c r="N329" s="52" t="s">
        <v>3321</v>
      </c>
      <c r="O329" s="83" t="s">
        <v>3320</v>
      </c>
      <c r="P329" s="20" t="s">
        <v>702</v>
      </c>
      <c r="Q329" s="29" t="s">
        <v>730</v>
      </c>
    </row>
    <row r="330" spans="2:17" s="7" customFormat="1" ht="45">
      <c r="B330" s="353"/>
      <c r="C330" s="367"/>
      <c r="D330" s="227" t="s">
        <v>3319</v>
      </c>
      <c r="E330" s="85" t="s">
        <v>1436</v>
      </c>
      <c r="F330" s="84">
        <v>0.6</v>
      </c>
      <c r="G330" s="84">
        <v>0</v>
      </c>
      <c r="H330" s="84">
        <v>1</v>
      </c>
      <c r="I330" s="38" t="s">
        <v>719</v>
      </c>
      <c r="J330" s="38" t="s">
        <v>3297</v>
      </c>
      <c r="K330" s="20" t="s">
        <v>50</v>
      </c>
      <c r="L330" s="20" t="s">
        <v>718</v>
      </c>
      <c r="M330" s="20" t="s">
        <v>3318</v>
      </c>
      <c r="N330" s="52" t="s">
        <v>3317</v>
      </c>
      <c r="O330" s="83" t="s">
        <v>3316</v>
      </c>
      <c r="P330" s="20" t="s">
        <v>702</v>
      </c>
      <c r="Q330" s="29" t="s">
        <v>730</v>
      </c>
    </row>
    <row r="331" spans="2:17" s="7" customFormat="1" ht="45">
      <c r="B331" s="353"/>
      <c r="C331" s="367"/>
      <c r="D331" s="227" t="s">
        <v>3315</v>
      </c>
      <c r="E331" s="84">
        <v>0.32</v>
      </c>
      <c r="F331" s="84">
        <v>0.05</v>
      </c>
      <c r="G331" s="84">
        <v>0.65</v>
      </c>
      <c r="H331" s="84">
        <v>1</v>
      </c>
      <c r="I331" s="38" t="s">
        <v>719</v>
      </c>
      <c r="J331" s="38" t="s">
        <v>3297</v>
      </c>
      <c r="K331" s="20" t="s">
        <v>50</v>
      </c>
      <c r="L331" s="20" t="s">
        <v>718</v>
      </c>
      <c r="M331" s="20" t="s">
        <v>3314</v>
      </c>
      <c r="N331" s="52" t="s">
        <v>3313</v>
      </c>
      <c r="O331" s="83" t="s">
        <v>3312</v>
      </c>
      <c r="P331" s="20" t="s">
        <v>702</v>
      </c>
      <c r="Q331" s="29" t="s">
        <v>730</v>
      </c>
    </row>
    <row r="332" spans="2:17" s="7" customFormat="1" ht="45">
      <c r="B332" s="353"/>
      <c r="C332" s="367"/>
      <c r="D332" s="227" t="s">
        <v>3311</v>
      </c>
      <c r="E332" s="84">
        <v>0.38</v>
      </c>
      <c r="F332" s="84">
        <v>0.15</v>
      </c>
      <c r="G332" s="84">
        <v>0.65</v>
      </c>
      <c r="H332" s="84">
        <v>1</v>
      </c>
      <c r="I332" s="38" t="s">
        <v>719</v>
      </c>
      <c r="J332" s="38" t="s">
        <v>3297</v>
      </c>
      <c r="K332" s="20" t="s">
        <v>50</v>
      </c>
      <c r="L332" s="20" t="s">
        <v>718</v>
      </c>
      <c r="M332" s="20" t="s">
        <v>3310</v>
      </c>
      <c r="N332" s="52" t="s">
        <v>3309</v>
      </c>
      <c r="O332" s="83" t="s">
        <v>3308</v>
      </c>
      <c r="P332" s="20" t="s">
        <v>702</v>
      </c>
      <c r="Q332" s="29" t="s">
        <v>730</v>
      </c>
    </row>
    <row r="333" spans="2:17" s="7" customFormat="1" ht="45">
      <c r="B333" s="353"/>
      <c r="C333" s="367"/>
      <c r="D333" s="227" t="s">
        <v>3307</v>
      </c>
      <c r="E333" s="84">
        <v>0.35</v>
      </c>
      <c r="F333" s="84">
        <v>0.1</v>
      </c>
      <c r="G333" s="84">
        <v>0.65</v>
      </c>
      <c r="H333" s="84">
        <v>1</v>
      </c>
      <c r="I333" s="38" t="s">
        <v>719</v>
      </c>
      <c r="J333" s="38" t="s">
        <v>3297</v>
      </c>
      <c r="K333" s="38" t="s">
        <v>50</v>
      </c>
      <c r="L333" s="20" t="s">
        <v>718</v>
      </c>
      <c r="M333" s="20" t="s">
        <v>3306</v>
      </c>
      <c r="N333" s="52" t="s">
        <v>3305</v>
      </c>
      <c r="O333" s="83" t="s">
        <v>3304</v>
      </c>
      <c r="P333" s="20" t="s">
        <v>702</v>
      </c>
      <c r="Q333" s="29" t="s">
        <v>730</v>
      </c>
    </row>
    <row r="334" spans="2:17" s="7" customFormat="1" ht="45">
      <c r="B334" s="353"/>
      <c r="C334" s="367"/>
      <c r="D334" s="245" t="s">
        <v>3303</v>
      </c>
      <c r="E334" s="65">
        <v>0.62</v>
      </c>
      <c r="F334" s="65">
        <v>0.85</v>
      </c>
      <c r="G334" s="65">
        <v>0.35</v>
      </c>
      <c r="H334" s="65">
        <v>0.97</v>
      </c>
      <c r="I334" s="64" t="s">
        <v>3297</v>
      </c>
      <c r="J334" s="61" t="s">
        <v>50</v>
      </c>
      <c r="K334" s="64" t="s">
        <v>3296</v>
      </c>
      <c r="L334" s="64" t="s">
        <v>3302</v>
      </c>
      <c r="M334" s="61" t="s">
        <v>3301</v>
      </c>
      <c r="N334" s="63" t="s">
        <v>3300</v>
      </c>
      <c r="O334" s="62" t="s">
        <v>3299</v>
      </c>
      <c r="P334" s="61" t="s">
        <v>702</v>
      </c>
      <c r="Q334" s="60" t="s">
        <v>701</v>
      </c>
    </row>
    <row r="335" spans="2:17" s="7" customFormat="1" ht="90">
      <c r="B335" s="353"/>
      <c r="C335" s="364"/>
      <c r="D335" s="244" t="s">
        <v>3298</v>
      </c>
      <c r="E335" s="73">
        <v>0.32</v>
      </c>
      <c r="F335" s="73">
        <v>0.05</v>
      </c>
      <c r="G335" s="73">
        <v>0.65</v>
      </c>
      <c r="H335" s="72">
        <v>0.97</v>
      </c>
      <c r="I335" s="71" t="s">
        <v>3297</v>
      </c>
      <c r="J335" s="68" t="s">
        <v>50</v>
      </c>
      <c r="K335" s="68" t="s">
        <v>3296</v>
      </c>
      <c r="L335" s="71" t="s">
        <v>3295</v>
      </c>
      <c r="M335" s="68" t="s">
        <v>3294</v>
      </c>
      <c r="N335" s="213" t="s">
        <v>3293</v>
      </c>
      <c r="O335" s="69" t="s">
        <v>3292</v>
      </c>
      <c r="P335" s="68" t="s">
        <v>702</v>
      </c>
      <c r="Q335" s="67" t="s">
        <v>701</v>
      </c>
    </row>
    <row r="336" spans="2:17" s="7" customFormat="1" ht="60">
      <c r="B336" s="353"/>
      <c r="C336" s="362" t="s">
        <v>3291</v>
      </c>
      <c r="D336" s="223" t="s">
        <v>3290</v>
      </c>
      <c r="E336" s="84">
        <v>0.95</v>
      </c>
      <c r="F336" s="84">
        <v>0.9</v>
      </c>
      <c r="G336" s="84">
        <v>1</v>
      </c>
      <c r="H336" s="84">
        <v>0.8</v>
      </c>
      <c r="I336" s="38" t="s">
        <v>719</v>
      </c>
      <c r="J336" s="38" t="s">
        <v>3281</v>
      </c>
      <c r="K336" s="38" t="s">
        <v>50</v>
      </c>
      <c r="L336" s="20" t="s">
        <v>718</v>
      </c>
      <c r="M336" s="20" t="s">
        <v>3289</v>
      </c>
      <c r="N336" s="52" t="s">
        <v>3288</v>
      </c>
      <c r="O336" s="83" t="s">
        <v>3287</v>
      </c>
      <c r="P336" s="20" t="s">
        <v>702</v>
      </c>
      <c r="Q336" s="29" t="s">
        <v>714</v>
      </c>
    </row>
    <row r="337" spans="2:17" s="7" customFormat="1" ht="60">
      <c r="B337" s="353"/>
      <c r="C337" s="362"/>
      <c r="D337" s="211" t="s">
        <v>3286</v>
      </c>
      <c r="E337" s="73">
        <v>0.49</v>
      </c>
      <c r="F337" s="73">
        <v>0.6</v>
      </c>
      <c r="G337" s="73">
        <v>0.35</v>
      </c>
      <c r="H337" s="73">
        <v>0.99</v>
      </c>
      <c r="I337" s="71" t="s">
        <v>719</v>
      </c>
      <c r="J337" s="71" t="s">
        <v>3281</v>
      </c>
      <c r="K337" s="68" t="s">
        <v>50</v>
      </c>
      <c r="L337" s="68" t="s">
        <v>718</v>
      </c>
      <c r="M337" s="68" t="s">
        <v>3285</v>
      </c>
      <c r="N337" s="213" t="s">
        <v>3284</v>
      </c>
      <c r="O337" s="69" t="s">
        <v>3283</v>
      </c>
      <c r="P337" s="68" t="s">
        <v>702</v>
      </c>
      <c r="Q337" s="67" t="s">
        <v>714</v>
      </c>
    </row>
    <row r="338" spans="2:17" s="7" customFormat="1" ht="60">
      <c r="B338" s="353"/>
      <c r="C338" s="362"/>
      <c r="D338" s="210" t="s">
        <v>3282</v>
      </c>
      <c r="E338" s="65">
        <v>0.51</v>
      </c>
      <c r="F338" s="65">
        <v>0.65</v>
      </c>
      <c r="G338" s="65">
        <v>0.35</v>
      </c>
      <c r="H338" s="65">
        <v>0.99</v>
      </c>
      <c r="I338" s="64" t="s">
        <v>3281</v>
      </c>
      <c r="J338" s="61" t="s">
        <v>50</v>
      </c>
      <c r="K338" s="64" t="s">
        <v>3280</v>
      </c>
      <c r="L338" s="64" t="s">
        <v>3279</v>
      </c>
      <c r="M338" s="61" t="s">
        <v>3278</v>
      </c>
      <c r="N338" s="63" t="s">
        <v>3277</v>
      </c>
      <c r="O338" s="62" t="s">
        <v>3276</v>
      </c>
      <c r="P338" s="61" t="s">
        <v>702</v>
      </c>
      <c r="Q338" s="60" t="s">
        <v>701</v>
      </c>
    </row>
    <row r="339" spans="2:17" s="7" customFormat="1" ht="90">
      <c r="B339" s="353"/>
      <c r="C339" s="363" t="s">
        <v>3275</v>
      </c>
      <c r="D339" s="212" t="s">
        <v>3274</v>
      </c>
      <c r="E339" s="65">
        <v>0.92</v>
      </c>
      <c r="F339" s="65">
        <v>0.85</v>
      </c>
      <c r="G339" s="65">
        <v>1</v>
      </c>
      <c r="H339" s="65">
        <v>0.83</v>
      </c>
      <c r="I339" s="64" t="s">
        <v>719</v>
      </c>
      <c r="J339" s="64" t="s">
        <v>3273</v>
      </c>
      <c r="K339" s="64" t="s">
        <v>50</v>
      </c>
      <c r="L339" s="61" t="s">
        <v>718</v>
      </c>
      <c r="M339" s="61" t="s">
        <v>3272</v>
      </c>
      <c r="N339" s="63" t="s">
        <v>3271</v>
      </c>
      <c r="O339" s="62" t="s">
        <v>3270</v>
      </c>
      <c r="P339" s="61" t="s">
        <v>702</v>
      </c>
      <c r="Q339" s="60" t="s">
        <v>714</v>
      </c>
    </row>
    <row r="340" spans="2:17" s="7" customFormat="1" ht="30">
      <c r="B340" s="353"/>
      <c r="C340" s="367"/>
      <c r="D340" s="223" t="s">
        <v>3269</v>
      </c>
      <c r="E340" s="84">
        <v>0.95</v>
      </c>
      <c r="F340" s="84">
        <v>0.9</v>
      </c>
      <c r="G340" s="84">
        <v>1</v>
      </c>
      <c r="H340" s="84">
        <v>0.97</v>
      </c>
      <c r="I340" s="38" t="s">
        <v>719</v>
      </c>
      <c r="J340" s="38" t="s">
        <v>3268</v>
      </c>
      <c r="K340" s="20" t="s">
        <v>50</v>
      </c>
      <c r="L340" s="20" t="s">
        <v>718</v>
      </c>
      <c r="M340" s="20" t="s">
        <v>3267</v>
      </c>
      <c r="N340" s="52" t="s">
        <v>3266</v>
      </c>
      <c r="O340" s="83" t="s">
        <v>3265</v>
      </c>
      <c r="P340" s="20" t="s">
        <v>702</v>
      </c>
      <c r="Q340" s="29" t="s">
        <v>714</v>
      </c>
    </row>
    <row r="341" spans="2:17" s="7" customFormat="1" ht="60">
      <c r="B341" s="353"/>
      <c r="C341" s="367"/>
      <c r="D341" s="212" t="s">
        <v>3264</v>
      </c>
      <c r="E341" s="97" t="s">
        <v>802</v>
      </c>
      <c r="F341" s="65">
        <v>0.75</v>
      </c>
      <c r="G341" s="65">
        <v>0</v>
      </c>
      <c r="H341" s="65">
        <v>1</v>
      </c>
      <c r="I341" s="64" t="s">
        <v>719</v>
      </c>
      <c r="J341" s="64" t="s">
        <v>3263</v>
      </c>
      <c r="K341" s="61" t="s">
        <v>50</v>
      </c>
      <c r="L341" s="61" t="s">
        <v>718</v>
      </c>
      <c r="M341" s="61" t="s">
        <v>3262</v>
      </c>
      <c r="N341" s="93" t="s">
        <v>3261</v>
      </c>
      <c r="O341" s="62" t="s">
        <v>3260</v>
      </c>
      <c r="P341" s="61" t="s">
        <v>702</v>
      </c>
      <c r="Q341" s="110" t="s">
        <v>730</v>
      </c>
    </row>
    <row r="342" spans="2:17" s="7" customFormat="1" ht="75">
      <c r="B342" s="353"/>
      <c r="C342" s="367"/>
      <c r="D342" s="211" t="s">
        <v>760</v>
      </c>
      <c r="E342" s="82" t="s">
        <v>743</v>
      </c>
      <c r="F342" s="73">
        <v>0.7</v>
      </c>
      <c r="G342" s="73">
        <v>0</v>
      </c>
      <c r="H342" s="73">
        <v>1</v>
      </c>
      <c r="I342" s="71" t="s">
        <v>719</v>
      </c>
      <c r="J342" s="71" t="s">
        <v>759</v>
      </c>
      <c r="K342" s="68" t="s">
        <v>50</v>
      </c>
      <c r="L342" s="68" t="s">
        <v>718</v>
      </c>
      <c r="M342" s="68" t="s">
        <v>758</v>
      </c>
      <c r="N342" s="213" t="s">
        <v>757</v>
      </c>
      <c r="O342" s="69" t="s">
        <v>756</v>
      </c>
      <c r="P342" s="68" t="s">
        <v>702</v>
      </c>
      <c r="Q342" s="103" t="s">
        <v>730</v>
      </c>
    </row>
    <row r="343" spans="2:17" s="7" customFormat="1" ht="135">
      <c r="B343" s="353"/>
      <c r="C343" s="364"/>
      <c r="D343" s="242" t="s">
        <v>3259</v>
      </c>
      <c r="E343" s="240">
        <v>0.41</v>
      </c>
      <c r="F343" s="80">
        <v>0.45</v>
      </c>
      <c r="G343" s="80">
        <v>0.35</v>
      </c>
      <c r="H343" s="80">
        <v>1</v>
      </c>
      <c r="I343" s="79" t="s">
        <v>3258</v>
      </c>
      <c r="J343" s="76" t="s">
        <v>50</v>
      </c>
      <c r="K343" s="79" t="s">
        <v>3257</v>
      </c>
      <c r="L343" s="76" t="s">
        <v>718</v>
      </c>
      <c r="M343" s="76" t="s">
        <v>3256</v>
      </c>
      <c r="N343" s="100" t="s">
        <v>3255</v>
      </c>
      <c r="O343" s="77" t="s">
        <v>3254</v>
      </c>
      <c r="P343" s="76" t="s">
        <v>702</v>
      </c>
      <c r="Q343" s="75" t="s">
        <v>701</v>
      </c>
    </row>
    <row r="344" spans="2:17" s="7" customFormat="1" ht="60">
      <c r="B344" s="353"/>
      <c r="C344" s="362" t="s">
        <v>3253</v>
      </c>
      <c r="D344" s="229" t="s">
        <v>3252</v>
      </c>
      <c r="E344" s="84">
        <v>0.7</v>
      </c>
      <c r="F344" s="84">
        <v>0.75</v>
      </c>
      <c r="G344" s="84">
        <v>0.65</v>
      </c>
      <c r="H344" s="84">
        <v>0.99</v>
      </c>
      <c r="I344" s="38" t="s">
        <v>3248</v>
      </c>
      <c r="J344" s="20" t="s">
        <v>50</v>
      </c>
      <c r="K344" s="38" t="s">
        <v>3247</v>
      </c>
      <c r="L344" s="38" t="s">
        <v>3246</v>
      </c>
      <c r="M344" s="20" t="s">
        <v>3251</v>
      </c>
      <c r="N344" s="52" t="s">
        <v>3250</v>
      </c>
      <c r="O344" s="83" t="s">
        <v>3243</v>
      </c>
      <c r="P344" s="20" t="s">
        <v>702</v>
      </c>
      <c r="Q344" s="29" t="s">
        <v>701</v>
      </c>
    </row>
    <row r="345" spans="2:17" s="7" customFormat="1" ht="61" thickBot="1">
      <c r="B345" s="354"/>
      <c r="C345" s="368"/>
      <c r="D345" s="249" t="s">
        <v>3249</v>
      </c>
      <c r="E345" s="57">
        <v>0.32</v>
      </c>
      <c r="F345" s="57">
        <v>0.6</v>
      </c>
      <c r="G345" s="57">
        <v>0</v>
      </c>
      <c r="H345" s="235">
        <v>0.97</v>
      </c>
      <c r="I345" s="56" t="s">
        <v>3248</v>
      </c>
      <c r="J345" s="44" t="s">
        <v>50</v>
      </c>
      <c r="K345" s="56" t="s">
        <v>3247</v>
      </c>
      <c r="L345" s="56" t="s">
        <v>3246</v>
      </c>
      <c r="M345" s="44" t="s">
        <v>3245</v>
      </c>
      <c r="N345" s="124" t="s">
        <v>3244</v>
      </c>
      <c r="O345" s="54" t="s">
        <v>3243</v>
      </c>
      <c r="P345" s="44" t="s">
        <v>702</v>
      </c>
      <c r="Q345" s="48" t="s">
        <v>701</v>
      </c>
    </row>
    <row r="346" spans="2:17" s="7" customFormat="1" ht="75">
      <c r="B346" s="347" t="s">
        <v>3242</v>
      </c>
      <c r="C346" s="361" t="s">
        <v>3241</v>
      </c>
      <c r="D346" s="247" t="s">
        <v>920</v>
      </c>
      <c r="E346" s="150">
        <v>0</v>
      </c>
      <c r="F346" s="150">
        <v>0</v>
      </c>
      <c r="G346" s="150">
        <v>0</v>
      </c>
      <c r="H346" s="150">
        <v>0.18</v>
      </c>
      <c r="I346" s="149" t="s">
        <v>893</v>
      </c>
      <c r="J346" s="146" t="s">
        <v>50</v>
      </c>
      <c r="K346" s="146" t="s">
        <v>50</v>
      </c>
      <c r="L346" s="149" t="s">
        <v>919</v>
      </c>
      <c r="M346" s="146" t="s">
        <v>918</v>
      </c>
      <c r="N346" s="215" t="s">
        <v>917</v>
      </c>
      <c r="O346" s="214" t="s">
        <v>916</v>
      </c>
      <c r="P346" s="146" t="s">
        <v>722</v>
      </c>
      <c r="Q346" s="145" t="s">
        <v>887</v>
      </c>
    </row>
    <row r="347" spans="2:17" s="7" customFormat="1" ht="60">
      <c r="B347" s="353"/>
      <c r="C347" s="362"/>
      <c r="D347" s="229" t="s">
        <v>915</v>
      </c>
      <c r="E347" s="84">
        <v>0</v>
      </c>
      <c r="F347" s="84">
        <v>0</v>
      </c>
      <c r="G347" s="84">
        <v>0</v>
      </c>
      <c r="H347" s="84">
        <v>0.13</v>
      </c>
      <c r="I347" s="38" t="s">
        <v>893</v>
      </c>
      <c r="J347" s="20" t="s">
        <v>50</v>
      </c>
      <c r="K347" s="20" t="s">
        <v>50</v>
      </c>
      <c r="L347" s="20" t="s">
        <v>914</v>
      </c>
      <c r="M347" s="20" t="s">
        <v>913</v>
      </c>
      <c r="N347" s="52" t="s">
        <v>912</v>
      </c>
      <c r="O347" s="83" t="s">
        <v>911</v>
      </c>
      <c r="P347" s="20" t="s">
        <v>722</v>
      </c>
      <c r="Q347" s="29" t="s">
        <v>887</v>
      </c>
    </row>
    <row r="348" spans="2:17" s="7" customFormat="1" ht="60">
      <c r="B348" s="353"/>
      <c r="C348" s="362"/>
      <c r="D348" s="229" t="s">
        <v>910</v>
      </c>
      <c r="E348" s="84">
        <v>0</v>
      </c>
      <c r="F348" s="84">
        <v>0</v>
      </c>
      <c r="G348" s="84">
        <v>0</v>
      </c>
      <c r="H348" s="84">
        <v>0.14000000000000001</v>
      </c>
      <c r="I348" s="38" t="s">
        <v>893</v>
      </c>
      <c r="J348" s="20" t="s">
        <v>50</v>
      </c>
      <c r="K348" s="38" t="s">
        <v>899</v>
      </c>
      <c r="L348" s="38" t="s">
        <v>909</v>
      </c>
      <c r="M348" s="20" t="s">
        <v>908</v>
      </c>
      <c r="N348" s="52" t="s">
        <v>907</v>
      </c>
      <c r="O348" s="83" t="s">
        <v>906</v>
      </c>
      <c r="P348" s="20" t="s">
        <v>722</v>
      </c>
      <c r="Q348" s="29" t="s">
        <v>887</v>
      </c>
    </row>
    <row r="349" spans="2:17" s="7" customFormat="1" ht="60">
      <c r="B349" s="353"/>
      <c r="C349" s="362"/>
      <c r="D349" s="229" t="s">
        <v>905</v>
      </c>
      <c r="E349" s="84">
        <v>0</v>
      </c>
      <c r="F349" s="84">
        <v>0</v>
      </c>
      <c r="G349" s="84">
        <v>0</v>
      </c>
      <c r="H349" s="84">
        <v>0.14000000000000001</v>
      </c>
      <c r="I349" s="38" t="s">
        <v>893</v>
      </c>
      <c r="J349" s="20" t="s">
        <v>50</v>
      </c>
      <c r="K349" s="38" t="s">
        <v>50</v>
      </c>
      <c r="L349" s="38" t="s">
        <v>904</v>
      </c>
      <c r="M349" s="20" t="s">
        <v>903</v>
      </c>
      <c r="N349" s="52" t="s">
        <v>902</v>
      </c>
      <c r="O349" s="83" t="s">
        <v>901</v>
      </c>
      <c r="P349" s="20" t="s">
        <v>722</v>
      </c>
      <c r="Q349" s="29" t="s">
        <v>887</v>
      </c>
    </row>
    <row r="350" spans="2:17" s="7" customFormat="1" ht="75">
      <c r="B350" s="353"/>
      <c r="C350" s="362"/>
      <c r="D350" s="229" t="s">
        <v>900</v>
      </c>
      <c r="E350" s="84">
        <v>0</v>
      </c>
      <c r="F350" s="84">
        <v>0</v>
      </c>
      <c r="G350" s="84">
        <v>0</v>
      </c>
      <c r="H350" s="84">
        <v>0.13</v>
      </c>
      <c r="I350" s="38" t="s">
        <v>893</v>
      </c>
      <c r="J350" s="20" t="s">
        <v>50</v>
      </c>
      <c r="K350" s="20" t="s">
        <v>899</v>
      </c>
      <c r="L350" s="38" t="s">
        <v>898</v>
      </c>
      <c r="M350" s="20" t="s">
        <v>897</v>
      </c>
      <c r="N350" s="52" t="s">
        <v>896</v>
      </c>
      <c r="O350" s="83" t="s">
        <v>895</v>
      </c>
      <c r="P350" s="20" t="s">
        <v>722</v>
      </c>
      <c r="Q350" s="29" t="s">
        <v>887</v>
      </c>
    </row>
    <row r="351" spans="2:17" s="7" customFormat="1" ht="105">
      <c r="B351" s="353"/>
      <c r="C351" s="362"/>
      <c r="D351" s="229" t="s">
        <v>894</v>
      </c>
      <c r="E351" s="84">
        <v>0</v>
      </c>
      <c r="F351" s="84">
        <v>0</v>
      </c>
      <c r="G351" s="84">
        <v>0</v>
      </c>
      <c r="H351" s="84">
        <v>0.12</v>
      </c>
      <c r="I351" s="38" t="s">
        <v>893</v>
      </c>
      <c r="J351" s="20" t="s">
        <v>50</v>
      </c>
      <c r="K351" s="38" t="s">
        <v>892</v>
      </c>
      <c r="L351" s="38" t="s">
        <v>891</v>
      </c>
      <c r="M351" s="20" t="s">
        <v>890</v>
      </c>
      <c r="N351" s="52" t="s">
        <v>889</v>
      </c>
      <c r="O351" s="83" t="s">
        <v>888</v>
      </c>
      <c r="P351" s="20" t="s">
        <v>722</v>
      </c>
      <c r="Q351" s="29" t="s">
        <v>887</v>
      </c>
    </row>
    <row r="352" spans="2:17" s="7" customFormat="1" ht="45">
      <c r="B352" s="353"/>
      <c r="C352" s="362"/>
      <c r="D352" s="209" t="s">
        <v>3240</v>
      </c>
      <c r="E352" s="97" t="s">
        <v>1851</v>
      </c>
      <c r="F352" s="65">
        <v>0.65</v>
      </c>
      <c r="G352" s="65">
        <v>0</v>
      </c>
      <c r="H352" s="65">
        <v>1</v>
      </c>
      <c r="I352" s="64" t="s">
        <v>3239</v>
      </c>
      <c r="J352" s="64" t="s">
        <v>1095</v>
      </c>
      <c r="K352" s="64" t="s">
        <v>3238</v>
      </c>
      <c r="L352" s="64" t="s">
        <v>3237</v>
      </c>
      <c r="M352" s="61" t="s">
        <v>3236</v>
      </c>
      <c r="N352" s="63" t="s">
        <v>3235</v>
      </c>
      <c r="O352" s="62" t="s">
        <v>3234</v>
      </c>
      <c r="P352" s="61" t="s">
        <v>702</v>
      </c>
      <c r="Q352" s="60" t="s">
        <v>835</v>
      </c>
    </row>
    <row r="353" spans="2:17" s="7" customFormat="1" ht="150">
      <c r="B353" s="353"/>
      <c r="C353" s="362"/>
      <c r="D353" s="206" t="s">
        <v>1437</v>
      </c>
      <c r="E353" s="82" t="s">
        <v>1436</v>
      </c>
      <c r="F353" s="73">
        <v>0.6</v>
      </c>
      <c r="G353" s="73">
        <v>0</v>
      </c>
      <c r="H353" s="73">
        <v>1</v>
      </c>
      <c r="I353" s="71" t="s">
        <v>1435</v>
      </c>
      <c r="J353" s="68" t="s">
        <v>50</v>
      </c>
      <c r="K353" s="71" t="s">
        <v>1434</v>
      </c>
      <c r="L353" s="68" t="s">
        <v>1433</v>
      </c>
      <c r="M353" s="68" t="s">
        <v>1432</v>
      </c>
      <c r="N353" s="213" t="s">
        <v>1431</v>
      </c>
      <c r="O353" s="69" t="s">
        <v>1430</v>
      </c>
      <c r="P353" s="68" t="s">
        <v>702</v>
      </c>
      <c r="Q353" s="67" t="s">
        <v>835</v>
      </c>
    </row>
    <row r="354" spans="2:17" s="7" customFormat="1" ht="45">
      <c r="B354" s="353"/>
      <c r="C354" s="362"/>
      <c r="D354" s="242" t="s">
        <v>3233</v>
      </c>
      <c r="E354" s="80">
        <v>0.95</v>
      </c>
      <c r="F354" s="80">
        <v>0.9</v>
      </c>
      <c r="G354" s="80">
        <v>1</v>
      </c>
      <c r="H354" s="80">
        <v>0.88</v>
      </c>
      <c r="I354" s="79" t="s">
        <v>3202</v>
      </c>
      <c r="J354" s="76" t="s">
        <v>50</v>
      </c>
      <c r="K354" s="76" t="s">
        <v>3163</v>
      </c>
      <c r="L354" s="79" t="s">
        <v>3207</v>
      </c>
      <c r="M354" s="76" t="s">
        <v>3232</v>
      </c>
      <c r="N354" s="78" t="s">
        <v>3231</v>
      </c>
      <c r="O354" s="154" t="s">
        <v>3204</v>
      </c>
      <c r="P354" s="76" t="s">
        <v>702</v>
      </c>
      <c r="Q354" s="137" t="s">
        <v>790</v>
      </c>
    </row>
    <row r="355" spans="2:17" s="7" customFormat="1" ht="75">
      <c r="B355" s="353"/>
      <c r="C355" s="362"/>
      <c r="D355" s="212" t="s">
        <v>1342</v>
      </c>
      <c r="E355" s="65">
        <v>0.54</v>
      </c>
      <c r="F355" s="65">
        <v>0.45</v>
      </c>
      <c r="G355" s="65">
        <v>0.65</v>
      </c>
      <c r="H355" s="65">
        <v>0.95</v>
      </c>
      <c r="I355" s="64" t="s">
        <v>719</v>
      </c>
      <c r="J355" s="64" t="s">
        <v>3230</v>
      </c>
      <c r="K355" s="61" t="s">
        <v>50</v>
      </c>
      <c r="L355" s="61" t="s">
        <v>718</v>
      </c>
      <c r="M355" s="61" t="s">
        <v>1340</v>
      </c>
      <c r="N355" s="63" t="s">
        <v>1339</v>
      </c>
      <c r="O355" s="62" t="s">
        <v>1338</v>
      </c>
      <c r="P355" s="61" t="s">
        <v>702</v>
      </c>
      <c r="Q355" s="60" t="s">
        <v>714</v>
      </c>
    </row>
    <row r="356" spans="2:17" s="7" customFormat="1" ht="75">
      <c r="B356" s="353"/>
      <c r="C356" s="362"/>
      <c r="D356" s="223" t="s">
        <v>3229</v>
      </c>
      <c r="E356" s="84">
        <v>0.97</v>
      </c>
      <c r="F356" s="84">
        <v>0.95</v>
      </c>
      <c r="G356" s="84">
        <v>1</v>
      </c>
      <c r="H356" s="84">
        <v>0.84</v>
      </c>
      <c r="I356" s="20" t="s">
        <v>719</v>
      </c>
      <c r="J356" s="38" t="s">
        <v>1341</v>
      </c>
      <c r="K356" s="20" t="s">
        <v>50</v>
      </c>
      <c r="L356" s="20" t="s">
        <v>718</v>
      </c>
      <c r="M356" s="20" t="s">
        <v>3228</v>
      </c>
      <c r="N356" s="52" t="s">
        <v>3227</v>
      </c>
      <c r="O356" s="83" t="s">
        <v>3226</v>
      </c>
      <c r="P356" s="86" t="s">
        <v>702</v>
      </c>
      <c r="Q356" s="29" t="s">
        <v>714</v>
      </c>
    </row>
    <row r="357" spans="2:17" s="7" customFormat="1" ht="135">
      <c r="B357" s="353"/>
      <c r="C357" s="362"/>
      <c r="D357" s="227" t="s">
        <v>3225</v>
      </c>
      <c r="E357" s="84">
        <f>18/37</f>
        <v>0.48648648648648651</v>
      </c>
      <c r="F357" s="84">
        <v>0.05</v>
      </c>
      <c r="G357" s="84">
        <v>1</v>
      </c>
      <c r="H357" s="91">
        <v>0.87</v>
      </c>
      <c r="I357" s="20" t="s">
        <v>719</v>
      </c>
      <c r="J357" s="38" t="s">
        <v>1341</v>
      </c>
      <c r="K357" s="20" t="s">
        <v>50</v>
      </c>
      <c r="L357" s="20" t="s">
        <v>718</v>
      </c>
      <c r="M357" s="20" t="s">
        <v>3224</v>
      </c>
      <c r="N357" s="51" t="s">
        <v>3223</v>
      </c>
      <c r="O357" s="83" t="s">
        <v>3222</v>
      </c>
      <c r="P357" s="20" t="s">
        <v>702</v>
      </c>
      <c r="Q357" s="29" t="s">
        <v>714</v>
      </c>
    </row>
    <row r="358" spans="2:17" ht="75">
      <c r="B358" s="353"/>
      <c r="C358" s="362"/>
      <c r="D358" s="227" t="s">
        <v>3221</v>
      </c>
      <c r="E358" s="84">
        <v>0</v>
      </c>
      <c r="F358" s="84">
        <v>0</v>
      </c>
      <c r="G358" s="84">
        <v>0</v>
      </c>
      <c r="H358" s="84">
        <v>0.55000000000000004</v>
      </c>
      <c r="I358" s="38" t="s">
        <v>719</v>
      </c>
      <c r="J358" s="38" t="s">
        <v>1341</v>
      </c>
      <c r="K358" s="20" t="s">
        <v>50</v>
      </c>
      <c r="L358" s="20" t="s">
        <v>718</v>
      </c>
      <c r="M358" s="20" t="s">
        <v>3220</v>
      </c>
      <c r="N358" s="51" t="s">
        <v>3219</v>
      </c>
      <c r="O358" s="90" t="s">
        <v>3218</v>
      </c>
      <c r="P358" s="20" t="s">
        <v>722</v>
      </c>
      <c r="Q358" s="29" t="s">
        <v>714</v>
      </c>
    </row>
    <row r="359" spans="2:17" ht="60">
      <c r="B359" s="353"/>
      <c r="C359" s="362"/>
      <c r="D359" s="212" t="s">
        <v>3217</v>
      </c>
      <c r="E359" s="65">
        <v>0.76</v>
      </c>
      <c r="F359" s="65">
        <v>0.85</v>
      </c>
      <c r="G359" s="65">
        <v>0.65</v>
      </c>
      <c r="H359" s="65">
        <v>1</v>
      </c>
      <c r="I359" s="61" t="s">
        <v>719</v>
      </c>
      <c r="J359" s="64" t="s">
        <v>1341</v>
      </c>
      <c r="K359" s="61" t="s">
        <v>50</v>
      </c>
      <c r="L359" s="61" t="s">
        <v>718</v>
      </c>
      <c r="M359" s="61" t="s">
        <v>3216</v>
      </c>
      <c r="N359" s="93" t="s">
        <v>3215</v>
      </c>
      <c r="O359" s="92" t="s">
        <v>3214</v>
      </c>
      <c r="P359" s="87" t="s">
        <v>702</v>
      </c>
      <c r="Q359" s="60" t="s">
        <v>730</v>
      </c>
    </row>
    <row r="360" spans="2:17" ht="45">
      <c r="B360" s="353"/>
      <c r="C360" s="362"/>
      <c r="D360" s="227" t="s">
        <v>3213</v>
      </c>
      <c r="E360" s="84">
        <v>0.32</v>
      </c>
      <c r="F360" s="84">
        <v>0.05</v>
      </c>
      <c r="G360" s="84">
        <v>0.65</v>
      </c>
      <c r="H360" s="84">
        <v>1</v>
      </c>
      <c r="I360" s="38" t="s">
        <v>719</v>
      </c>
      <c r="J360" s="38" t="s">
        <v>3212</v>
      </c>
      <c r="K360" s="20" t="s">
        <v>50</v>
      </c>
      <c r="L360" s="20" t="s">
        <v>718</v>
      </c>
      <c r="M360" s="20" t="s">
        <v>3211</v>
      </c>
      <c r="N360" s="52" t="s">
        <v>3210</v>
      </c>
      <c r="O360" s="83" t="s">
        <v>3209</v>
      </c>
      <c r="P360" s="20" t="s">
        <v>702</v>
      </c>
      <c r="Q360" s="29" t="s">
        <v>730</v>
      </c>
    </row>
    <row r="361" spans="2:17" ht="45">
      <c r="B361" s="353"/>
      <c r="C361" s="362"/>
      <c r="D361" s="209" t="s">
        <v>3208</v>
      </c>
      <c r="E361" s="65">
        <v>0.97</v>
      </c>
      <c r="F361" s="65">
        <v>0.95</v>
      </c>
      <c r="G361" s="65">
        <v>1</v>
      </c>
      <c r="H361" s="65">
        <v>0.92</v>
      </c>
      <c r="I361" s="64" t="s">
        <v>3202</v>
      </c>
      <c r="J361" s="61" t="s">
        <v>50</v>
      </c>
      <c r="K361" s="61" t="s">
        <v>3163</v>
      </c>
      <c r="L361" s="64" t="s">
        <v>3207</v>
      </c>
      <c r="M361" s="61" t="s">
        <v>3206</v>
      </c>
      <c r="N361" s="63" t="s">
        <v>3205</v>
      </c>
      <c r="O361" s="62" t="s">
        <v>3204</v>
      </c>
      <c r="P361" s="61" t="s">
        <v>702</v>
      </c>
      <c r="Q361" s="60" t="s">
        <v>701</v>
      </c>
    </row>
    <row r="362" spans="2:17" ht="60">
      <c r="B362" s="353"/>
      <c r="C362" s="362"/>
      <c r="D362" s="207" t="s">
        <v>3203</v>
      </c>
      <c r="E362" s="84">
        <v>0.92</v>
      </c>
      <c r="F362" s="84">
        <v>0.85</v>
      </c>
      <c r="G362" s="84">
        <v>1</v>
      </c>
      <c r="H362" s="84">
        <v>0.89</v>
      </c>
      <c r="I362" s="38" t="s">
        <v>3202</v>
      </c>
      <c r="J362" s="20" t="s">
        <v>50</v>
      </c>
      <c r="K362" s="38" t="s">
        <v>3196</v>
      </c>
      <c r="L362" s="20" t="s">
        <v>3201</v>
      </c>
      <c r="M362" s="20" t="s">
        <v>3200</v>
      </c>
      <c r="N362" s="52" t="s">
        <v>3199</v>
      </c>
      <c r="O362" s="83" t="s">
        <v>3198</v>
      </c>
      <c r="P362" s="20" t="s">
        <v>702</v>
      </c>
      <c r="Q362" s="29" t="s">
        <v>701</v>
      </c>
    </row>
    <row r="363" spans="2:17" ht="75">
      <c r="B363" s="353"/>
      <c r="C363" s="362"/>
      <c r="D363" s="207" t="s">
        <v>3197</v>
      </c>
      <c r="E363" s="84">
        <v>0.97</v>
      </c>
      <c r="F363" s="84">
        <v>0.95</v>
      </c>
      <c r="G363" s="84">
        <v>1</v>
      </c>
      <c r="H363" s="84">
        <v>0.88</v>
      </c>
      <c r="I363" s="38" t="s">
        <v>3170</v>
      </c>
      <c r="J363" s="20" t="s">
        <v>50</v>
      </c>
      <c r="K363" s="38" t="s">
        <v>3196</v>
      </c>
      <c r="L363" s="38" t="s">
        <v>3195</v>
      </c>
      <c r="M363" s="20" t="s">
        <v>3194</v>
      </c>
      <c r="N363" s="52" t="s">
        <v>3193</v>
      </c>
      <c r="O363" s="83" t="s">
        <v>3192</v>
      </c>
      <c r="P363" s="20" t="s">
        <v>702</v>
      </c>
      <c r="Q363" s="29" t="s">
        <v>701</v>
      </c>
    </row>
    <row r="364" spans="2:17" ht="75">
      <c r="B364" s="353"/>
      <c r="C364" s="362"/>
      <c r="D364" s="207" t="s">
        <v>3191</v>
      </c>
      <c r="E364" s="84">
        <v>0.97</v>
      </c>
      <c r="F364" s="84">
        <v>0.95</v>
      </c>
      <c r="G364" s="84">
        <v>1</v>
      </c>
      <c r="H364" s="84">
        <v>0.88</v>
      </c>
      <c r="I364" s="38" t="s">
        <v>3170</v>
      </c>
      <c r="J364" s="20" t="s">
        <v>50</v>
      </c>
      <c r="K364" s="38" t="s">
        <v>3182</v>
      </c>
      <c r="L364" s="38" t="s">
        <v>3190</v>
      </c>
      <c r="M364" s="20" t="s">
        <v>3189</v>
      </c>
      <c r="N364" s="52" t="s">
        <v>3188</v>
      </c>
      <c r="O364" s="83" t="s">
        <v>3166</v>
      </c>
      <c r="P364" s="20" t="s">
        <v>702</v>
      </c>
      <c r="Q364" s="29" t="s">
        <v>701</v>
      </c>
    </row>
    <row r="365" spans="2:17" ht="75">
      <c r="B365" s="353"/>
      <c r="C365" s="362"/>
      <c r="D365" s="207" t="s">
        <v>3187</v>
      </c>
      <c r="E365" s="84">
        <v>0.97</v>
      </c>
      <c r="F365" s="84">
        <v>0.95</v>
      </c>
      <c r="G365" s="84">
        <v>1</v>
      </c>
      <c r="H365" s="84">
        <v>0.88</v>
      </c>
      <c r="I365" s="38" t="s">
        <v>3170</v>
      </c>
      <c r="J365" s="20" t="s">
        <v>50</v>
      </c>
      <c r="K365" s="38" t="s">
        <v>3182</v>
      </c>
      <c r="L365" s="38" t="s">
        <v>3186</v>
      </c>
      <c r="M365" s="20" t="s">
        <v>3185</v>
      </c>
      <c r="N365" s="52" t="s">
        <v>3184</v>
      </c>
      <c r="O365" s="83" t="s">
        <v>3166</v>
      </c>
      <c r="P365" s="20" t="s">
        <v>702</v>
      </c>
      <c r="Q365" s="29" t="s">
        <v>701</v>
      </c>
    </row>
    <row r="366" spans="2:17" ht="75">
      <c r="B366" s="353"/>
      <c r="C366" s="362"/>
      <c r="D366" s="207" t="s">
        <v>3183</v>
      </c>
      <c r="E366" s="84">
        <v>0.97</v>
      </c>
      <c r="F366" s="84">
        <v>0.95</v>
      </c>
      <c r="G366" s="84">
        <v>1</v>
      </c>
      <c r="H366" s="84">
        <v>0.88</v>
      </c>
      <c r="I366" s="38" t="s">
        <v>3170</v>
      </c>
      <c r="J366" s="20" t="s">
        <v>50</v>
      </c>
      <c r="K366" s="38" t="s">
        <v>3182</v>
      </c>
      <c r="L366" s="38" t="s">
        <v>3181</v>
      </c>
      <c r="M366" s="20" t="s">
        <v>3180</v>
      </c>
      <c r="N366" s="52" t="s">
        <v>3179</v>
      </c>
      <c r="O366" s="83" t="s">
        <v>3166</v>
      </c>
      <c r="P366" s="20" t="s">
        <v>702</v>
      </c>
      <c r="Q366" s="29" t="s">
        <v>701</v>
      </c>
    </row>
    <row r="367" spans="2:17" ht="30">
      <c r="B367" s="353"/>
      <c r="C367" s="362"/>
      <c r="D367" s="207" t="s">
        <v>3178</v>
      </c>
      <c r="E367" s="84">
        <v>0.97</v>
      </c>
      <c r="F367" s="84">
        <v>0.95</v>
      </c>
      <c r="G367" s="84">
        <v>1</v>
      </c>
      <c r="H367" s="84">
        <v>0.83</v>
      </c>
      <c r="I367" s="38" t="s">
        <v>3177</v>
      </c>
      <c r="J367" s="20" t="s">
        <v>50</v>
      </c>
      <c r="K367" s="38" t="s">
        <v>3176</v>
      </c>
      <c r="L367" s="38" t="s">
        <v>3175</v>
      </c>
      <c r="M367" s="20" t="s">
        <v>3174</v>
      </c>
      <c r="N367" s="52" t="s">
        <v>3173</v>
      </c>
      <c r="O367" s="83" t="s">
        <v>3172</v>
      </c>
      <c r="P367" s="20" t="s">
        <v>702</v>
      </c>
      <c r="Q367" s="29" t="s">
        <v>701</v>
      </c>
    </row>
    <row r="368" spans="2:17" ht="75">
      <c r="B368" s="353"/>
      <c r="C368" s="362"/>
      <c r="D368" s="207" t="s">
        <v>3171</v>
      </c>
      <c r="E368" s="84">
        <v>0.92</v>
      </c>
      <c r="F368" s="84">
        <v>0.85</v>
      </c>
      <c r="G368" s="84">
        <v>1</v>
      </c>
      <c r="H368" s="84">
        <v>0.92</v>
      </c>
      <c r="I368" s="38" t="s">
        <v>3170</v>
      </c>
      <c r="J368" s="20" t="s">
        <v>50</v>
      </c>
      <c r="K368" s="20" t="s">
        <v>50</v>
      </c>
      <c r="L368" s="20" t="s">
        <v>3169</v>
      </c>
      <c r="M368" s="20" t="s">
        <v>3168</v>
      </c>
      <c r="N368" s="52" t="s">
        <v>3167</v>
      </c>
      <c r="O368" s="83" t="s">
        <v>3166</v>
      </c>
      <c r="P368" s="20" t="s">
        <v>702</v>
      </c>
      <c r="Q368" s="29" t="s">
        <v>701</v>
      </c>
    </row>
    <row r="369" spans="2:34" s="7" customFormat="1" ht="60">
      <c r="B369" s="353"/>
      <c r="C369" s="362"/>
      <c r="D369" s="208" t="s">
        <v>3165</v>
      </c>
      <c r="E369" s="84">
        <v>0.27</v>
      </c>
      <c r="F369" s="84">
        <v>0.5</v>
      </c>
      <c r="G369" s="84">
        <v>0</v>
      </c>
      <c r="H369" s="91">
        <v>0.97</v>
      </c>
      <c r="I369" s="38" t="s">
        <v>3164</v>
      </c>
      <c r="J369" s="20" t="s">
        <v>50</v>
      </c>
      <c r="K369" s="20" t="s">
        <v>3163</v>
      </c>
      <c r="L369" s="38" t="s">
        <v>3162</v>
      </c>
      <c r="M369" s="20" t="s">
        <v>3161</v>
      </c>
      <c r="N369" s="51" t="s">
        <v>3160</v>
      </c>
      <c r="O369" s="83" t="s">
        <v>3159</v>
      </c>
      <c r="P369" s="20" t="s">
        <v>702</v>
      </c>
      <c r="Q369" s="29" t="s">
        <v>701</v>
      </c>
      <c r="R369" s="10"/>
      <c r="S369" s="10"/>
      <c r="T369" s="10"/>
      <c r="U369" s="10"/>
      <c r="V369" s="10"/>
      <c r="W369" s="10"/>
      <c r="X369" s="10"/>
      <c r="Y369" s="10"/>
      <c r="Z369" s="10"/>
      <c r="AA369" s="10"/>
      <c r="AB369" s="10"/>
      <c r="AC369" s="10"/>
      <c r="AD369" s="10"/>
      <c r="AE369" s="10"/>
      <c r="AF369" s="10"/>
      <c r="AG369" s="10"/>
      <c r="AH369" s="10"/>
    </row>
    <row r="370" spans="2:34" s="7" customFormat="1" ht="120">
      <c r="B370" s="353"/>
      <c r="C370" s="363" t="s">
        <v>3158</v>
      </c>
      <c r="D370" s="245" t="s">
        <v>1373</v>
      </c>
      <c r="E370" s="97" t="s">
        <v>802</v>
      </c>
      <c r="F370" s="65">
        <v>0.75</v>
      </c>
      <c r="G370" s="65">
        <v>0</v>
      </c>
      <c r="H370" s="65">
        <v>1</v>
      </c>
      <c r="I370" s="64" t="s">
        <v>1372</v>
      </c>
      <c r="J370" s="61" t="s">
        <v>1371</v>
      </c>
      <c r="K370" s="64" t="s">
        <v>1370</v>
      </c>
      <c r="L370" s="64" t="s">
        <v>1369</v>
      </c>
      <c r="M370" s="61" t="s">
        <v>1368</v>
      </c>
      <c r="N370" s="93" t="s">
        <v>1367</v>
      </c>
      <c r="O370" s="62" t="s">
        <v>1366</v>
      </c>
      <c r="P370" s="87" t="s">
        <v>702</v>
      </c>
      <c r="Q370" s="60" t="s">
        <v>835</v>
      </c>
      <c r="R370" s="10"/>
      <c r="S370" s="10"/>
      <c r="T370" s="10"/>
      <c r="U370" s="10"/>
      <c r="V370" s="10"/>
      <c r="W370" s="10"/>
      <c r="X370" s="10"/>
      <c r="Y370" s="10"/>
      <c r="Z370" s="10"/>
      <c r="AA370" s="10"/>
      <c r="AB370" s="10"/>
      <c r="AC370" s="10"/>
      <c r="AD370" s="10"/>
      <c r="AE370" s="10"/>
      <c r="AF370" s="10"/>
      <c r="AG370" s="10"/>
      <c r="AH370" s="10"/>
    </row>
    <row r="371" spans="2:34" s="7" customFormat="1" ht="75">
      <c r="B371" s="353"/>
      <c r="C371" s="364"/>
      <c r="D371" s="205" t="s">
        <v>3157</v>
      </c>
      <c r="E371" s="79" t="s">
        <v>754</v>
      </c>
      <c r="F371" s="80">
        <v>0</v>
      </c>
      <c r="G371" s="80">
        <v>0.65</v>
      </c>
      <c r="H371" s="80">
        <v>1</v>
      </c>
      <c r="I371" s="76" t="s">
        <v>719</v>
      </c>
      <c r="J371" s="79" t="s">
        <v>3156</v>
      </c>
      <c r="K371" s="76" t="s">
        <v>50</v>
      </c>
      <c r="L371" s="76" t="s">
        <v>718</v>
      </c>
      <c r="M371" s="76" t="s">
        <v>3155</v>
      </c>
      <c r="N371" s="78" t="s">
        <v>3154</v>
      </c>
      <c r="O371" s="77" t="s">
        <v>3153</v>
      </c>
      <c r="P371" s="76" t="s">
        <v>702</v>
      </c>
      <c r="Q371" s="75" t="s">
        <v>730</v>
      </c>
      <c r="R371" s="10"/>
      <c r="S371" s="10"/>
      <c r="T371" s="10"/>
      <c r="U371" s="10"/>
      <c r="V371" s="10"/>
      <c r="W371" s="10"/>
      <c r="X371" s="10"/>
      <c r="Y371" s="10"/>
      <c r="Z371" s="10"/>
      <c r="AA371" s="10"/>
      <c r="AB371" s="10"/>
      <c r="AC371" s="10"/>
      <c r="AD371" s="10"/>
      <c r="AE371" s="10"/>
      <c r="AF371" s="10"/>
      <c r="AG371" s="10"/>
      <c r="AH371" s="10"/>
    </row>
    <row r="372" spans="2:34" s="7" customFormat="1" ht="75">
      <c r="B372" s="353"/>
      <c r="C372" s="335" t="s">
        <v>3152</v>
      </c>
      <c r="D372" s="229" t="s">
        <v>3151</v>
      </c>
      <c r="E372" s="38" t="s">
        <v>754</v>
      </c>
      <c r="F372" s="84">
        <v>0</v>
      </c>
      <c r="G372" s="84">
        <v>0.65</v>
      </c>
      <c r="H372" s="84">
        <v>1</v>
      </c>
      <c r="I372" s="38" t="s">
        <v>3150</v>
      </c>
      <c r="J372" s="20" t="s">
        <v>50</v>
      </c>
      <c r="K372" s="38" t="s">
        <v>3149</v>
      </c>
      <c r="L372" s="38" t="s">
        <v>3148</v>
      </c>
      <c r="M372" s="20" t="s">
        <v>3147</v>
      </c>
      <c r="N372" s="52" t="s">
        <v>3146</v>
      </c>
      <c r="O372" s="83" t="s">
        <v>3145</v>
      </c>
      <c r="P372" s="20" t="s">
        <v>702</v>
      </c>
      <c r="Q372" s="29" t="s">
        <v>835</v>
      </c>
      <c r="R372" s="10"/>
      <c r="S372" s="10"/>
      <c r="T372" s="10"/>
      <c r="U372" s="10"/>
      <c r="V372" s="10"/>
      <c r="W372" s="10"/>
      <c r="X372" s="10"/>
      <c r="Y372" s="10"/>
      <c r="Z372" s="10"/>
      <c r="AA372" s="10"/>
      <c r="AB372" s="10"/>
      <c r="AC372" s="10"/>
      <c r="AD372" s="10"/>
      <c r="AE372" s="10"/>
      <c r="AF372" s="10"/>
      <c r="AG372" s="10"/>
      <c r="AH372" s="10"/>
    </row>
    <row r="373" spans="2:34" s="7" customFormat="1" ht="75">
      <c r="B373" s="353"/>
      <c r="C373" s="335"/>
      <c r="D373" s="205" t="s">
        <v>3144</v>
      </c>
      <c r="E373" s="80">
        <v>0.41</v>
      </c>
      <c r="F373" s="80">
        <v>0.75</v>
      </c>
      <c r="G373" s="80">
        <v>0</v>
      </c>
      <c r="H373" s="80">
        <v>0.99</v>
      </c>
      <c r="I373" s="79" t="s">
        <v>719</v>
      </c>
      <c r="J373" s="79" t="s">
        <v>3139</v>
      </c>
      <c r="K373" s="76" t="s">
        <v>50</v>
      </c>
      <c r="L373" s="76" t="s">
        <v>718</v>
      </c>
      <c r="M373" s="76" t="s">
        <v>3143</v>
      </c>
      <c r="N373" s="78" t="s">
        <v>3142</v>
      </c>
      <c r="O373" s="77" t="s">
        <v>3141</v>
      </c>
      <c r="P373" s="76" t="s">
        <v>702</v>
      </c>
      <c r="Q373" s="75" t="s">
        <v>714</v>
      </c>
      <c r="R373" s="10"/>
      <c r="S373" s="10"/>
      <c r="T373" s="10"/>
      <c r="U373" s="10"/>
      <c r="V373" s="10"/>
      <c r="W373" s="10"/>
      <c r="X373" s="10"/>
      <c r="Y373" s="10"/>
      <c r="Z373" s="10"/>
      <c r="AA373" s="10"/>
      <c r="AB373" s="10"/>
      <c r="AC373" s="10"/>
      <c r="AD373" s="10"/>
      <c r="AE373" s="10"/>
      <c r="AF373" s="10"/>
      <c r="AG373" s="10"/>
      <c r="AH373" s="10"/>
    </row>
    <row r="374" spans="2:34" s="7" customFormat="1" ht="60">
      <c r="B374" s="353"/>
      <c r="C374" s="335"/>
      <c r="D374" s="209" t="s">
        <v>3140</v>
      </c>
      <c r="E374" s="65">
        <v>0.65</v>
      </c>
      <c r="F374" s="65">
        <v>0.4</v>
      </c>
      <c r="G374" s="65">
        <v>0.95</v>
      </c>
      <c r="H374" s="65">
        <v>1</v>
      </c>
      <c r="I374" s="64" t="s">
        <v>3139</v>
      </c>
      <c r="J374" s="61" t="s">
        <v>50</v>
      </c>
      <c r="K374" s="64" t="s">
        <v>3138</v>
      </c>
      <c r="L374" s="64" t="s">
        <v>3137</v>
      </c>
      <c r="M374" s="61" t="s">
        <v>3136</v>
      </c>
      <c r="N374" s="93" t="s">
        <v>3135</v>
      </c>
      <c r="O374" s="62" t="s">
        <v>3134</v>
      </c>
      <c r="P374" s="61" t="s">
        <v>702</v>
      </c>
      <c r="Q374" s="60" t="s">
        <v>701</v>
      </c>
      <c r="R374" s="10"/>
      <c r="S374" s="10"/>
      <c r="T374" s="10"/>
      <c r="U374" s="10"/>
      <c r="V374" s="10"/>
      <c r="W374" s="10"/>
      <c r="X374" s="10"/>
      <c r="Y374" s="10"/>
      <c r="Z374" s="10"/>
      <c r="AA374" s="10"/>
      <c r="AB374" s="10"/>
      <c r="AC374" s="10"/>
      <c r="AD374" s="10"/>
      <c r="AE374" s="10"/>
      <c r="AF374" s="10"/>
      <c r="AG374" s="10"/>
      <c r="AH374" s="10"/>
    </row>
    <row r="375" spans="2:34" s="7" customFormat="1" ht="75">
      <c r="B375" s="353"/>
      <c r="C375" s="336" t="s">
        <v>3133</v>
      </c>
      <c r="D375" s="245" t="s">
        <v>3132</v>
      </c>
      <c r="E375" s="97" t="s">
        <v>1527</v>
      </c>
      <c r="F375" s="65">
        <v>0</v>
      </c>
      <c r="G375" s="65">
        <v>0.59</v>
      </c>
      <c r="H375" s="65">
        <v>1</v>
      </c>
      <c r="I375" s="64" t="s">
        <v>3131</v>
      </c>
      <c r="J375" s="64" t="s">
        <v>1112</v>
      </c>
      <c r="K375" s="64" t="s">
        <v>3130</v>
      </c>
      <c r="L375" s="61" t="s">
        <v>3129</v>
      </c>
      <c r="M375" s="61" t="s">
        <v>3128</v>
      </c>
      <c r="N375" s="93" t="s">
        <v>3127</v>
      </c>
      <c r="O375" s="92" t="s">
        <v>3126</v>
      </c>
      <c r="P375" s="61" t="s">
        <v>702</v>
      </c>
      <c r="Q375" s="60" t="s">
        <v>835</v>
      </c>
      <c r="R375" s="10"/>
      <c r="S375" s="10"/>
      <c r="T375" s="10"/>
      <c r="U375" s="10"/>
      <c r="V375" s="10"/>
      <c r="W375" s="10"/>
      <c r="X375" s="10"/>
      <c r="Y375" s="10"/>
      <c r="Z375" s="10"/>
      <c r="AA375" s="10"/>
      <c r="AB375" s="10"/>
      <c r="AC375" s="10"/>
      <c r="AD375" s="10"/>
      <c r="AE375" s="10"/>
      <c r="AF375" s="10"/>
      <c r="AG375" s="10"/>
      <c r="AH375" s="10"/>
    </row>
    <row r="376" spans="2:34" s="7" customFormat="1" ht="105">
      <c r="B376" s="353"/>
      <c r="C376" s="337"/>
      <c r="D376" s="209" t="s">
        <v>1656</v>
      </c>
      <c r="E376" s="65">
        <v>0.89</v>
      </c>
      <c r="F376" s="65">
        <v>0.8</v>
      </c>
      <c r="G376" s="65">
        <v>1</v>
      </c>
      <c r="H376" s="65">
        <v>1</v>
      </c>
      <c r="I376" s="64" t="s">
        <v>1640</v>
      </c>
      <c r="J376" s="64" t="s">
        <v>1639</v>
      </c>
      <c r="K376" s="64" t="s">
        <v>1638</v>
      </c>
      <c r="L376" s="64" t="s">
        <v>1637</v>
      </c>
      <c r="M376" s="61" t="s">
        <v>1655</v>
      </c>
      <c r="N376" s="93" t="s">
        <v>1648</v>
      </c>
      <c r="O376" s="92" t="s">
        <v>1634</v>
      </c>
      <c r="P376" s="61" t="s">
        <v>702</v>
      </c>
      <c r="Q376" s="60" t="s">
        <v>790</v>
      </c>
      <c r="R376" s="10"/>
      <c r="S376" s="10"/>
      <c r="T376" s="10"/>
      <c r="U376" s="10"/>
      <c r="V376" s="10"/>
      <c r="W376" s="10"/>
      <c r="X376" s="10"/>
      <c r="Y376" s="10"/>
      <c r="Z376" s="10"/>
      <c r="AA376" s="10"/>
      <c r="AB376" s="10"/>
      <c r="AC376" s="10"/>
      <c r="AD376" s="10"/>
      <c r="AE376" s="10"/>
      <c r="AF376" s="10"/>
      <c r="AG376" s="10"/>
      <c r="AH376" s="10"/>
    </row>
    <row r="377" spans="2:34" s="7" customFormat="1" ht="105">
      <c r="B377" s="353"/>
      <c r="C377" s="337"/>
      <c r="D377" s="208" t="s">
        <v>1654</v>
      </c>
      <c r="E377" s="85" t="s">
        <v>737</v>
      </c>
      <c r="F377" s="84">
        <v>0.8</v>
      </c>
      <c r="G377" s="84">
        <v>0</v>
      </c>
      <c r="H377" s="84">
        <v>1</v>
      </c>
      <c r="I377" s="38" t="s">
        <v>1640</v>
      </c>
      <c r="J377" s="38" t="s">
        <v>1639</v>
      </c>
      <c r="K377" s="38" t="s">
        <v>1638</v>
      </c>
      <c r="L377" s="20" t="s">
        <v>1637</v>
      </c>
      <c r="M377" s="20" t="s">
        <v>1653</v>
      </c>
      <c r="N377" s="51" t="s">
        <v>1652</v>
      </c>
      <c r="O377" s="83" t="s">
        <v>1651</v>
      </c>
      <c r="P377" s="20" t="s">
        <v>702</v>
      </c>
      <c r="Q377" s="29" t="s">
        <v>790</v>
      </c>
      <c r="R377" s="10"/>
      <c r="S377" s="10"/>
      <c r="T377" s="10"/>
      <c r="U377" s="10"/>
      <c r="V377" s="10"/>
      <c r="W377" s="10"/>
      <c r="X377" s="10"/>
      <c r="Y377" s="10"/>
      <c r="Z377" s="10"/>
      <c r="AA377" s="10"/>
      <c r="AB377" s="10"/>
      <c r="AC377" s="10"/>
      <c r="AD377" s="10"/>
      <c r="AE377" s="10"/>
      <c r="AF377" s="10"/>
      <c r="AG377" s="10"/>
      <c r="AH377" s="10"/>
    </row>
    <row r="378" spans="2:34" s="7" customFormat="1" ht="105">
      <c r="B378" s="353"/>
      <c r="C378" s="337"/>
      <c r="D378" s="207" t="s">
        <v>1650</v>
      </c>
      <c r="E378" s="84">
        <v>0.73</v>
      </c>
      <c r="F378" s="84">
        <v>0.8</v>
      </c>
      <c r="G378" s="84">
        <v>0.65</v>
      </c>
      <c r="H378" s="84">
        <v>0.99</v>
      </c>
      <c r="I378" s="38" t="s">
        <v>1640</v>
      </c>
      <c r="J378" s="38" t="s">
        <v>1639</v>
      </c>
      <c r="K378" s="38" t="s">
        <v>1638</v>
      </c>
      <c r="L378" s="20" t="s">
        <v>1637</v>
      </c>
      <c r="M378" s="20" t="s">
        <v>1649</v>
      </c>
      <c r="N378" s="51" t="s">
        <v>1648</v>
      </c>
      <c r="O378" s="90" t="s">
        <v>1634</v>
      </c>
      <c r="P378" s="20" t="s">
        <v>702</v>
      </c>
      <c r="Q378" s="29" t="s">
        <v>790</v>
      </c>
      <c r="R378" s="10"/>
      <c r="S378" s="10"/>
      <c r="T378" s="10"/>
      <c r="U378" s="10"/>
      <c r="V378" s="10"/>
      <c r="W378" s="10"/>
      <c r="X378" s="10"/>
      <c r="Y378" s="10"/>
      <c r="Z378" s="10"/>
      <c r="AA378" s="10"/>
      <c r="AB378" s="10"/>
      <c r="AC378" s="10"/>
      <c r="AD378" s="10"/>
      <c r="AE378" s="10"/>
      <c r="AF378" s="10"/>
      <c r="AG378" s="10"/>
      <c r="AH378" s="10"/>
    </row>
    <row r="379" spans="2:34" s="7" customFormat="1" ht="105">
      <c r="B379" s="353"/>
      <c r="C379" s="337"/>
      <c r="D379" s="207" t="s">
        <v>1647</v>
      </c>
      <c r="E379" s="84">
        <v>0.73</v>
      </c>
      <c r="F379" s="84">
        <v>0.5</v>
      </c>
      <c r="G379" s="84">
        <v>1</v>
      </c>
      <c r="H379" s="84">
        <v>0.96</v>
      </c>
      <c r="I379" s="38" t="s">
        <v>1640</v>
      </c>
      <c r="J379" s="38" t="s">
        <v>1639</v>
      </c>
      <c r="K379" s="38" t="s">
        <v>1638</v>
      </c>
      <c r="L379" s="20" t="s">
        <v>1637</v>
      </c>
      <c r="M379" s="20" t="s">
        <v>1646</v>
      </c>
      <c r="N379" s="51" t="s">
        <v>1645</v>
      </c>
      <c r="O379" s="90" t="s">
        <v>1634</v>
      </c>
      <c r="P379" s="20" t="s">
        <v>702</v>
      </c>
      <c r="Q379" s="29" t="s">
        <v>790</v>
      </c>
      <c r="R379" s="10"/>
      <c r="S379" s="10"/>
      <c r="T379" s="10"/>
      <c r="U379" s="10"/>
      <c r="V379" s="10"/>
      <c r="W379" s="10"/>
      <c r="X379" s="10"/>
      <c r="Y379" s="10"/>
      <c r="Z379" s="10"/>
      <c r="AA379" s="10"/>
      <c r="AB379" s="10"/>
      <c r="AC379" s="10"/>
      <c r="AD379" s="10"/>
      <c r="AE379" s="10"/>
      <c r="AF379" s="10"/>
      <c r="AG379" s="10"/>
      <c r="AH379" s="10"/>
    </row>
    <row r="380" spans="2:34" s="7" customFormat="1" ht="105">
      <c r="B380" s="353"/>
      <c r="C380" s="337"/>
      <c r="D380" s="207" t="s">
        <v>1644</v>
      </c>
      <c r="E380" s="84">
        <v>0.51</v>
      </c>
      <c r="F380" s="84">
        <v>0.1</v>
      </c>
      <c r="G380" s="84">
        <v>1</v>
      </c>
      <c r="H380" s="84">
        <v>0.95</v>
      </c>
      <c r="I380" s="38" t="s">
        <v>1640</v>
      </c>
      <c r="J380" s="38" t="s">
        <v>1639</v>
      </c>
      <c r="K380" s="38" t="s">
        <v>1638</v>
      </c>
      <c r="L380" s="20" t="s">
        <v>1637</v>
      </c>
      <c r="M380" s="20" t="s">
        <v>1643</v>
      </c>
      <c r="N380" s="51" t="s">
        <v>1642</v>
      </c>
      <c r="O380" s="90" t="s">
        <v>1634</v>
      </c>
      <c r="P380" s="20" t="s">
        <v>702</v>
      </c>
      <c r="Q380" s="29" t="s">
        <v>790</v>
      </c>
      <c r="R380" s="10"/>
      <c r="S380" s="10"/>
      <c r="T380" s="10"/>
      <c r="U380" s="10"/>
      <c r="V380" s="10"/>
      <c r="W380" s="10"/>
      <c r="X380" s="10"/>
      <c r="Y380" s="10"/>
      <c r="Z380" s="10"/>
      <c r="AA380" s="10"/>
      <c r="AB380" s="10"/>
      <c r="AC380" s="10"/>
      <c r="AD380" s="10"/>
      <c r="AE380" s="10"/>
      <c r="AF380" s="10"/>
      <c r="AG380" s="10"/>
      <c r="AH380" s="10"/>
    </row>
    <row r="381" spans="2:34" s="7" customFormat="1" ht="105">
      <c r="B381" s="353"/>
      <c r="C381" s="337"/>
      <c r="D381" s="208" t="s">
        <v>1659</v>
      </c>
      <c r="E381" s="85">
        <v>0.38</v>
      </c>
      <c r="F381" s="84">
        <v>0.15</v>
      </c>
      <c r="G381" s="84">
        <v>0.65</v>
      </c>
      <c r="H381" s="84">
        <v>1</v>
      </c>
      <c r="I381" s="38" t="s">
        <v>1640</v>
      </c>
      <c r="J381" s="38" t="s">
        <v>1639</v>
      </c>
      <c r="K381" s="38" t="s">
        <v>1638</v>
      </c>
      <c r="L381" s="38" t="s">
        <v>1637</v>
      </c>
      <c r="M381" s="20" t="s">
        <v>1658</v>
      </c>
      <c r="N381" s="127" t="s">
        <v>1652</v>
      </c>
      <c r="O381" s="90" t="s">
        <v>1657</v>
      </c>
      <c r="P381" s="20" t="s">
        <v>702</v>
      </c>
      <c r="Q381" s="29" t="s">
        <v>790</v>
      </c>
      <c r="R381" s="10"/>
      <c r="S381" s="10"/>
      <c r="T381" s="10"/>
      <c r="U381" s="10"/>
      <c r="V381" s="10"/>
      <c r="W381" s="10"/>
      <c r="X381" s="10"/>
      <c r="Y381" s="10"/>
      <c r="Z381" s="10"/>
      <c r="AA381" s="10"/>
      <c r="AB381" s="10"/>
      <c r="AC381" s="10"/>
      <c r="AD381" s="10"/>
      <c r="AE381" s="10"/>
      <c r="AF381" s="10"/>
      <c r="AG381" s="10"/>
      <c r="AH381" s="10"/>
    </row>
    <row r="382" spans="2:34" s="7" customFormat="1" ht="105">
      <c r="B382" s="353"/>
      <c r="C382" s="337"/>
      <c r="D382" s="206" t="s">
        <v>1641</v>
      </c>
      <c r="E382" s="73">
        <v>0.03</v>
      </c>
      <c r="F382" s="73">
        <v>0.05</v>
      </c>
      <c r="G382" s="73">
        <v>0</v>
      </c>
      <c r="H382" s="73">
        <v>0.47</v>
      </c>
      <c r="I382" s="71" t="s">
        <v>1640</v>
      </c>
      <c r="J382" s="71" t="s">
        <v>1639</v>
      </c>
      <c r="K382" s="71" t="s">
        <v>1638</v>
      </c>
      <c r="L382" s="68" t="s">
        <v>1637</v>
      </c>
      <c r="M382" s="68" t="s">
        <v>1636</v>
      </c>
      <c r="N382" s="70" t="s">
        <v>1635</v>
      </c>
      <c r="O382" s="88" t="s">
        <v>1634</v>
      </c>
      <c r="P382" s="68" t="s">
        <v>722</v>
      </c>
      <c r="Q382" s="67" t="s">
        <v>790</v>
      </c>
      <c r="R382" s="10"/>
      <c r="S382" s="10"/>
      <c r="T382" s="10"/>
      <c r="U382" s="10"/>
      <c r="V382" s="10"/>
      <c r="W382" s="10"/>
      <c r="X382" s="10"/>
      <c r="Y382" s="10"/>
      <c r="Z382" s="10"/>
      <c r="AA382" s="10"/>
      <c r="AB382" s="10"/>
      <c r="AC382" s="10"/>
      <c r="AD382" s="10"/>
      <c r="AE382" s="10"/>
      <c r="AF382" s="10"/>
      <c r="AG382" s="10"/>
      <c r="AH382" s="10"/>
    </row>
    <row r="383" spans="2:34" s="7" customFormat="1" ht="90">
      <c r="B383" s="353"/>
      <c r="C383" s="337"/>
      <c r="D383" s="212" t="s">
        <v>3125</v>
      </c>
      <c r="E383" s="65">
        <v>0.32</v>
      </c>
      <c r="F383" s="65">
        <v>0.6</v>
      </c>
      <c r="G383" s="65">
        <v>0</v>
      </c>
      <c r="H383" s="94">
        <v>0.97</v>
      </c>
      <c r="I383" s="64" t="s">
        <v>719</v>
      </c>
      <c r="J383" s="64" t="s">
        <v>3100</v>
      </c>
      <c r="K383" s="61" t="s">
        <v>50</v>
      </c>
      <c r="L383" s="61" t="s">
        <v>718</v>
      </c>
      <c r="M383" s="61" t="s">
        <v>3124</v>
      </c>
      <c r="N383" s="93" t="s">
        <v>3098</v>
      </c>
      <c r="O383" s="92" t="s">
        <v>3097</v>
      </c>
      <c r="P383" s="61" t="s">
        <v>702</v>
      </c>
      <c r="Q383" s="110" t="s">
        <v>714</v>
      </c>
      <c r="R383" s="10"/>
      <c r="S383" s="10"/>
      <c r="T383" s="10"/>
      <c r="U383" s="10"/>
      <c r="V383" s="10"/>
      <c r="W383" s="10"/>
      <c r="X383" s="10"/>
      <c r="Y383" s="10"/>
      <c r="Z383" s="10"/>
      <c r="AA383" s="10"/>
      <c r="AB383" s="10"/>
      <c r="AC383" s="10"/>
      <c r="AD383" s="10"/>
      <c r="AE383" s="10"/>
      <c r="AF383" s="10"/>
      <c r="AG383" s="10"/>
      <c r="AH383" s="10"/>
    </row>
    <row r="384" spans="2:34" s="7" customFormat="1" ht="90">
      <c r="B384" s="353"/>
      <c r="C384" s="337"/>
      <c r="D384" s="223" t="s">
        <v>3123</v>
      </c>
      <c r="E384" s="84">
        <v>0.41</v>
      </c>
      <c r="F384" s="84">
        <v>0.2</v>
      </c>
      <c r="G384" s="84">
        <v>0.65</v>
      </c>
      <c r="H384" s="84">
        <v>0.99</v>
      </c>
      <c r="I384" s="38" t="s">
        <v>719</v>
      </c>
      <c r="J384" s="38" t="s">
        <v>3100</v>
      </c>
      <c r="K384" s="20" t="s">
        <v>50</v>
      </c>
      <c r="L384" s="20" t="s">
        <v>718</v>
      </c>
      <c r="M384" s="20" t="s">
        <v>3122</v>
      </c>
      <c r="N384" s="51" t="s">
        <v>3098</v>
      </c>
      <c r="O384" s="90" t="s">
        <v>3097</v>
      </c>
      <c r="P384" s="20" t="s">
        <v>702</v>
      </c>
      <c r="Q384" s="29" t="s">
        <v>714</v>
      </c>
      <c r="R384" s="10"/>
      <c r="S384" s="10"/>
      <c r="T384" s="10"/>
      <c r="U384" s="10"/>
      <c r="V384" s="10"/>
      <c r="W384" s="10"/>
      <c r="X384" s="10"/>
      <c r="Y384" s="10"/>
      <c r="Z384" s="10"/>
      <c r="AA384" s="10"/>
      <c r="AB384" s="10"/>
      <c r="AC384" s="10"/>
      <c r="AD384" s="10"/>
      <c r="AE384" s="10"/>
      <c r="AF384" s="10"/>
      <c r="AG384" s="10"/>
      <c r="AH384" s="10"/>
    </row>
    <row r="385" spans="2:34" s="7" customFormat="1" ht="90">
      <c r="B385" s="353"/>
      <c r="C385" s="337"/>
      <c r="D385" s="223" t="s">
        <v>3121</v>
      </c>
      <c r="E385" s="84">
        <v>0.35</v>
      </c>
      <c r="F385" s="84">
        <v>0.1</v>
      </c>
      <c r="G385" s="84">
        <v>0.65</v>
      </c>
      <c r="H385" s="84">
        <v>0.99</v>
      </c>
      <c r="I385" s="38" t="s">
        <v>719</v>
      </c>
      <c r="J385" s="38" t="s">
        <v>3100</v>
      </c>
      <c r="K385" s="20" t="s">
        <v>50</v>
      </c>
      <c r="L385" s="89" t="s">
        <v>718</v>
      </c>
      <c r="M385" s="20" t="s">
        <v>3120</v>
      </c>
      <c r="N385" s="51" t="s">
        <v>3098</v>
      </c>
      <c r="O385" s="90" t="s">
        <v>3097</v>
      </c>
      <c r="P385" s="20" t="s">
        <v>702</v>
      </c>
      <c r="Q385" s="34" t="s">
        <v>714</v>
      </c>
      <c r="R385" s="10"/>
      <c r="S385" s="10"/>
      <c r="T385" s="10"/>
      <c r="U385" s="10"/>
      <c r="V385" s="10"/>
      <c r="W385" s="10"/>
      <c r="X385" s="10"/>
      <c r="Y385" s="10"/>
      <c r="Z385" s="10"/>
      <c r="AA385" s="10"/>
      <c r="AB385" s="10"/>
      <c r="AC385" s="10"/>
      <c r="AD385" s="10"/>
      <c r="AE385" s="10"/>
      <c r="AF385" s="10"/>
      <c r="AG385" s="10"/>
      <c r="AH385" s="10"/>
    </row>
    <row r="386" spans="2:34" s="7" customFormat="1" ht="90">
      <c r="B386" s="353"/>
      <c r="C386" s="337"/>
      <c r="D386" s="223" t="s">
        <v>3119</v>
      </c>
      <c r="E386" s="84">
        <v>0.3</v>
      </c>
      <c r="F386" s="84">
        <v>0</v>
      </c>
      <c r="G386" s="84">
        <v>0.65</v>
      </c>
      <c r="H386" s="91">
        <v>0.97</v>
      </c>
      <c r="I386" s="38" t="s">
        <v>719</v>
      </c>
      <c r="J386" s="38" t="s">
        <v>3100</v>
      </c>
      <c r="K386" s="20" t="s">
        <v>50</v>
      </c>
      <c r="L386" s="20" t="s">
        <v>718</v>
      </c>
      <c r="M386" s="20" t="s">
        <v>3118</v>
      </c>
      <c r="N386" s="51" t="s">
        <v>3117</v>
      </c>
      <c r="O386" s="90" t="s">
        <v>3097</v>
      </c>
      <c r="P386" s="20" t="s">
        <v>702</v>
      </c>
      <c r="Q386" s="29" t="s">
        <v>714</v>
      </c>
      <c r="R386" s="10"/>
      <c r="S386" s="10"/>
      <c r="T386" s="10"/>
      <c r="U386" s="10"/>
      <c r="V386" s="10"/>
      <c r="W386" s="10"/>
      <c r="X386" s="10"/>
      <c r="Y386" s="10"/>
      <c r="Z386" s="10"/>
      <c r="AA386" s="10"/>
      <c r="AB386" s="10"/>
      <c r="AC386" s="10"/>
      <c r="AD386" s="10"/>
      <c r="AE386" s="10"/>
      <c r="AF386" s="10"/>
      <c r="AG386" s="10"/>
      <c r="AH386" s="10"/>
    </row>
    <row r="387" spans="2:34" s="7" customFormat="1" ht="90">
      <c r="B387" s="353"/>
      <c r="C387" s="337"/>
      <c r="D387" s="223" t="s">
        <v>3116</v>
      </c>
      <c r="E387" s="84">
        <v>0</v>
      </c>
      <c r="F387" s="84">
        <v>0</v>
      </c>
      <c r="G387" s="84">
        <v>0</v>
      </c>
      <c r="H387" s="84">
        <v>0.56999999999999995</v>
      </c>
      <c r="I387" s="38" t="s">
        <v>719</v>
      </c>
      <c r="J387" s="38" t="s">
        <v>3100</v>
      </c>
      <c r="K387" s="20" t="s">
        <v>50</v>
      </c>
      <c r="L387" s="20" t="s">
        <v>718</v>
      </c>
      <c r="M387" s="20" t="s">
        <v>3115</v>
      </c>
      <c r="N387" s="51" t="s">
        <v>3114</v>
      </c>
      <c r="O387" s="90" t="s">
        <v>3097</v>
      </c>
      <c r="P387" s="20" t="s">
        <v>722</v>
      </c>
      <c r="Q387" s="34" t="s">
        <v>714</v>
      </c>
      <c r="R387" s="10"/>
      <c r="S387" s="10"/>
      <c r="T387" s="10"/>
      <c r="U387" s="10"/>
      <c r="V387" s="10"/>
      <c r="W387" s="10"/>
      <c r="X387" s="10"/>
      <c r="Y387" s="10"/>
      <c r="Z387" s="10"/>
      <c r="AA387" s="10"/>
      <c r="AB387" s="10"/>
      <c r="AC387" s="10"/>
      <c r="AD387" s="10"/>
      <c r="AE387" s="10"/>
      <c r="AF387" s="10"/>
      <c r="AG387" s="10"/>
      <c r="AH387" s="10"/>
    </row>
    <row r="388" spans="2:34" s="7" customFormat="1" ht="75">
      <c r="B388" s="353"/>
      <c r="C388" s="337"/>
      <c r="D388" s="223" t="s">
        <v>3113</v>
      </c>
      <c r="E388" s="84">
        <v>0</v>
      </c>
      <c r="F388" s="84">
        <v>0</v>
      </c>
      <c r="G388" s="84">
        <v>0</v>
      </c>
      <c r="H388" s="84">
        <v>0.62</v>
      </c>
      <c r="I388" s="38" t="s">
        <v>719</v>
      </c>
      <c r="J388" s="38" t="s">
        <v>1008</v>
      </c>
      <c r="K388" s="38" t="s">
        <v>50</v>
      </c>
      <c r="L388" s="38" t="s">
        <v>1007</v>
      </c>
      <c r="M388" s="20" t="s">
        <v>1006</v>
      </c>
      <c r="N388" s="51" t="s">
        <v>1005</v>
      </c>
      <c r="O388" s="90" t="s">
        <v>1004</v>
      </c>
      <c r="P388" s="20" t="s">
        <v>722</v>
      </c>
      <c r="Q388" s="29" t="s">
        <v>714</v>
      </c>
      <c r="R388" s="10"/>
      <c r="S388" s="10"/>
      <c r="T388" s="10"/>
      <c r="U388" s="10"/>
      <c r="V388" s="10"/>
      <c r="W388" s="10"/>
      <c r="X388" s="10"/>
      <c r="Y388" s="10"/>
      <c r="Z388" s="10"/>
      <c r="AA388" s="10"/>
      <c r="AB388" s="10"/>
      <c r="AC388" s="10"/>
      <c r="AD388" s="10"/>
      <c r="AE388" s="10"/>
      <c r="AF388" s="10"/>
      <c r="AG388" s="10"/>
      <c r="AH388" s="10"/>
    </row>
    <row r="389" spans="2:34" s="7" customFormat="1" ht="15">
      <c r="B389" s="353"/>
      <c r="C389" s="337"/>
      <c r="D389" s="211" t="s">
        <v>3112</v>
      </c>
      <c r="E389" s="82">
        <f>23/37</f>
        <v>0.6216216216216216</v>
      </c>
      <c r="F389" s="73">
        <v>0.3</v>
      </c>
      <c r="G389" s="73">
        <v>1</v>
      </c>
      <c r="H389" s="72">
        <v>0.13</v>
      </c>
      <c r="I389" s="68" t="s">
        <v>719</v>
      </c>
      <c r="J389" s="71" t="s">
        <v>1112</v>
      </c>
      <c r="K389" s="68" t="s">
        <v>50</v>
      </c>
      <c r="L389" s="68" t="s">
        <v>718</v>
      </c>
      <c r="M389" s="68" t="s">
        <v>3111</v>
      </c>
      <c r="N389" s="70" t="s">
        <v>1127</v>
      </c>
      <c r="O389" s="88" t="s">
        <v>3110</v>
      </c>
      <c r="P389" s="68" t="s">
        <v>722</v>
      </c>
      <c r="Q389" s="67" t="s">
        <v>714</v>
      </c>
      <c r="R389" s="10"/>
      <c r="S389" s="10"/>
      <c r="T389" s="10"/>
      <c r="U389" s="10"/>
      <c r="V389" s="10"/>
      <c r="W389" s="10"/>
      <c r="X389" s="10"/>
      <c r="Y389" s="10"/>
      <c r="Z389" s="10"/>
      <c r="AA389" s="10"/>
      <c r="AB389" s="10"/>
      <c r="AC389" s="10"/>
      <c r="AD389" s="10"/>
      <c r="AE389" s="10"/>
      <c r="AF389" s="10"/>
      <c r="AG389" s="10"/>
      <c r="AH389" s="10"/>
    </row>
    <row r="390" spans="2:34" ht="75">
      <c r="B390" s="353"/>
      <c r="C390" s="337"/>
      <c r="D390" s="212" t="s">
        <v>3109</v>
      </c>
      <c r="E390" s="97" t="s">
        <v>737</v>
      </c>
      <c r="F390" s="65">
        <v>0.8</v>
      </c>
      <c r="G390" s="65">
        <v>0</v>
      </c>
      <c r="H390" s="65">
        <v>1</v>
      </c>
      <c r="I390" s="61" t="s">
        <v>3108</v>
      </c>
      <c r="J390" s="64" t="s">
        <v>3107</v>
      </c>
      <c r="K390" s="64" t="s">
        <v>50</v>
      </c>
      <c r="L390" s="61" t="s">
        <v>718</v>
      </c>
      <c r="M390" s="61" t="s">
        <v>3106</v>
      </c>
      <c r="N390" s="93" t="s">
        <v>3105</v>
      </c>
      <c r="O390" s="62" t="s">
        <v>3104</v>
      </c>
      <c r="P390" s="61" t="s">
        <v>702</v>
      </c>
      <c r="Q390" s="60" t="s">
        <v>730</v>
      </c>
    </row>
    <row r="391" spans="2:34" ht="90">
      <c r="B391" s="353"/>
      <c r="C391" s="337"/>
      <c r="D391" s="223" t="s">
        <v>3103</v>
      </c>
      <c r="E391" s="84">
        <v>0.89</v>
      </c>
      <c r="F391" s="84">
        <v>0.8</v>
      </c>
      <c r="G391" s="84">
        <v>1</v>
      </c>
      <c r="H391" s="84">
        <v>1</v>
      </c>
      <c r="I391" s="38" t="s">
        <v>719</v>
      </c>
      <c r="J391" s="38" t="s">
        <v>3100</v>
      </c>
      <c r="K391" s="20" t="s">
        <v>50</v>
      </c>
      <c r="L391" s="20" t="s">
        <v>718</v>
      </c>
      <c r="M391" s="20" t="s">
        <v>3102</v>
      </c>
      <c r="N391" s="51" t="s">
        <v>3098</v>
      </c>
      <c r="O391" s="90" t="s">
        <v>3097</v>
      </c>
      <c r="P391" s="20" t="s">
        <v>702</v>
      </c>
      <c r="Q391" s="29" t="s">
        <v>730</v>
      </c>
    </row>
    <row r="392" spans="2:34" ht="90">
      <c r="B392" s="353"/>
      <c r="C392" s="337"/>
      <c r="D392" s="211" t="s">
        <v>3101</v>
      </c>
      <c r="E392" s="71" t="s">
        <v>754</v>
      </c>
      <c r="F392" s="73">
        <v>0</v>
      </c>
      <c r="G392" s="73">
        <v>0.65</v>
      </c>
      <c r="H392" s="73">
        <v>1</v>
      </c>
      <c r="I392" s="71" t="s">
        <v>719</v>
      </c>
      <c r="J392" s="71" t="s">
        <v>3100</v>
      </c>
      <c r="K392" s="68" t="s">
        <v>50</v>
      </c>
      <c r="L392" s="68" t="s">
        <v>718</v>
      </c>
      <c r="M392" s="68" t="s">
        <v>3099</v>
      </c>
      <c r="N392" s="70" t="s">
        <v>3098</v>
      </c>
      <c r="O392" s="88" t="s">
        <v>3097</v>
      </c>
      <c r="P392" s="68" t="s">
        <v>702</v>
      </c>
      <c r="Q392" s="67" t="s">
        <v>730</v>
      </c>
    </row>
    <row r="393" spans="2:34" ht="75">
      <c r="B393" s="353"/>
      <c r="C393" s="337"/>
      <c r="D393" s="209" t="s">
        <v>1303</v>
      </c>
      <c r="E393" s="65">
        <v>0.59</v>
      </c>
      <c r="F393" s="65">
        <v>0.8</v>
      </c>
      <c r="G393" s="65">
        <v>0.35</v>
      </c>
      <c r="H393" s="115">
        <v>1</v>
      </c>
      <c r="I393" s="64" t="s">
        <v>1302</v>
      </c>
      <c r="J393" s="64" t="s">
        <v>1301</v>
      </c>
      <c r="K393" s="64" t="s">
        <v>1300</v>
      </c>
      <c r="L393" s="64" t="s">
        <v>1299</v>
      </c>
      <c r="M393" s="61" t="s">
        <v>1298</v>
      </c>
      <c r="N393" s="93" t="s">
        <v>1297</v>
      </c>
      <c r="O393" s="62" t="s">
        <v>1296</v>
      </c>
      <c r="P393" s="61" t="s">
        <v>702</v>
      </c>
      <c r="Q393" s="60" t="s">
        <v>701</v>
      </c>
    </row>
    <row r="394" spans="2:34" ht="75">
      <c r="B394" s="353"/>
      <c r="C394" s="337"/>
      <c r="D394" s="207" t="s">
        <v>1505</v>
      </c>
      <c r="E394" s="85" t="s">
        <v>743</v>
      </c>
      <c r="F394" s="84">
        <v>0.7</v>
      </c>
      <c r="G394" s="84">
        <v>0</v>
      </c>
      <c r="H394" s="84">
        <v>1</v>
      </c>
      <c r="I394" s="38" t="s">
        <v>1483</v>
      </c>
      <c r="J394" s="38" t="s">
        <v>1112</v>
      </c>
      <c r="K394" s="38" t="s">
        <v>1504</v>
      </c>
      <c r="L394" s="38" t="s">
        <v>1503</v>
      </c>
      <c r="M394" s="20" t="s">
        <v>1502</v>
      </c>
      <c r="N394" s="52" t="s">
        <v>1501</v>
      </c>
      <c r="O394" s="90" t="s">
        <v>1500</v>
      </c>
      <c r="P394" s="20" t="s">
        <v>702</v>
      </c>
      <c r="Q394" s="29" t="s">
        <v>701</v>
      </c>
    </row>
    <row r="395" spans="2:34" ht="135">
      <c r="B395" s="353"/>
      <c r="C395" s="337"/>
      <c r="D395" s="207" t="s">
        <v>1728</v>
      </c>
      <c r="E395" s="84">
        <v>0.05</v>
      </c>
      <c r="F395" s="84">
        <v>0.1</v>
      </c>
      <c r="G395" s="84">
        <v>0</v>
      </c>
      <c r="H395" s="84">
        <v>0.5</v>
      </c>
      <c r="I395" s="38" t="s">
        <v>1727</v>
      </c>
      <c r="J395" s="38" t="s">
        <v>1726</v>
      </c>
      <c r="K395" s="38" t="s">
        <v>1725</v>
      </c>
      <c r="L395" s="38" t="s">
        <v>1724</v>
      </c>
      <c r="M395" s="20" t="s">
        <v>1723</v>
      </c>
      <c r="N395" s="51" t="s">
        <v>1722</v>
      </c>
      <c r="O395" s="83" t="s">
        <v>1721</v>
      </c>
      <c r="P395" s="20" t="s">
        <v>722</v>
      </c>
      <c r="Q395" s="29" t="s">
        <v>701</v>
      </c>
    </row>
    <row r="396" spans="2:34" ht="150">
      <c r="B396" s="353"/>
      <c r="C396" s="337"/>
      <c r="D396" s="207" t="s">
        <v>3096</v>
      </c>
      <c r="E396" s="84">
        <v>0.05</v>
      </c>
      <c r="F396" s="84">
        <v>0.1</v>
      </c>
      <c r="G396" s="84">
        <v>0</v>
      </c>
      <c r="H396" s="84">
        <v>0.43</v>
      </c>
      <c r="I396" s="38" t="s">
        <v>3095</v>
      </c>
      <c r="J396" s="20" t="s">
        <v>1112</v>
      </c>
      <c r="K396" s="38" t="s">
        <v>3094</v>
      </c>
      <c r="L396" s="20" t="s">
        <v>3093</v>
      </c>
      <c r="M396" s="20" t="s">
        <v>3092</v>
      </c>
      <c r="N396" s="51" t="s">
        <v>3091</v>
      </c>
      <c r="O396" s="83" t="s">
        <v>3090</v>
      </c>
      <c r="P396" s="20" t="s">
        <v>722</v>
      </c>
      <c r="Q396" s="29" t="s">
        <v>701</v>
      </c>
    </row>
    <row r="397" spans="2:34" ht="91" thickBot="1">
      <c r="B397" s="354"/>
      <c r="C397" s="358"/>
      <c r="D397" s="236" t="s">
        <v>1113</v>
      </c>
      <c r="E397" s="57">
        <v>0.03</v>
      </c>
      <c r="F397" s="57">
        <v>0.05</v>
      </c>
      <c r="G397" s="57">
        <v>0</v>
      </c>
      <c r="H397" s="57">
        <v>0.37</v>
      </c>
      <c r="I397" s="56" t="s">
        <v>1075</v>
      </c>
      <c r="J397" s="44" t="s">
        <v>1112</v>
      </c>
      <c r="K397" s="44" t="s">
        <v>1074</v>
      </c>
      <c r="L397" s="56" t="s">
        <v>1111</v>
      </c>
      <c r="M397" s="44" t="s">
        <v>1110</v>
      </c>
      <c r="N397" s="124" t="s">
        <v>1109</v>
      </c>
      <c r="O397" s="54" t="s">
        <v>1108</v>
      </c>
      <c r="P397" s="44" t="s">
        <v>722</v>
      </c>
      <c r="Q397" s="48" t="s">
        <v>701</v>
      </c>
    </row>
    <row r="398" spans="2:34" ht="45">
      <c r="B398" s="347" t="s">
        <v>3089</v>
      </c>
      <c r="C398" s="334" t="s">
        <v>3088</v>
      </c>
      <c r="D398" s="231" t="s">
        <v>3087</v>
      </c>
      <c r="E398" s="150">
        <v>0</v>
      </c>
      <c r="F398" s="150">
        <v>0</v>
      </c>
      <c r="G398" s="150">
        <v>0</v>
      </c>
      <c r="H398" s="150">
        <v>0.45</v>
      </c>
      <c r="I398" s="149" t="s">
        <v>719</v>
      </c>
      <c r="J398" s="149" t="s">
        <v>2881</v>
      </c>
      <c r="K398" s="149" t="s">
        <v>50</v>
      </c>
      <c r="L398" s="146" t="s">
        <v>718</v>
      </c>
      <c r="M398" s="146" t="s">
        <v>3086</v>
      </c>
      <c r="N398" s="148" t="s">
        <v>3085</v>
      </c>
      <c r="O398" s="214" t="s">
        <v>3084</v>
      </c>
      <c r="P398" s="146" t="s">
        <v>722</v>
      </c>
      <c r="Q398" s="145" t="s">
        <v>887</v>
      </c>
    </row>
    <row r="399" spans="2:34" ht="30">
      <c r="B399" s="353"/>
      <c r="C399" s="335"/>
      <c r="D399" s="227" t="s">
        <v>3083</v>
      </c>
      <c r="E399" s="84">
        <v>0</v>
      </c>
      <c r="F399" s="84">
        <v>0</v>
      </c>
      <c r="G399" s="84">
        <v>0</v>
      </c>
      <c r="H399" s="84">
        <v>0.5</v>
      </c>
      <c r="I399" s="38" t="s">
        <v>719</v>
      </c>
      <c r="J399" s="38" t="s">
        <v>2815</v>
      </c>
      <c r="K399" s="20" t="s">
        <v>50</v>
      </c>
      <c r="L399" s="20" t="s">
        <v>718</v>
      </c>
      <c r="M399" s="20" t="s">
        <v>3082</v>
      </c>
      <c r="N399" s="51" t="s">
        <v>3081</v>
      </c>
      <c r="O399" s="83" t="s">
        <v>3080</v>
      </c>
      <c r="P399" s="20" t="s">
        <v>722</v>
      </c>
      <c r="Q399" s="29" t="s">
        <v>887</v>
      </c>
    </row>
    <row r="400" spans="2:34" ht="75">
      <c r="B400" s="353"/>
      <c r="C400" s="335"/>
      <c r="D400" s="227" t="s">
        <v>3079</v>
      </c>
      <c r="E400" s="84">
        <v>0</v>
      </c>
      <c r="F400" s="84">
        <v>0</v>
      </c>
      <c r="G400" s="84">
        <v>0</v>
      </c>
      <c r="H400" s="84">
        <v>0.61</v>
      </c>
      <c r="I400" s="38" t="s">
        <v>719</v>
      </c>
      <c r="J400" s="38" t="s">
        <v>3078</v>
      </c>
      <c r="K400" s="38" t="s">
        <v>50</v>
      </c>
      <c r="L400" s="20" t="s">
        <v>2402</v>
      </c>
      <c r="M400" s="20" t="s">
        <v>3077</v>
      </c>
      <c r="N400" s="51" t="s">
        <v>3076</v>
      </c>
      <c r="O400" s="90" t="s">
        <v>3075</v>
      </c>
      <c r="P400" s="20" t="s">
        <v>722</v>
      </c>
      <c r="Q400" s="29" t="s">
        <v>887</v>
      </c>
    </row>
    <row r="401" spans="2:17" ht="45">
      <c r="B401" s="353"/>
      <c r="C401" s="335"/>
      <c r="D401" s="227" t="s">
        <v>3074</v>
      </c>
      <c r="E401" s="84">
        <v>0</v>
      </c>
      <c r="F401" s="84">
        <v>0</v>
      </c>
      <c r="G401" s="84">
        <v>0</v>
      </c>
      <c r="H401" s="84">
        <v>0.62</v>
      </c>
      <c r="I401" s="38" t="s">
        <v>719</v>
      </c>
      <c r="J401" s="38" t="s">
        <v>2881</v>
      </c>
      <c r="K401" s="20" t="s">
        <v>50</v>
      </c>
      <c r="L401" s="20" t="s">
        <v>718</v>
      </c>
      <c r="M401" s="20" t="s">
        <v>3073</v>
      </c>
      <c r="N401" s="51" t="s">
        <v>3072</v>
      </c>
      <c r="O401" s="90" t="s">
        <v>3071</v>
      </c>
      <c r="P401" s="20" t="s">
        <v>722</v>
      </c>
      <c r="Q401" s="29" t="s">
        <v>887</v>
      </c>
    </row>
    <row r="402" spans="2:17" ht="45">
      <c r="B402" s="353"/>
      <c r="C402" s="335"/>
      <c r="D402" s="227" t="s">
        <v>3070</v>
      </c>
      <c r="E402" s="84">
        <v>0</v>
      </c>
      <c r="F402" s="84">
        <v>0</v>
      </c>
      <c r="G402" s="84">
        <v>0</v>
      </c>
      <c r="H402" s="84">
        <v>0.62</v>
      </c>
      <c r="I402" s="38" t="s">
        <v>719</v>
      </c>
      <c r="J402" s="38" t="s">
        <v>3069</v>
      </c>
      <c r="K402" s="38" t="s">
        <v>50</v>
      </c>
      <c r="L402" s="20" t="s">
        <v>718</v>
      </c>
      <c r="M402" s="20" t="s">
        <v>3068</v>
      </c>
      <c r="N402" s="51" t="s">
        <v>3067</v>
      </c>
      <c r="O402" s="90" t="s">
        <v>3066</v>
      </c>
      <c r="P402" s="20" t="s">
        <v>722</v>
      </c>
      <c r="Q402" s="29" t="s">
        <v>887</v>
      </c>
    </row>
    <row r="403" spans="2:17" ht="60">
      <c r="B403" s="353"/>
      <c r="C403" s="335"/>
      <c r="D403" s="229" t="s">
        <v>3065</v>
      </c>
      <c r="E403" s="84">
        <v>0</v>
      </c>
      <c r="F403" s="84">
        <v>0</v>
      </c>
      <c r="G403" s="84">
        <v>0</v>
      </c>
      <c r="H403" s="84">
        <v>0.46</v>
      </c>
      <c r="I403" s="38" t="s">
        <v>2973</v>
      </c>
      <c r="J403" s="20" t="s">
        <v>50</v>
      </c>
      <c r="K403" s="38" t="s">
        <v>2972</v>
      </c>
      <c r="L403" s="38" t="s">
        <v>3064</v>
      </c>
      <c r="M403" s="20" t="s">
        <v>3063</v>
      </c>
      <c r="N403" s="51" t="s">
        <v>3062</v>
      </c>
      <c r="O403" s="83" t="s">
        <v>3061</v>
      </c>
      <c r="P403" s="20" t="s">
        <v>722</v>
      </c>
      <c r="Q403" s="29" t="s">
        <v>887</v>
      </c>
    </row>
    <row r="404" spans="2:17" ht="60">
      <c r="B404" s="353"/>
      <c r="C404" s="335"/>
      <c r="D404" s="229" t="s">
        <v>3060</v>
      </c>
      <c r="E404" s="84">
        <v>0</v>
      </c>
      <c r="F404" s="84">
        <v>0</v>
      </c>
      <c r="G404" s="84">
        <v>0</v>
      </c>
      <c r="H404" s="84">
        <v>0.47</v>
      </c>
      <c r="I404" s="38" t="s">
        <v>2973</v>
      </c>
      <c r="J404" s="20" t="s">
        <v>50</v>
      </c>
      <c r="K404" s="38" t="s">
        <v>2972</v>
      </c>
      <c r="L404" s="38" t="s">
        <v>3059</v>
      </c>
      <c r="M404" s="20" t="s">
        <v>3058</v>
      </c>
      <c r="N404" s="51" t="s">
        <v>3057</v>
      </c>
      <c r="O404" s="83" t="s">
        <v>3056</v>
      </c>
      <c r="P404" s="20" t="s">
        <v>722</v>
      </c>
      <c r="Q404" s="29" t="s">
        <v>887</v>
      </c>
    </row>
    <row r="405" spans="2:17" ht="45">
      <c r="B405" s="353"/>
      <c r="C405" s="335"/>
      <c r="D405" s="229" t="s">
        <v>3055</v>
      </c>
      <c r="E405" s="84">
        <v>0</v>
      </c>
      <c r="F405" s="84">
        <v>0</v>
      </c>
      <c r="G405" s="84">
        <v>0</v>
      </c>
      <c r="H405" s="84">
        <v>0.61</v>
      </c>
      <c r="I405" s="38" t="s">
        <v>2973</v>
      </c>
      <c r="J405" s="20" t="s">
        <v>50</v>
      </c>
      <c r="K405" s="38" t="s">
        <v>3054</v>
      </c>
      <c r="L405" s="38" t="s">
        <v>3053</v>
      </c>
      <c r="M405" s="20" t="s">
        <v>3052</v>
      </c>
      <c r="N405" s="51" t="s">
        <v>3051</v>
      </c>
      <c r="O405" s="90" t="s">
        <v>3050</v>
      </c>
      <c r="P405" s="20" t="s">
        <v>722</v>
      </c>
      <c r="Q405" s="29" t="s">
        <v>887</v>
      </c>
    </row>
    <row r="406" spans="2:17" ht="60">
      <c r="B406" s="353"/>
      <c r="C406" s="335"/>
      <c r="D406" s="229" t="s">
        <v>3049</v>
      </c>
      <c r="E406" s="84">
        <v>0</v>
      </c>
      <c r="F406" s="84">
        <v>0</v>
      </c>
      <c r="G406" s="84">
        <v>0</v>
      </c>
      <c r="H406" s="84">
        <v>0.57999999999999996</v>
      </c>
      <c r="I406" s="38" t="s">
        <v>2881</v>
      </c>
      <c r="J406" s="20" t="s">
        <v>50</v>
      </c>
      <c r="K406" s="38" t="s">
        <v>3048</v>
      </c>
      <c r="L406" s="20" t="s">
        <v>718</v>
      </c>
      <c r="M406" s="20" t="s">
        <v>3047</v>
      </c>
      <c r="N406" s="51" t="s">
        <v>3046</v>
      </c>
      <c r="O406" s="83" t="s">
        <v>3045</v>
      </c>
      <c r="P406" s="20" t="s">
        <v>722</v>
      </c>
      <c r="Q406" s="29" t="s">
        <v>887</v>
      </c>
    </row>
    <row r="407" spans="2:17" ht="45">
      <c r="B407" s="353"/>
      <c r="C407" s="335"/>
      <c r="D407" s="245" t="s">
        <v>3044</v>
      </c>
      <c r="E407" s="97" t="s">
        <v>1436</v>
      </c>
      <c r="F407" s="65">
        <v>0.6</v>
      </c>
      <c r="G407" s="65">
        <v>0</v>
      </c>
      <c r="H407" s="65">
        <v>1</v>
      </c>
      <c r="I407" s="64" t="s">
        <v>2888</v>
      </c>
      <c r="J407" s="64" t="s">
        <v>1095</v>
      </c>
      <c r="K407" s="64" t="s">
        <v>3043</v>
      </c>
      <c r="L407" s="61" t="s">
        <v>3042</v>
      </c>
      <c r="M407" s="61" t="s">
        <v>3041</v>
      </c>
      <c r="N407" s="63" t="s">
        <v>3040</v>
      </c>
      <c r="O407" s="62" t="s">
        <v>3039</v>
      </c>
      <c r="P407" s="61" t="s">
        <v>702</v>
      </c>
      <c r="Q407" s="60" t="s">
        <v>835</v>
      </c>
    </row>
    <row r="408" spans="2:17" ht="75">
      <c r="B408" s="353"/>
      <c r="C408" s="335"/>
      <c r="D408" s="229" t="s">
        <v>3038</v>
      </c>
      <c r="E408" s="84">
        <v>0.73</v>
      </c>
      <c r="F408" s="84">
        <v>0.85</v>
      </c>
      <c r="G408" s="84">
        <v>0.59</v>
      </c>
      <c r="H408" s="84">
        <v>1</v>
      </c>
      <c r="I408" s="128" t="s">
        <v>3037</v>
      </c>
      <c r="J408" s="38" t="s">
        <v>3036</v>
      </c>
      <c r="K408" s="38" t="s">
        <v>3035</v>
      </c>
      <c r="L408" s="38" t="s">
        <v>3034</v>
      </c>
      <c r="M408" s="20" t="s">
        <v>3033</v>
      </c>
      <c r="N408" s="51" t="s">
        <v>3032</v>
      </c>
      <c r="O408" s="90" t="s">
        <v>3031</v>
      </c>
      <c r="P408" s="20" t="s">
        <v>702</v>
      </c>
      <c r="Q408" s="29" t="s">
        <v>835</v>
      </c>
    </row>
    <row r="409" spans="2:17" ht="105">
      <c r="B409" s="353"/>
      <c r="C409" s="335"/>
      <c r="D409" s="229" t="s">
        <v>2315</v>
      </c>
      <c r="E409" s="84">
        <v>0.92</v>
      </c>
      <c r="F409" s="84">
        <v>0.9</v>
      </c>
      <c r="G409" s="84">
        <v>0.94</v>
      </c>
      <c r="H409" s="84">
        <v>1</v>
      </c>
      <c r="I409" s="38" t="s">
        <v>2314</v>
      </c>
      <c r="J409" s="38" t="s">
        <v>2313</v>
      </c>
      <c r="K409" s="38" t="s">
        <v>2312</v>
      </c>
      <c r="L409" s="38" t="s">
        <v>2311</v>
      </c>
      <c r="M409" s="20" t="s">
        <v>2310</v>
      </c>
      <c r="N409" s="51" t="s">
        <v>2309</v>
      </c>
      <c r="O409" s="90" t="s">
        <v>2308</v>
      </c>
      <c r="P409" s="20" t="s">
        <v>702</v>
      </c>
      <c r="Q409" s="29" t="s">
        <v>835</v>
      </c>
    </row>
    <row r="410" spans="2:17" ht="120">
      <c r="B410" s="353"/>
      <c r="C410" s="335"/>
      <c r="D410" s="229" t="s">
        <v>3030</v>
      </c>
      <c r="E410" s="84">
        <v>0.95</v>
      </c>
      <c r="F410" s="84">
        <v>0.9</v>
      </c>
      <c r="G410" s="84">
        <v>1</v>
      </c>
      <c r="H410" s="84">
        <v>0.99</v>
      </c>
      <c r="I410" s="38" t="s">
        <v>2966</v>
      </c>
      <c r="J410" s="20" t="s">
        <v>50</v>
      </c>
      <c r="K410" s="38" t="s">
        <v>3029</v>
      </c>
      <c r="L410" s="38" t="s">
        <v>3028</v>
      </c>
      <c r="M410" s="20" t="s">
        <v>3027</v>
      </c>
      <c r="N410" s="52" t="s">
        <v>3026</v>
      </c>
      <c r="O410" s="83" t="s">
        <v>3025</v>
      </c>
      <c r="P410" s="20" t="s">
        <v>702</v>
      </c>
      <c r="Q410" s="29" t="s">
        <v>835</v>
      </c>
    </row>
    <row r="411" spans="2:17" ht="45">
      <c r="B411" s="353"/>
      <c r="C411" s="335"/>
      <c r="D411" s="229" t="s">
        <v>3024</v>
      </c>
      <c r="E411" s="84">
        <v>0.3</v>
      </c>
      <c r="F411" s="84">
        <v>0</v>
      </c>
      <c r="G411" s="84">
        <v>0.65</v>
      </c>
      <c r="H411" s="91">
        <v>0.92</v>
      </c>
      <c r="I411" s="38" t="s">
        <v>3023</v>
      </c>
      <c r="J411" s="20" t="s">
        <v>50</v>
      </c>
      <c r="K411" s="38" t="s">
        <v>3022</v>
      </c>
      <c r="L411" s="38" t="s">
        <v>3021</v>
      </c>
      <c r="M411" s="20" t="s">
        <v>3020</v>
      </c>
      <c r="N411" s="51" t="s">
        <v>3019</v>
      </c>
      <c r="O411" s="90" t="s">
        <v>3018</v>
      </c>
      <c r="P411" s="20" t="s">
        <v>702</v>
      </c>
      <c r="Q411" s="29" t="s">
        <v>835</v>
      </c>
    </row>
    <row r="412" spans="2:17" ht="60">
      <c r="B412" s="353"/>
      <c r="C412" s="335"/>
      <c r="D412" s="229" t="s">
        <v>3017</v>
      </c>
      <c r="E412" s="84">
        <v>0.03</v>
      </c>
      <c r="F412" s="84">
        <v>0.05</v>
      </c>
      <c r="G412" s="84">
        <v>0</v>
      </c>
      <c r="H412" s="84">
        <v>0.38</v>
      </c>
      <c r="I412" s="128" t="s">
        <v>3016</v>
      </c>
      <c r="J412" s="20" t="s">
        <v>50</v>
      </c>
      <c r="K412" s="38" t="s">
        <v>3015</v>
      </c>
      <c r="L412" s="38" t="s">
        <v>3014</v>
      </c>
      <c r="M412" s="20" t="s">
        <v>3013</v>
      </c>
      <c r="N412" s="51" t="s">
        <v>3012</v>
      </c>
      <c r="O412" s="83" t="s">
        <v>3011</v>
      </c>
      <c r="P412" s="20" t="s">
        <v>722</v>
      </c>
      <c r="Q412" s="29" t="s">
        <v>835</v>
      </c>
    </row>
    <row r="413" spans="2:17" ht="60">
      <c r="B413" s="353"/>
      <c r="C413" s="335"/>
      <c r="D413" s="229" t="s">
        <v>3010</v>
      </c>
      <c r="E413" s="84">
        <v>0</v>
      </c>
      <c r="F413" s="84">
        <v>0</v>
      </c>
      <c r="G413" s="84">
        <v>0</v>
      </c>
      <c r="H413" s="84">
        <v>0.62</v>
      </c>
      <c r="I413" s="38" t="s">
        <v>3006</v>
      </c>
      <c r="J413" s="20" t="s">
        <v>50</v>
      </c>
      <c r="K413" s="38" t="s">
        <v>3005</v>
      </c>
      <c r="L413" s="38" t="s">
        <v>3004</v>
      </c>
      <c r="M413" s="20" t="s">
        <v>3009</v>
      </c>
      <c r="N413" s="51" t="s">
        <v>3008</v>
      </c>
      <c r="O413" s="90" t="s">
        <v>3001</v>
      </c>
      <c r="P413" s="20" t="s">
        <v>722</v>
      </c>
      <c r="Q413" s="29" t="s">
        <v>835</v>
      </c>
    </row>
    <row r="414" spans="2:17" ht="60">
      <c r="B414" s="353"/>
      <c r="C414" s="335"/>
      <c r="D414" s="229" t="s">
        <v>3007</v>
      </c>
      <c r="E414" s="84">
        <v>0</v>
      </c>
      <c r="F414" s="84">
        <v>0</v>
      </c>
      <c r="G414" s="84">
        <v>0</v>
      </c>
      <c r="H414" s="84">
        <v>0.62</v>
      </c>
      <c r="I414" s="38" t="s">
        <v>3006</v>
      </c>
      <c r="J414" s="20" t="s">
        <v>50</v>
      </c>
      <c r="K414" s="38" t="s">
        <v>3005</v>
      </c>
      <c r="L414" s="38" t="s">
        <v>3004</v>
      </c>
      <c r="M414" s="20" t="s">
        <v>3003</v>
      </c>
      <c r="N414" s="51" t="s">
        <v>3002</v>
      </c>
      <c r="O414" s="90" t="s">
        <v>3001</v>
      </c>
      <c r="P414" s="20" t="s">
        <v>722</v>
      </c>
      <c r="Q414" s="29" t="s">
        <v>835</v>
      </c>
    </row>
    <row r="415" spans="2:17" ht="90">
      <c r="B415" s="353"/>
      <c r="C415" s="335"/>
      <c r="D415" s="229" t="s">
        <v>3000</v>
      </c>
      <c r="E415" s="84">
        <v>0</v>
      </c>
      <c r="F415" s="84">
        <v>0</v>
      </c>
      <c r="G415" s="84">
        <v>0</v>
      </c>
      <c r="H415" s="84">
        <v>0.62</v>
      </c>
      <c r="I415" s="38" t="s">
        <v>2263</v>
      </c>
      <c r="J415" s="20" t="s">
        <v>50</v>
      </c>
      <c r="K415" s="38" t="s">
        <v>2262</v>
      </c>
      <c r="L415" s="38" t="s">
        <v>2261</v>
      </c>
      <c r="M415" s="20" t="s">
        <v>2260</v>
      </c>
      <c r="N415" s="51" t="s">
        <v>2259</v>
      </c>
      <c r="O415" s="90" t="s">
        <v>2258</v>
      </c>
      <c r="P415" s="20" t="s">
        <v>722</v>
      </c>
      <c r="Q415" s="29" t="s">
        <v>835</v>
      </c>
    </row>
    <row r="416" spans="2:17" ht="120">
      <c r="B416" s="353"/>
      <c r="C416" s="335"/>
      <c r="D416" s="229" t="s">
        <v>2999</v>
      </c>
      <c r="E416" s="84">
        <v>0.27</v>
      </c>
      <c r="F416" s="84">
        <v>0.2</v>
      </c>
      <c r="G416" s="84">
        <v>0.35</v>
      </c>
      <c r="H416" s="84">
        <v>0.11</v>
      </c>
      <c r="I416" s="38" t="s">
        <v>2998</v>
      </c>
      <c r="J416" s="38" t="s">
        <v>1095</v>
      </c>
      <c r="K416" s="38" t="s">
        <v>2997</v>
      </c>
      <c r="L416" s="38" t="s">
        <v>2996</v>
      </c>
      <c r="M416" s="20" t="s">
        <v>2995</v>
      </c>
      <c r="N416" s="51" t="s">
        <v>2994</v>
      </c>
      <c r="O416" s="83" t="s">
        <v>2993</v>
      </c>
      <c r="P416" s="20" t="s">
        <v>722</v>
      </c>
      <c r="Q416" s="29" t="s">
        <v>835</v>
      </c>
    </row>
    <row r="417" spans="2:17" ht="60">
      <c r="B417" s="353"/>
      <c r="C417" s="335"/>
      <c r="D417" s="229" t="s">
        <v>2992</v>
      </c>
      <c r="E417" s="84">
        <v>0.03</v>
      </c>
      <c r="F417" s="84">
        <v>0.05</v>
      </c>
      <c r="G417" s="84">
        <v>0</v>
      </c>
      <c r="H417" s="84">
        <v>0.55000000000000004</v>
      </c>
      <c r="I417" s="128" t="s">
        <v>2898</v>
      </c>
      <c r="J417" s="20" t="s">
        <v>50</v>
      </c>
      <c r="K417" s="38" t="s">
        <v>2991</v>
      </c>
      <c r="L417" s="38" t="s">
        <v>2990</v>
      </c>
      <c r="M417" s="20" t="s">
        <v>2989</v>
      </c>
      <c r="N417" s="51" t="s">
        <v>2988</v>
      </c>
      <c r="O417" s="90" t="s">
        <v>2987</v>
      </c>
      <c r="P417" s="20" t="s">
        <v>722</v>
      </c>
      <c r="Q417" s="29" t="s">
        <v>835</v>
      </c>
    </row>
    <row r="418" spans="2:17" ht="60">
      <c r="B418" s="353"/>
      <c r="C418" s="335"/>
      <c r="D418" s="229" t="s">
        <v>2986</v>
      </c>
      <c r="E418" s="84">
        <v>0</v>
      </c>
      <c r="F418" s="84">
        <v>0</v>
      </c>
      <c r="G418" s="84">
        <v>0</v>
      </c>
      <c r="H418" s="84">
        <v>0.46</v>
      </c>
      <c r="I418" s="38" t="s">
        <v>2985</v>
      </c>
      <c r="J418" s="20" t="s">
        <v>50</v>
      </c>
      <c r="K418" s="20" t="s">
        <v>50</v>
      </c>
      <c r="L418" s="38" t="s">
        <v>2984</v>
      </c>
      <c r="M418" s="20" t="s">
        <v>2983</v>
      </c>
      <c r="N418" s="51" t="s">
        <v>2982</v>
      </c>
      <c r="O418" s="83" t="s">
        <v>2981</v>
      </c>
      <c r="P418" s="20" t="s">
        <v>722</v>
      </c>
      <c r="Q418" s="29" t="s">
        <v>835</v>
      </c>
    </row>
    <row r="419" spans="2:17" ht="90">
      <c r="B419" s="353"/>
      <c r="C419" s="335"/>
      <c r="D419" s="229" t="s">
        <v>2980</v>
      </c>
      <c r="E419" s="84">
        <v>0</v>
      </c>
      <c r="F419" s="84">
        <v>0</v>
      </c>
      <c r="G419" s="84">
        <v>0</v>
      </c>
      <c r="H419" s="84">
        <v>0.62</v>
      </c>
      <c r="I419" s="38" t="s">
        <v>2815</v>
      </c>
      <c r="J419" s="20" t="s">
        <v>50</v>
      </c>
      <c r="K419" s="38" t="s">
        <v>2979</v>
      </c>
      <c r="L419" s="20" t="s">
        <v>2978</v>
      </c>
      <c r="M419" s="20" t="s">
        <v>2977</v>
      </c>
      <c r="N419" s="51" t="s">
        <v>2976</v>
      </c>
      <c r="O419" s="90" t="s">
        <v>2975</v>
      </c>
      <c r="P419" s="20" t="s">
        <v>722</v>
      </c>
      <c r="Q419" s="29" t="s">
        <v>835</v>
      </c>
    </row>
    <row r="420" spans="2:17" ht="60">
      <c r="B420" s="353"/>
      <c r="C420" s="335"/>
      <c r="D420" s="229" t="s">
        <v>1382</v>
      </c>
      <c r="E420" s="84">
        <v>0</v>
      </c>
      <c r="F420" s="84">
        <v>0</v>
      </c>
      <c r="G420" s="84">
        <v>0</v>
      </c>
      <c r="H420" s="84">
        <v>0.61</v>
      </c>
      <c r="I420" s="38" t="s">
        <v>1381</v>
      </c>
      <c r="J420" s="20" t="s">
        <v>1380</v>
      </c>
      <c r="K420" s="38" t="s">
        <v>1379</v>
      </c>
      <c r="L420" s="38" t="s">
        <v>1378</v>
      </c>
      <c r="M420" s="20" t="s">
        <v>1377</v>
      </c>
      <c r="N420" s="51" t="s">
        <v>1376</v>
      </c>
      <c r="O420" s="90" t="s">
        <v>1375</v>
      </c>
      <c r="P420" s="20" t="s">
        <v>722</v>
      </c>
      <c r="Q420" s="29" t="s">
        <v>835</v>
      </c>
    </row>
    <row r="421" spans="2:17" ht="75">
      <c r="B421" s="353"/>
      <c r="C421" s="335"/>
      <c r="D421" s="244" t="s">
        <v>2974</v>
      </c>
      <c r="E421" s="73">
        <v>0</v>
      </c>
      <c r="F421" s="73">
        <v>0</v>
      </c>
      <c r="G421" s="73">
        <v>0</v>
      </c>
      <c r="H421" s="73">
        <v>0.47</v>
      </c>
      <c r="I421" s="71" t="s">
        <v>2973</v>
      </c>
      <c r="J421" s="68" t="s">
        <v>50</v>
      </c>
      <c r="K421" s="71" t="s">
        <v>2972</v>
      </c>
      <c r="L421" s="71" t="s">
        <v>2971</v>
      </c>
      <c r="M421" s="68" t="s">
        <v>2970</v>
      </c>
      <c r="N421" s="70" t="s">
        <v>2969</v>
      </c>
      <c r="O421" s="69" t="s">
        <v>2968</v>
      </c>
      <c r="P421" s="68" t="s">
        <v>722</v>
      </c>
      <c r="Q421" s="67" t="s">
        <v>835</v>
      </c>
    </row>
    <row r="422" spans="2:17" ht="75">
      <c r="B422" s="353"/>
      <c r="C422" s="335"/>
      <c r="D422" s="252" t="s">
        <v>2967</v>
      </c>
      <c r="E422" s="65">
        <v>0.89</v>
      </c>
      <c r="F422" s="65">
        <v>0.8</v>
      </c>
      <c r="G422" s="65">
        <v>1</v>
      </c>
      <c r="H422" s="65">
        <v>0.93</v>
      </c>
      <c r="I422" s="61" t="s">
        <v>719</v>
      </c>
      <c r="J422" s="64" t="s">
        <v>2966</v>
      </c>
      <c r="K422" s="64" t="s">
        <v>2965</v>
      </c>
      <c r="L422" s="61" t="s">
        <v>718</v>
      </c>
      <c r="M422" s="61" t="s">
        <v>2137</v>
      </c>
      <c r="N422" s="63" t="s">
        <v>2964</v>
      </c>
      <c r="O422" s="62" t="s">
        <v>2963</v>
      </c>
      <c r="P422" s="61" t="s">
        <v>702</v>
      </c>
      <c r="Q422" s="60" t="s">
        <v>714</v>
      </c>
    </row>
    <row r="423" spans="2:17" ht="75">
      <c r="B423" s="353"/>
      <c r="C423" s="335"/>
      <c r="D423" s="227" t="s">
        <v>2962</v>
      </c>
      <c r="E423" s="84">
        <v>0.51</v>
      </c>
      <c r="F423" s="84">
        <v>0.4</v>
      </c>
      <c r="G423" s="84">
        <v>0.65</v>
      </c>
      <c r="H423" s="84">
        <v>0.92</v>
      </c>
      <c r="I423" s="38" t="s">
        <v>719</v>
      </c>
      <c r="J423" s="20" t="s">
        <v>2961</v>
      </c>
      <c r="K423" s="20" t="s">
        <v>50</v>
      </c>
      <c r="L423" s="20" t="s">
        <v>718</v>
      </c>
      <c r="M423" s="20" t="s">
        <v>2960</v>
      </c>
      <c r="N423" s="52" t="s">
        <v>2959</v>
      </c>
      <c r="O423" s="83" t="s">
        <v>2958</v>
      </c>
      <c r="P423" s="20" t="s">
        <v>702</v>
      </c>
      <c r="Q423" s="29" t="s">
        <v>714</v>
      </c>
    </row>
    <row r="424" spans="2:17" ht="30">
      <c r="B424" s="353"/>
      <c r="C424" s="335"/>
      <c r="D424" s="227" t="s">
        <v>2957</v>
      </c>
      <c r="E424" s="84">
        <v>0.03</v>
      </c>
      <c r="F424" s="84">
        <v>0.05</v>
      </c>
      <c r="G424" s="84">
        <v>0</v>
      </c>
      <c r="H424" s="84">
        <v>0.43</v>
      </c>
      <c r="I424" s="38" t="s">
        <v>719</v>
      </c>
      <c r="J424" s="38" t="s">
        <v>2956</v>
      </c>
      <c r="K424" s="20" t="s">
        <v>50</v>
      </c>
      <c r="L424" s="20" t="s">
        <v>718</v>
      </c>
      <c r="M424" s="20" t="s">
        <v>2955</v>
      </c>
      <c r="N424" s="51" t="s">
        <v>2954</v>
      </c>
      <c r="O424" s="83" t="s">
        <v>2953</v>
      </c>
      <c r="P424" s="20" t="s">
        <v>722</v>
      </c>
      <c r="Q424" s="29" t="s">
        <v>714</v>
      </c>
    </row>
    <row r="425" spans="2:17" ht="105">
      <c r="B425" s="353"/>
      <c r="C425" s="335"/>
      <c r="D425" s="227" t="s">
        <v>2952</v>
      </c>
      <c r="E425" s="84">
        <v>0.05</v>
      </c>
      <c r="F425" s="84">
        <v>0.1</v>
      </c>
      <c r="G425" s="84">
        <v>0</v>
      </c>
      <c r="H425" s="84">
        <v>0.47</v>
      </c>
      <c r="I425" s="38" t="s">
        <v>719</v>
      </c>
      <c r="J425" s="38" t="s">
        <v>2881</v>
      </c>
      <c r="K425" s="38" t="s">
        <v>50</v>
      </c>
      <c r="L425" s="20" t="s">
        <v>718</v>
      </c>
      <c r="M425" s="20" t="s">
        <v>2951</v>
      </c>
      <c r="N425" s="51" t="s">
        <v>2950</v>
      </c>
      <c r="O425" s="83" t="s">
        <v>2949</v>
      </c>
      <c r="P425" s="20" t="s">
        <v>722</v>
      </c>
      <c r="Q425" s="29" t="s">
        <v>714</v>
      </c>
    </row>
    <row r="426" spans="2:17" ht="90">
      <c r="B426" s="353"/>
      <c r="C426" s="335"/>
      <c r="D426" s="229" t="s">
        <v>2948</v>
      </c>
      <c r="E426" s="84">
        <v>0.03</v>
      </c>
      <c r="F426" s="84">
        <v>0.05</v>
      </c>
      <c r="G426" s="84">
        <v>0</v>
      </c>
      <c r="H426" s="84">
        <v>0.42</v>
      </c>
      <c r="I426" s="38" t="s">
        <v>2947</v>
      </c>
      <c r="J426" s="20" t="s">
        <v>50</v>
      </c>
      <c r="K426" s="38" t="s">
        <v>2946</v>
      </c>
      <c r="L426" s="38" t="s">
        <v>2945</v>
      </c>
      <c r="M426" s="20" t="s">
        <v>2944</v>
      </c>
      <c r="N426" s="51" t="s">
        <v>2943</v>
      </c>
      <c r="O426" s="90" t="s">
        <v>2942</v>
      </c>
      <c r="P426" s="20" t="s">
        <v>722</v>
      </c>
      <c r="Q426" s="29" t="s">
        <v>714</v>
      </c>
    </row>
    <row r="427" spans="2:17" ht="45">
      <c r="B427" s="353"/>
      <c r="C427" s="335"/>
      <c r="D427" s="229" t="s">
        <v>2941</v>
      </c>
      <c r="E427" s="84">
        <v>0.05</v>
      </c>
      <c r="F427" s="84">
        <v>0.1</v>
      </c>
      <c r="G427" s="84">
        <v>0</v>
      </c>
      <c r="H427" s="84">
        <v>0.42</v>
      </c>
      <c r="I427" s="128" t="s">
        <v>2940</v>
      </c>
      <c r="J427" s="20" t="s">
        <v>50</v>
      </c>
      <c r="K427" s="38" t="s">
        <v>2939</v>
      </c>
      <c r="L427" s="20" t="s">
        <v>2938</v>
      </c>
      <c r="M427" s="20" t="s">
        <v>2937</v>
      </c>
      <c r="N427" s="51" t="s">
        <v>2936</v>
      </c>
      <c r="O427" s="83" t="s">
        <v>2935</v>
      </c>
      <c r="P427" s="20" t="s">
        <v>722</v>
      </c>
      <c r="Q427" s="29" t="s">
        <v>714</v>
      </c>
    </row>
    <row r="428" spans="2:17" ht="90">
      <c r="B428" s="353"/>
      <c r="C428" s="335"/>
      <c r="D428" s="229" t="s">
        <v>2934</v>
      </c>
      <c r="E428" s="84">
        <v>0.05</v>
      </c>
      <c r="F428" s="84">
        <v>0.1</v>
      </c>
      <c r="G428" s="84">
        <v>0</v>
      </c>
      <c r="H428" s="84">
        <v>0.42</v>
      </c>
      <c r="I428" s="38" t="s">
        <v>2860</v>
      </c>
      <c r="J428" s="20" t="s">
        <v>50</v>
      </c>
      <c r="K428" s="38" t="s">
        <v>2859</v>
      </c>
      <c r="L428" s="38" t="s">
        <v>2933</v>
      </c>
      <c r="M428" s="20" t="s">
        <v>2932</v>
      </c>
      <c r="N428" s="51" t="s">
        <v>2931</v>
      </c>
      <c r="O428" s="83" t="s">
        <v>2930</v>
      </c>
      <c r="P428" s="20" t="s">
        <v>722</v>
      </c>
      <c r="Q428" s="29" t="s">
        <v>714</v>
      </c>
    </row>
    <row r="429" spans="2:17" ht="75">
      <c r="B429" s="353"/>
      <c r="C429" s="335"/>
      <c r="D429" s="229" t="s">
        <v>2929</v>
      </c>
      <c r="E429" s="84">
        <v>0.05</v>
      </c>
      <c r="F429" s="84">
        <v>0.1</v>
      </c>
      <c r="G429" s="84">
        <v>0</v>
      </c>
      <c r="H429" s="84">
        <v>0.42</v>
      </c>
      <c r="I429" s="38" t="s">
        <v>2860</v>
      </c>
      <c r="J429" s="20" t="s">
        <v>50</v>
      </c>
      <c r="K429" s="38" t="s">
        <v>2928</v>
      </c>
      <c r="L429" s="38" t="s">
        <v>2927</v>
      </c>
      <c r="M429" s="20" t="s">
        <v>2926</v>
      </c>
      <c r="N429" s="51" t="s">
        <v>2925</v>
      </c>
      <c r="O429" s="83" t="s">
        <v>2924</v>
      </c>
      <c r="P429" s="20" t="s">
        <v>722</v>
      </c>
      <c r="Q429" s="29" t="s">
        <v>714</v>
      </c>
    </row>
    <row r="430" spans="2:17" ht="90">
      <c r="B430" s="353"/>
      <c r="C430" s="335"/>
      <c r="D430" s="229" t="s">
        <v>2923</v>
      </c>
      <c r="E430" s="84">
        <v>0.03</v>
      </c>
      <c r="F430" s="84">
        <v>0.05</v>
      </c>
      <c r="G430" s="84">
        <v>0</v>
      </c>
      <c r="H430" s="84">
        <v>0.55000000000000004</v>
      </c>
      <c r="I430" s="38" t="s">
        <v>2881</v>
      </c>
      <c r="J430" s="20"/>
      <c r="K430" s="20" t="s">
        <v>2107</v>
      </c>
      <c r="L430" s="38" t="s">
        <v>2922</v>
      </c>
      <c r="M430" s="20" t="s">
        <v>2921</v>
      </c>
      <c r="N430" s="51" t="s">
        <v>2920</v>
      </c>
      <c r="O430" s="83" t="s">
        <v>2919</v>
      </c>
      <c r="P430" s="20" t="s">
        <v>722</v>
      </c>
      <c r="Q430" s="29" t="s">
        <v>714</v>
      </c>
    </row>
    <row r="431" spans="2:17" ht="60">
      <c r="B431" s="353"/>
      <c r="C431" s="335"/>
      <c r="D431" s="229" t="s">
        <v>2918</v>
      </c>
      <c r="E431" s="84">
        <v>0.05</v>
      </c>
      <c r="F431" s="84">
        <v>0.1</v>
      </c>
      <c r="G431" s="84">
        <v>0</v>
      </c>
      <c r="H431" s="84">
        <v>0.42</v>
      </c>
      <c r="I431" s="38" t="s">
        <v>2917</v>
      </c>
      <c r="J431" s="20" t="s">
        <v>50</v>
      </c>
      <c r="K431" s="38" t="s">
        <v>2916</v>
      </c>
      <c r="L431" s="38" t="s">
        <v>2915</v>
      </c>
      <c r="M431" s="20" t="s">
        <v>2914</v>
      </c>
      <c r="N431" s="51" t="s">
        <v>2913</v>
      </c>
      <c r="O431" s="83" t="s">
        <v>2912</v>
      </c>
      <c r="P431" s="20" t="s">
        <v>722</v>
      </c>
      <c r="Q431" s="29" t="s">
        <v>714</v>
      </c>
    </row>
    <row r="432" spans="2:17" ht="60">
      <c r="B432" s="353"/>
      <c r="C432" s="335"/>
      <c r="D432" s="244" t="s">
        <v>2911</v>
      </c>
      <c r="E432" s="73">
        <v>0.03</v>
      </c>
      <c r="F432" s="73">
        <v>0.05</v>
      </c>
      <c r="G432" s="73">
        <v>0</v>
      </c>
      <c r="H432" s="73">
        <v>0.55000000000000004</v>
      </c>
      <c r="I432" s="71" t="s">
        <v>2910</v>
      </c>
      <c r="J432" s="68" t="s">
        <v>50</v>
      </c>
      <c r="K432" s="71" t="s">
        <v>1496</v>
      </c>
      <c r="L432" s="68" t="s">
        <v>2909</v>
      </c>
      <c r="M432" s="68" t="s">
        <v>2908</v>
      </c>
      <c r="N432" s="70" t="s">
        <v>2907</v>
      </c>
      <c r="O432" s="69" t="s">
        <v>2906</v>
      </c>
      <c r="P432" s="68" t="s">
        <v>722</v>
      </c>
      <c r="Q432" s="67" t="s">
        <v>714</v>
      </c>
    </row>
    <row r="433" spans="2:17" ht="75">
      <c r="B433" s="353"/>
      <c r="C433" s="335"/>
      <c r="D433" s="245" t="s">
        <v>2905</v>
      </c>
      <c r="E433" s="64" t="s">
        <v>710</v>
      </c>
      <c r="F433" s="65">
        <v>0.4</v>
      </c>
      <c r="G433" s="65">
        <v>0</v>
      </c>
      <c r="H433" s="65">
        <v>1</v>
      </c>
      <c r="I433" s="64" t="s">
        <v>2881</v>
      </c>
      <c r="J433" s="255" t="s">
        <v>2904</v>
      </c>
      <c r="K433" s="61" t="s">
        <v>50</v>
      </c>
      <c r="L433" s="64" t="s">
        <v>2903</v>
      </c>
      <c r="M433" s="61" t="s">
        <v>2902</v>
      </c>
      <c r="N433" s="93" t="s">
        <v>2901</v>
      </c>
      <c r="O433" s="254" t="s">
        <v>2900</v>
      </c>
      <c r="P433" s="61" t="s">
        <v>702</v>
      </c>
      <c r="Q433" s="60" t="s">
        <v>730</v>
      </c>
    </row>
    <row r="434" spans="2:17" ht="60">
      <c r="B434" s="353"/>
      <c r="C434" s="335"/>
      <c r="D434" s="227" t="s">
        <v>2899</v>
      </c>
      <c r="E434" s="38" t="s">
        <v>748</v>
      </c>
      <c r="F434" s="84">
        <v>0.55000000000000004</v>
      </c>
      <c r="G434" s="84">
        <v>0</v>
      </c>
      <c r="H434" s="84">
        <v>1</v>
      </c>
      <c r="I434" s="38" t="s">
        <v>719</v>
      </c>
      <c r="J434" s="38" t="s">
        <v>2898</v>
      </c>
      <c r="K434" s="20" t="s">
        <v>50</v>
      </c>
      <c r="L434" s="20" t="s">
        <v>718</v>
      </c>
      <c r="M434" s="20" t="s">
        <v>2897</v>
      </c>
      <c r="N434" s="52" t="s">
        <v>2896</v>
      </c>
      <c r="O434" s="83" t="s">
        <v>2895</v>
      </c>
      <c r="P434" s="20" t="s">
        <v>702</v>
      </c>
      <c r="Q434" s="29" t="s">
        <v>730</v>
      </c>
    </row>
    <row r="435" spans="2:17" ht="60">
      <c r="B435" s="353"/>
      <c r="C435" s="335"/>
      <c r="D435" s="246" t="s">
        <v>2894</v>
      </c>
      <c r="E435" s="71" t="s">
        <v>754</v>
      </c>
      <c r="F435" s="73">
        <v>0</v>
      </c>
      <c r="G435" s="73">
        <v>0.65</v>
      </c>
      <c r="H435" s="73">
        <v>1</v>
      </c>
      <c r="I435" s="71" t="s">
        <v>719</v>
      </c>
      <c r="J435" s="71" t="s">
        <v>2893</v>
      </c>
      <c r="K435" s="68" t="s">
        <v>50</v>
      </c>
      <c r="L435" s="68" t="s">
        <v>718</v>
      </c>
      <c r="M435" s="68" t="s">
        <v>2892</v>
      </c>
      <c r="N435" s="213" t="s">
        <v>2891</v>
      </c>
      <c r="O435" s="69" t="s">
        <v>2890</v>
      </c>
      <c r="P435" s="68" t="s">
        <v>702</v>
      </c>
      <c r="Q435" s="67" t="s">
        <v>730</v>
      </c>
    </row>
    <row r="436" spans="2:17" ht="45">
      <c r="B436" s="353"/>
      <c r="C436" s="335"/>
      <c r="D436" s="245" t="s">
        <v>2889</v>
      </c>
      <c r="E436" s="97" t="s">
        <v>1851</v>
      </c>
      <c r="F436" s="65">
        <v>0.65</v>
      </c>
      <c r="G436" s="65">
        <v>0</v>
      </c>
      <c r="H436" s="65">
        <v>1</v>
      </c>
      <c r="I436" s="64" t="s">
        <v>2888</v>
      </c>
      <c r="J436" s="61" t="s">
        <v>50</v>
      </c>
      <c r="K436" s="61" t="s">
        <v>2887</v>
      </c>
      <c r="L436" s="64" t="s">
        <v>2886</v>
      </c>
      <c r="M436" s="61" t="s">
        <v>2885</v>
      </c>
      <c r="N436" s="63" t="s">
        <v>2884</v>
      </c>
      <c r="O436" s="62" t="s">
        <v>2883</v>
      </c>
      <c r="P436" s="61" t="s">
        <v>702</v>
      </c>
      <c r="Q436" s="60" t="s">
        <v>701</v>
      </c>
    </row>
    <row r="437" spans="2:17" ht="45">
      <c r="B437" s="353"/>
      <c r="C437" s="335"/>
      <c r="D437" s="229" t="s">
        <v>1499</v>
      </c>
      <c r="E437" s="84">
        <v>0.7</v>
      </c>
      <c r="F437" s="84">
        <v>0.8</v>
      </c>
      <c r="G437" s="84">
        <v>0.59</v>
      </c>
      <c r="H437" s="84">
        <v>1</v>
      </c>
      <c r="I437" s="38" t="s">
        <v>1498</v>
      </c>
      <c r="J437" s="38" t="s">
        <v>1497</v>
      </c>
      <c r="K437" s="20" t="s">
        <v>1496</v>
      </c>
      <c r="L437" s="38" t="s">
        <v>1495</v>
      </c>
      <c r="M437" s="20" t="s">
        <v>1494</v>
      </c>
      <c r="N437" s="51" t="s">
        <v>1493</v>
      </c>
      <c r="O437" s="83" t="s">
        <v>1492</v>
      </c>
      <c r="P437" s="20" t="s">
        <v>702</v>
      </c>
      <c r="Q437" s="29" t="s">
        <v>701</v>
      </c>
    </row>
    <row r="438" spans="2:17" ht="60">
      <c r="B438" s="353"/>
      <c r="C438" s="335"/>
      <c r="D438" s="229" t="s">
        <v>871</v>
      </c>
      <c r="E438" s="85" t="s">
        <v>743</v>
      </c>
      <c r="F438" s="84">
        <v>0.7</v>
      </c>
      <c r="G438" s="84">
        <v>0</v>
      </c>
      <c r="H438" s="84">
        <v>1</v>
      </c>
      <c r="I438" s="128" t="s">
        <v>870</v>
      </c>
      <c r="J438" s="20" t="s">
        <v>849</v>
      </c>
      <c r="K438" s="38" t="s">
        <v>869</v>
      </c>
      <c r="L438" s="20" t="s">
        <v>868</v>
      </c>
      <c r="M438" s="20" t="s">
        <v>867</v>
      </c>
      <c r="N438" s="52" t="s">
        <v>866</v>
      </c>
      <c r="O438" s="83" t="s">
        <v>865</v>
      </c>
      <c r="P438" s="20" t="s">
        <v>702</v>
      </c>
      <c r="Q438" s="29" t="s">
        <v>701</v>
      </c>
    </row>
    <row r="439" spans="2:17" ht="30">
      <c r="B439" s="353"/>
      <c r="C439" s="335"/>
      <c r="D439" s="229" t="s">
        <v>2882</v>
      </c>
      <c r="E439" s="84">
        <v>0.95</v>
      </c>
      <c r="F439" s="84">
        <v>0.9</v>
      </c>
      <c r="G439" s="84">
        <v>1</v>
      </c>
      <c r="H439" s="84">
        <v>0.91</v>
      </c>
      <c r="I439" s="38" t="s">
        <v>2881</v>
      </c>
      <c r="J439" s="20" t="s">
        <v>50</v>
      </c>
      <c r="K439" s="20" t="s">
        <v>50</v>
      </c>
      <c r="L439" s="20" t="s">
        <v>2880</v>
      </c>
      <c r="M439" s="20" t="s">
        <v>2879</v>
      </c>
      <c r="N439" s="52" t="s">
        <v>2878</v>
      </c>
      <c r="O439" s="83" t="s">
        <v>2877</v>
      </c>
      <c r="P439" s="20" t="s">
        <v>702</v>
      </c>
      <c r="Q439" s="29" t="s">
        <v>701</v>
      </c>
    </row>
    <row r="440" spans="2:17" ht="135">
      <c r="B440" s="353"/>
      <c r="C440" s="335"/>
      <c r="D440" s="229" t="s">
        <v>2876</v>
      </c>
      <c r="E440" s="84">
        <v>0.76</v>
      </c>
      <c r="F440" s="84">
        <v>0.9</v>
      </c>
      <c r="G440" s="84">
        <v>0.59</v>
      </c>
      <c r="H440" s="84">
        <v>1</v>
      </c>
      <c r="I440" s="128" t="s">
        <v>2875</v>
      </c>
      <c r="J440" s="38" t="s">
        <v>1095</v>
      </c>
      <c r="K440" s="38" t="s">
        <v>2874</v>
      </c>
      <c r="L440" s="20" t="s">
        <v>2873</v>
      </c>
      <c r="M440" s="20" t="s">
        <v>2872</v>
      </c>
      <c r="N440" s="51" t="s">
        <v>2871</v>
      </c>
      <c r="O440" s="90" t="s">
        <v>2870</v>
      </c>
      <c r="P440" s="20" t="s">
        <v>702</v>
      </c>
      <c r="Q440" s="29" t="s">
        <v>701</v>
      </c>
    </row>
    <row r="441" spans="2:17" ht="150">
      <c r="B441" s="353"/>
      <c r="C441" s="335"/>
      <c r="D441" s="218" t="s">
        <v>2869</v>
      </c>
      <c r="E441" s="85" t="s">
        <v>1889</v>
      </c>
      <c r="F441" s="84">
        <v>0.5</v>
      </c>
      <c r="G441" s="84">
        <v>0</v>
      </c>
      <c r="H441" s="84">
        <v>1</v>
      </c>
      <c r="I441" s="128" t="s">
        <v>1987</v>
      </c>
      <c r="J441" s="32" t="s">
        <v>50</v>
      </c>
      <c r="K441" s="38" t="s">
        <v>2866</v>
      </c>
      <c r="L441" s="38" t="s">
        <v>2865</v>
      </c>
      <c r="M441" s="20" t="s">
        <v>2868</v>
      </c>
      <c r="N441" s="51" t="s">
        <v>2863</v>
      </c>
      <c r="O441" s="83" t="s">
        <v>2862</v>
      </c>
      <c r="P441" s="20" t="s">
        <v>702</v>
      </c>
      <c r="Q441" s="29" t="s">
        <v>701</v>
      </c>
    </row>
    <row r="442" spans="2:17" ht="150">
      <c r="B442" s="353"/>
      <c r="C442" s="335"/>
      <c r="D442" s="229" t="s">
        <v>2867</v>
      </c>
      <c r="E442" s="84">
        <v>0.51</v>
      </c>
      <c r="F442" s="84">
        <v>0.45</v>
      </c>
      <c r="G442" s="84">
        <v>0.59</v>
      </c>
      <c r="H442" s="84">
        <v>1</v>
      </c>
      <c r="I442" s="128" t="s">
        <v>1987</v>
      </c>
      <c r="J442" s="32" t="s">
        <v>50</v>
      </c>
      <c r="K442" s="38" t="s">
        <v>2866</v>
      </c>
      <c r="L442" s="38" t="s">
        <v>2865</v>
      </c>
      <c r="M442" s="20" t="s">
        <v>2864</v>
      </c>
      <c r="N442" s="51" t="s">
        <v>2863</v>
      </c>
      <c r="O442" s="83" t="s">
        <v>2862</v>
      </c>
      <c r="P442" s="20" t="s">
        <v>702</v>
      </c>
      <c r="Q442" s="29" t="s">
        <v>701</v>
      </c>
    </row>
    <row r="443" spans="2:17" ht="135">
      <c r="B443" s="353"/>
      <c r="C443" s="335"/>
      <c r="D443" s="229" t="s">
        <v>1988</v>
      </c>
      <c r="E443" s="84">
        <v>0.97</v>
      </c>
      <c r="F443" s="84">
        <v>0.95</v>
      </c>
      <c r="G443" s="84">
        <v>1</v>
      </c>
      <c r="H443" s="84">
        <v>0.75</v>
      </c>
      <c r="I443" s="38" t="s">
        <v>863</v>
      </c>
      <c r="J443" s="38" t="s">
        <v>1987</v>
      </c>
      <c r="K443" s="38" t="s">
        <v>1986</v>
      </c>
      <c r="L443" s="20" t="s">
        <v>1985</v>
      </c>
      <c r="M443" s="20" t="s">
        <v>1984</v>
      </c>
      <c r="N443" s="52" t="s">
        <v>1983</v>
      </c>
      <c r="O443" s="83" t="s">
        <v>1982</v>
      </c>
      <c r="P443" s="20" t="s">
        <v>702</v>
      </c>
      <c r="Q443" s="29" t="s">
        <v>701</v>
      </c>
    </row>
    <row r="444" spans="2:17" ht="90">
      <c r="B444" s="353"/>
      <c r="C444" s="335"/>
      <c r="D444" s="218" t="s">
        <v>2676</v>
      </c>
      <c r="E444" s="84">
        <v>0.3</v>
      </c>
      <c r="F444" s="84">
        <v>0.55000000000000004</v>
      </c>
      <c r="G444" s="84">
        <v>0</v>
      </c>
      <c r="H444" s="91">
        <v>0.95</v>
      </c>
      <c r="I444" s="38" t="s">
        <v>2675</v>
      </c>
      <c r="J444" s="20" t="s">
        <v>50</v>
      </c>
      <c r="K444" s="38" t="s">
        <v>2674</v>
      </c>
      <c r="L444" s="20" t="s">
        <v>2673</v>
      </c>
      <c r="M444" s="20" t="s">
        <v>2672</v>
      </c>
      <c r="N444" s="51" t="s">
        <v>2671</v>
      </c>
      <c r="O444" s="90" t="s">
        <v>2670</v>
      </c>
      <c r="P444" s="20" t="s">
        <v>702</v>
      </c>
      <c r="Q444" s="29" t="s">
        <v>701</v>
      </c>
    </row>
    <row r="445" spans="2:17" ht="75">
      <c r="B445" s="353"/>
      <c r="C445" s="335"/>
      <c r="D445" s="229" t="s">
        <v>2861</v>
      </c>
      <c r="E445" s="84">
        <v>0.05</v>
      </c>
      <c r="F445" s="84">
        <v>0.1</v>
      </c>
      <c r="G445" s="84">
        <v>0</v>
      </c>
      <c r="H445" s="84">
        <v>0.45</v>
      </c>
      <c r="I445" s="38" t="s">
        <v>2860</v>
      </c>
      <c r="J445" s="20" t="s">
        <v>50</v>
      </c>
      <c r="K445" s="38" t="s">
        <v>2859</v>
      </c>
      <c r="L445" s="38" t="s">
        <v>2858</v>
      </c>
      <c r="M445" s="20" t="s">
        <v>2857</v>
      </c>
      <c r="N445" s="51" t="s">
        <v>2856</v>
      </c>
      <c r="O445" s="83" t="s">
        <v>2855</v>
      </c>
      <c r="P445" s="20" t="s">
        <v>722</v>
      </c>
      <c r="Q445" s="29" t="s">
        <v>701</v>
      </c>
    </row>
    <row r="446" spans="2:17" ht="60">
      <c r="B446" s="353"/>
      <c r="C446" s="335"/>
      <c r="D446" s="218" t="s">
        <v>2854</v>
      </c>
      <c r="E446" s="84">
        <v>0.05</v>
      </c>
      <c r="F446" s="84">
        <v>0.1</v>
      </c>
      <c r="G446" s="84">
        <v>0</v>
      </c>
      <c r="H446" s="84">
        <v>0.47</v>
      </c>
      <c r="I446" s="38" t="s">
        <v>2853</v>
      </c>
      <c r="J446" s="20" t="s">
        <v>50</v>
      </c>
      <c r="K446" s="38" t="s">
        <v>2852</v>
      </c>
      <c r="L446" s="38" t="s">
        <v>2851</v>
      </c>
      <c r="M446" s="20" t="s">
        <v>2850</v>
      </c>
      <c r="N446" s="51" t="s">
        <v>2849</v>
      </c>
      <c r="O446" s="83" t="s">
        <v>2848</v>
      </c>
      <c r="P446" s="20" t="s">
        <v>722</v>
      </c>
      <c r="Q446" s="29" t="s">
        <v>701</v>
      </c>
    </row>
    <row r="447" spans="2:17" ht="90">
      <c r="B447" s="353"/>
      <c r="C447" s="335"/>
      <c r="D447" s="218" t="s">
        <v>2847</v>
      </c>
      <c r="E447" s="84">
        <v>0</v>
      </c>
      <c r="F447" s="84">
        <v>0</v>
      </c>
      <c r="G447" s="84">
        <v>0</v>
      </c>
      <c r="H447" s="84">
        <v>0.61</v>
      </c>
      <c r="I447" s="38" t="s">
        <v>2827</v>
      </c>
      <c r="J447" s="38" t="s">
        <v>2051</v>
      </c>
      <c r="K447" s="38" t="s">
        <v>2846</v>
      </c>
      <c r="L447" s="38" t="s">
        <v>2845</v>
      </c>
      <c r="M447" s="20" t="s">
        <v>2844</v>
      </c>
      <c r="N447" s="51" t="s">
        <v>2843</v>
      </c>
      <c r="O447" s="90" t="s">
        <v>2842</v>
      </c>
      <c r="P447" s="20" t="s">
        <v>722</v>
      </c>
      <c r="Q447" s="29" t="s">
        <v>701</v>
      </c>
    </row>
    <row r="448" spans="2:17" ht="90">
      <c r="B448" s="353"/>
      <c r="C448" s="335"/>
      <c r="D448" s="218" t="s">
        <v>2841</v>
      </c>
      <c r="E448" s="84">
        <v>0</v>
      </c>
      <c r="F448" s="84">
        <v>0</v>
      </c>
      <c r="G448" s="84">
        <v>0</v>
      </c>
      <c r="H448" s="84">
        <v>0.61</v>
      </c>
      <c r="I448" s="38" t="s">
        <v>2834</v>
      </c>
      <c r="J448" s="20" t="s">
        <v>50</v>
      </c>
      <c r="K448" s="38" t="s">
        <v>2840</v>
      </c>
      <c r="L448" s="20" t="s">
        <v>2839</v>
      </c>
      <c r="M448" s="20" t="s">
        <v>2838</v>
      </c>
      <c r="N448" s="51" t="s">
        <v>2837</v>
      </c>
      <c r="O448" s="90" t="s">
        <v>2836</v>
      </c>
      <c r="P448" s="20" t="s">
        <v>722</v>
      </c>
      <c r="Q448" s="29" t="s">
        <v>701</v>
      </c>
    </row>
    <row r="449" spans="2:29" ht="60">
      <c r="B449" s="353"/>
      <c r="C449" s="335"/>
      <c r="D449" s="218" t="s">
        <v>2835</v>
      </c>
      <c r="E449" s="84">
        <v>0</v>
      </c>
      <c r="F449" s="84">
        <v>0</v>
      </c>
      <c r="G449" s="84">
        <v>0</v>
      </c>
      <c r="H449" s="84">
        <v>0.61</v>
      </c>
      <c r="I449" s="38" t="s">
        <v>2834</v>
      </c>
      <c r="J449" s="20" t="s">
        <v>50</v>
      </c>
      <c r="K449" s="38" t="s">
        <v>2833</v>
      </c>
      <c r="L449" s="38" t="s">
        <v>2832</v>
      </c>
      <c r="M449" s="20" t="s">
        <v>2831</v>
      </c>
      <c r="N449" s="51" t="s">
        <v>2830</v>
      </c>
      <c r="O449" s="90" t="s">
        <v>2829</v>
      </c>
      <c r="P449" s="20" t="s">
        <v>722</v>
      </c>
      <c r="Q449" s="29" t="s">
        <v>701</v>
      </c>
    </row>
    <row r="450" spans="2:29" ht="45">
      <c r="B450" s="353"/>
      <c r="C450" s="335"/>
      <c r="D450" s="218" t="s">
        <v>2828</v>
      </c>
      <c r="E450" s="84">
        <v>0</v>
      </c>
      <c r="F450" s="84">
        <v>0</v>
      </c>
      <c r="G450" s="84">
        <v>0</v>
      </c>
      <c r="H450" s="84">
        <v>0.61</v>
      </c>
      <c r="I450" s="38" t="s">
        <v>2827</v>
      </c>
      <c r="J450" s="20" t="s">
        <v>50</v>
      </c>
      <c r="K450" s="38" t="s">
        <v>2826</v>
      </c>
      <c r="L450" s="38" t="s">
        <v>2825</v>
      </c>
      <c r="M450" s="20" t="s">
        <v>2824</v>
      </c>
      <c r="N450" s="51" t="s">
        <v>2823</v>
      </c>
      <c r="O450" s="90" t="s">
        <v>2822</v>
      </c>
      <c r="P450" s="20" t="s">
        <v>722</v>
      </c>
      <c r="Q450" s="29" t="s">
        <v>701</v>
      </c>
    </row>
    <row r="451" spans="2:29" ht="45">
      <c r="B451" s="353"/>
      <c r="C451" s="335"/>
      <c r="D451" s="229" t="s">
        <v>2821</v>
      </c>
      <c r="E451" s="84">
        <v>0.03</v>
      </c>
      <c r="F451" s="84">
        <v>0.05</v>
      </c>
      <c r="G451" s="84">
        <v>0</v>
      </c>
      <c r="H451" s="84">
        <v>0.55000000000000004</v>
      </c>
      <c r="I451" s="38" t="s">
        <v>2820</v>
      </c>
      <c r="J451" s="20" t="s">
        <v>50</v>
      </c>
      <c r="K451" s="38" t="s">
        <v>1496</v>
      </c>
      <c r="L451" s="38" t="s">
        <v>1495</v>
      </c>
      <c r="M451" s="20" t="s">
        <v>2819</v>
      </c>
      <c r="N451" s="51" t="s">
        <v>2818</v>
      </c>
      <c r="O451" s="83" t="s">
        <v>2817</v>
      </c>
      <c r="P451" s="20" t="s">
        <v>722</v>
      </c>
      <c r="Q451" s="29" t="s">
        <v>701</v>
      </c>
    </row>
    <row r="452" spans="2:29" ht="75">
      <c r="B452" s="353"/>
      <c r="C452" s="335"/>
      <c r="D452" s="229" t="s">
        <v>2816</v>
      </c>
      <c r="E452" s="84">
        <v>0.49</v>
      </c>
      <c r="F452" s="84">
        <v>0.1</v>
      </c>
      <c r="G452" s="84">
        <f>16/17</f>
        <v>0.94117647058823528</v>
      </c>
      <c r="H452" s="91">
        <v>0.79</v>
      </c>
      <c r="I452" s="38" t="s">
        <v>2815</v>
      </c>
      <c r="J452" s="20" t="s">
        <v>50</v>
      </c>
      <c r="K452" s="38" t="s">
        <v>2814</v>
      </c>
      <c r="L452" s="38" t="s">
        <v>2813</v>
      </c>
      <c r="M452" s="20" t="s">
        <v>2812</v>
      </c>
      <c r="N452" s="51" t="s">
        <v>2811</v>
      </c>
      <c r="O452" s="83" t="s">
        <v>2810</v>
      </c>
      <c r="P452" s="20" t="s">
        <v>722</v>
      </c>
      <c r="Q452" s="29" t="s">
        <v>701</v>
      </c>
    </row>
    <row r="453" spans="2:29" ht="30">
      <c r="B453" s="353"/>
      <c r="C453" s="336" t="s">
        <v>2809</v>
      </c>
      <c r="D453" s="252" t="s">
        <v>2808</v>
      </c>
      <c r="E453" s="65">
        <v>0</v>
      </c>
      <c r="F453" s="65">
        <v>0</v>
      </c>
      <c r="G453" s="65">
        <v>0</v>
      </c>
      <c r="H453" s="65">
        <v>0.54</v>
      </c>
      <c r="I453" s="64" t="s">
        <v>719</v>
      </c>
      <c r="J453" s="64" t="s">
        <v>2807</v>
      </c>
      <c r="K453" s="61" t="s">
        <v>50</v>
      </c>
      <c r="L453" s="61" t="s">
        <v>718</v>
      </c>
      <c r="M453" s="61" t="s">
        <v>2806</v>
      </c>
      <c r="N453" s="93" t="s">
        <v>2805</v>
      </c>
      <c r="O453" s="62" t="s">
        <v>2804</v>
      </c>
      <c r="P453" s="61" t="s">
        <v>722</v>
      </c>
      <c r="Q453" s="60" t="s">
        <v>887</v>
      </c>
    </row>
    <row r="454" spans="2:29" ht="45">
      <c r="B454" s="353"/>
      <c r="C454" s="337"/>
      <c r="D454" s="227" t="s">
        <v>2803</v>
      </c>
      <c r="E454" s="84">
        <v>0</v>
      </c>
      <c r="F454" s="84">
        <v>0</v>
      </c>
      <c r="G454" s="84">
        <v>0</v>
      </c>
      <c r="H454" s="84">
        <v>0.51</v>
      </c>
      <c r="I454" s="38" t="s">
        <v>719</v>
      </c>
      <c r="J454" s="38" t="s">
        <v>2802</v>
      </c>
      <c r="K454" s="38" t="s">
        <v>50</v>
      </c>
      <c r="L454" s="20" t="s">
        <v>718</v>
      </c>
      <c r="M454" s="20" t="s">
        <v>2801</v>
      </c>
      <c r="N454" s="51" t="s">
        <v>2800</v>
      </c>
      <c r="O454" s="83" t="s">
        <v>2799</v>
      </c>
      <c r="P454" s="20" t="s">
        <v>722</v>
      </c>
      <c r="Q454" s="29" t="s">
        <v>887</v>
      </c>
    </row>
    <row r="455" spans="2:29" ht="75">
      <c r="B455" s="353"/>
      <c r="C455" s="337"/>
      <c r="D455" s="245" t="s">
        <v>2798</v>
      </c>
      <c r="E455" s="97">
        <v>0.97</v>
      </c>
      <c r="F455" s="65">
        <v>0.95</v>
      </c>
      <c r="G455" s="65">
        <v>1</v>
      </c>
      <c r="H455" s="65">
        <v>0.99</v>
      </c>
      <c r="I455" s="64" t="s">
        <v>2334</v>
      </c>
      <c r="J455" s="61" t="s">
        <v>50</v>
      </c>
      <c r="K455" s="64" t="s">
        <v>2333</v>
      </c>
      <c r="L455" s="64" t="s">
        <v>2332</v>
      </c>
      <c r="M455" s="61" t="s">
        <v>2331</v>
      </c>
      <c r="N455" s="63" t="s">
        <v>2330</v>
      </c>
      <c r="O455" s="92" t="s">
        <v>2329</v>
      </c>
      <c r="P455" s="61" t="s">
        <v>702</v>
      </c>
      <c r="Q455" s="60" t="s">
        <v>835</v>
      </c>
    </row>
    <row r="456" spans="2:29" ht="135">
      <c r="B456" s="353"/>
      <c r="C456" s="337"/>
      <c r="D456" s="229" t="s">
        <v>1350</v>
      </c>
      <c r="E456" s="85" t="s">
        <v>743</v>
      </c>
      <c r="F456" s="84">
        <v>0.7</v>
      </c>
      <c r="G456" s="84">
        <v>0</v>
      </c>
      <c r="H456" s="84">
        <v>1</v>
      </c>
      <c r="I456" s="38" t="s">
        <v>1349</v>
      </c>
      <c r="J456" s="38" t="s">
        <v>1348</v>
      </c>
      <c r="K456" s="38" t="s">
        <v>1347</v>
      </c>
      <c r="L456" s="38" t="s">
        <v>1346</v>
      </c>
      <c r="M456" s="20" t="s">
        <v>1345</v>
      </c>
      <c r="N456" s="52" t="s">
        <v>1344</v>
      </c>
      <c r="O456" s="83" t="s">
        <v>1343</v>
      </c>
      <c r="P456" s="20" t="s">
        <v>702</v>
      </c>
      <c r="Q456" s="29" t="s">
        <v>835</v>
      </c>
    </row>
    <row r="457" spans="2:29" ht="105">
      <c r="B457" s="353"/>
      <c r="C457" s="337"/>
      <c r="D457" s="229" t="s">
        <v>2797</v>
      </c>
      <c r="E457" s="84">
        <v>0.32</v>
      </c>
      <c r="F457" s="84">
        <v>0.05</v>
      </c>
      <c r="G457" s="84">
        <v>0.65</v>
      </c>
      <c r="H457" s="84">
        <v>1</v>
      </c>
      <c r="I457" s="38" t="s">
        <v>2796</v>
      </c>
      <c r="J457" s="38" t="s">
        <v>1095</v>
      </c>
      <c r="K457" s="38" t="s">
        <v>2795</v>
      </c>
      <c r="L457" s="20" t="s">
        <v>2794</v>
      </c>
      <c r="M457" s="20" t="s">
        <v>2793</v>
      </c>
      <c r="N457" s="52" t="s">
        <v>2792</v>
      </c>
      <c r="O457" s="90" t="s">
        <v>2791</v>
      </c>
      <c r="P457" s="20" t="s">
        <v>702</v>
      </c>
      <c r="Q457" s="29" t="s">
        <v>835</v>
      </c>
    </row>
    <row r="458" spans="2:29" s="7" customFormat="1" ht="105">
      <c r="B458" s="353"/>
      <c r="C458" s="337"/>
      <c r="D458" s="229" t="s">
        <v>2790</v>
      </c>
      <c r="E458" s="84">
        <v>0</v>
      </c>
      <c r="F458" s="84">
        <v>0</v>
      </c>
      <c r="G458" s="84">
        <v>0</v>
      </c>
      <c r="H458" s="84">
        <v>0.54</v>
      </c>
      <c r="I458" s="38" t="s">
        <v>2789</v>
      </c>
      <c r="J458" s="20" t="s">
        <v>50</v>
      </c>
      <c r="K458" s="38" t="s">
        <v>2788</v>
      </c>
      <c r="L458" s="38" t="s">
        <v>2787</v>
      </c>
      <c r="M458" s="20" t="s">
        <v>2786</v>
      </c>
      <c r="N458" s="51" t="s">
        <v>2785</v>
      </c>
      <c r="O458" s="90" t="s">
        <v>2784</v>
      </c>
      <c r="P458" s="20" t="s">
        <v>722</v>
      </c>
      <c r="Q458" s="29" t="s">
        <v>835</v>
      </c>
      <c r="R458" s="10"/>
      <c r="S458" s="10"/>
      <c r="T458" s="10"/>
      <c r="U458" s="10"/>
      <c r="V458" s="10"/>
      <c r="W458" s="10"/>
      <c r="X458" s="10"/>
      <c r="Y458" s="10"/>
      <c r="Z458" s="10"/>
      <c r="AA458" s="10"/>
      <c r="AB458" s="10"/>
      <c r="AC458" s="10"/>
    </row>
    <row r="459" spans="2:29" s="7" customFormat="1" ht="180">
      <c r="B459" s="353"/>
      <c r="C459" s="337"/>
      <c r="D459" s="244" t="s">
        <v>2783</v>
      </c>
      <c r="E459" s="84">
        <v>0</v>
      </c>
      <c r="F459" s="84">
        <v>0</v>
      </c>
      <c r="G459" s="84">
        <v>0</v>
      </c>
      <c r="H459" s="84">
        <v>0.55000000000000004</v>
      </c>
      <c r="I459" s="38" t="s">
        <v>2782</v>
      </c>
      <c r="J459" s="20" t="s">
        <v>2781</v>
      </c>
      <c r="K459" s="38" t="s">
        <v>2780</v>
      </c>
      <c r="L459" s="38" t="s">
        <v>2779</v>
      </c>
      <c r="M459" s="20" t="s">
        <v>2778</v>
      </c>
      <c r="N459" s="51" t="s">
        <v>2777</v>
      </c>
      <c r="O459" s="90" t="s">
        <v>2776</v>
      </c>
      <c r="P459" s="74" t="s">
        <v>722</v>
      </c>
      <c r="Q459" s="67" t="s">
        <v>835</v>
      </c>
      <c r="R459" s="10"/>
      <c r="S459" s="10"/>
      <c r="T459" s="10"/>
      <c r="U459" s="10"/>
      <c r="V459" s="10"/>
      <c r="W459" s="10"/>
      <c r="X459" s="10"/>
      <c r="Y459" s="10"/>
      <c r="Z459" s="10"/>
      <c r="AA459" s="10"/>
      <c r="AB459" s="10"/>
      <c r="AC459" s="10"/>
    </row>
    <row r="460" spans="2:29" s="7" customFormat="1" ht="90">
      <c r="B460" s="353"/>
      <c r="C460" s="337"/>
      <c r="D460" s="252" t="s">
        <v>2775</v>
      </c>
      <c r="E460" s="97" t="s">
        <v>737</v>
      </c>
      <c r="F460" s="65">
        <v>0.8</v>
      </c>
      <c r="G460" s="65">
        <v>0</v>
      </c>
      <c r="H460" s="65">
        <v>0.99</v>
      </c>
      <c r="I460" s="64" t="s">
        <v>719</v>
      </c>
      <c r="J460" s="64" t="s">
        <v>2774</v>
      </c>
      <c r="K460" s="64" t="s">
        <v>50</v>
      </c>
      <c r="L460" s="61" t="s">
        <v>718</v>
      </c>
      <c r="M460" s="61" t="s">
        <v>2773</v>
      </c>
      <c r="N460" s="63" t="s">
        <v>2772</v>
      </c>
      <c r="O460" s="62" t="s">
        <v>2771</v>
      </c>
      <c r="P460" s="61" t="s">
        <v>702</v>
      </c>
      <c r="Q460" s="60" t="s">
        <v>714</v>
      </c>
      <c r="R460" s="10"/>
      <c r="S460" s="10"/>
      <c r="T460" s="10"/>
      <c r="U460" s="10"/>
      <c r="V460" s="10"/>
      <c r="W460" s="10"/>
      <c r="X460" s="10"/>
      <c r="Y460" s="10"/>
      <c r="Z460" s="10"/>
      <c r="AA460" s="10"/>
      <c r="AB460" s="10"/>
      <c r="AC460" s="10"/>
    </row>
    <row r="461" spans="2:29" s="7" customFormat="1" ht="135">
      <c r="B461" s="353"/>
      <c r="C461" s="337"/>
      <c r="D461" s="229" t="s">
        <v>2770</v>
      </c>
      <c r="E461" s="84">
        <v>0.97</v>
      </c>
      <c r="F461" s="84">
        <v>0.95</v>
      </c>
      <c r="G461" s="84">
        <v>1</v>
      </c>
      <c r="H461" s="84">
        <v>0.91</v>
      </c>
      <c r="I461" s="38" t="s">
        <v>2769</v>
      </c>
      <c r="J461" s="38" t="s">
        <v>1095</v>
      </c>
      <c r="K461" s="38" t="s">
        <v>2768</v>
      </c>
      <c r="L461" s="38" t="s">
        <v>2767</v>
      </c>
      <c r="M461" s="20" t="s">
        <v>2766</v>
      </c>
      <c r="N461" s="52" t="s">
        <v>2765</v>
      </c>
      <c r="O461" s="83" t="s">
        <v>2764</v>
      </c>
      <c r="P461" s="20" t="s">
        <v>702</v>
      </c>
      <c r="Q461" s="29" t="s">
        <v>1148</v>
      </c>
      <c r="R461" s="10"/>
      <c r="S461" s="10"/>
      <c r="T461" s="10"/>
      <c r="U461" s="10"/>
      <c r="V461" s="10"/>
      <c r="W461" s="10"/>
      <c r="X461" s="10"/>
      <c r="Y461" s="10"/>
      <c r="Z461" s="10"/>
      <c r="AA461" s="10"/>
      <c r="AB461" s="10"/>
      <c r="AC461" s="10"/>
    </row>
    <row r="462" spans="2:29" s="7" customFormat="1" ht="90">
      <c r="B462" s="353"/>
      <c r="C462" s="337"/>
      <c r="D462" s="229" t="s">
        <v>2763</v>
      </c>
      <c r="E462" s="84">
        <v>0.97</v>
      </c>
      <c r="F462" s="84">
        <v>0.95</v>
      </c>
      <c r="G462" s="84">
        <v>1</v>
      </c>
      <c r="H462" s="84">
        <v>0.91</v>
      </c>
      <c r="I462" s="38" t="s">
        <v>2762</v>
      </c>
      <c r="J462" s="20" t="s">
        <v>50</v>
      </c>
      <c r="K462" s="38" t="s">
        <v>2761</v>
      </c>
      <c r="L462" s="20" t="s">
        <v>2760</v>
      </c>
      <c r="M462" s="20" t="s">
        <v>2759</v>
      </c>
      <c r="N462" s="52" t="s">
        <v>2758</v>
      </c>
      <c r="O462" s="83" t="s">
        <v>2757</v>
      </c>
      <c r="P462" s="20" t="s">
        <v>702</v>
      </c>
      <c r="Q462" s="29" t="s">
        <v>1148</v>
      </c>
      <c r="R462" s="10"/>
      <c r="S462" s="10"/>
      <c r="T462" s="10"/>
      <c r="U462" s="10"/>
      <c r="V462" s="10"/>
      <c r="W462" s="10"/>
      <c r="X462" s="10"/>
      <c r="Y462" s="10"/>
      <c r="Z462" s="10"/>
      <c r="AA462" s="10"/>
      <c r="AB462" s="10"/>
      <c r="AC462" s="10"/>
    </row>
    <row r="463" spans="2:29" s="7" customFormat="1" ht="60">
      <c r="B463" s="353"/>
      <c r="C463" s="337"/>
      <c r="D463" s="229" t="s">
        <v>2756</v>
      </c>
      <c r="E463" s="84">
        <v>0.7</v>
      </c>
      <c r="F463" s="84">
        <v>0.75</v>
      </c>
      <c r="G463" s="84">
        <v>0.65</v>
      </c>
      <c r="H463" s="84">
        <v>0.83</v>
      </c>
      <c r="I463" s="38" t="s">
        <v>2755</v>
      </c>
      <c r="J463" s="38" t="s">
        <v>2051</v>
      </c>
      <c r="K463" s="38" t="s">
        <v>2754</v>
      </c>
      <c r="L463" s="38" t="s">
        <v>2753</v>
      </c>
      <c r="M463" s="20" t="s">
        <v>2752</v>
      </c>
      <c r="N463" s="52" t="s">
        <v>2751</v>
      </c>
      <c r="O463" s="83" t="s">
        <v>2750</v>
      </c>
      <c r="P463" s="20" t="s">
        <v>702</v>
      </c>
      <c r="Q463" s="29" t="s">
        <v>714</v>
      </c>
      <c r="R463" s="10"/>
      <c r="S463" s="10"/>
      <c r="T463" s="10"/>
      <c r="U463" s="10"/>
      <c r="V463" s="10"/>
      <c r="W463" s="10"/>
      <c r="X463" s="10"/>
      <c r="Y463" s="10"/>
      <c r="Z463" s="10"/>
      <c r="AA463" s="10"/>
      <c r="AB463" s="10"/>
      <c r="AC463" s="10"/>
    </row>
    <row r="464" spans="2:29" s="7" customFormat="1" ht="60">
      <c r="B464" s="353"/>
      <c r="C464" s="337"/>
      <c r="D464" s="227" t="s">
        <v>2749</v>
      </c>
      <c r="E464" s="84">
        <v>0.97</v>
      </c>
      <c r="F464" s="84">
        <v>0.95</v>
      </c>
      <c r="G464" s="84">
        <v>1</v>
      </c>
      <c r="H464" s="84">
        <v>0.97</v>
      </c>
      <c r="I464" s="38" t="s">
        <v>719</v>
      </c>
      <c r="J464" s="38" t="s">
        <v>2748</v>
      </c>
      <c r="K464" s="38" t="s">
        <v>50</v>
      </c>
      <c r="L464" s="20" t="s">
        <v>718</v>
      </c>
      <c r="M464" s="20" t="s">
        <v>2747</v>
      </c>
      <c r="N464" s="52" t="s">
        <v>2746</v>
      </c>
      <c r="O464" s="83" t="s">
        <v>2745</v>
      </c>
      <c r="P464" s="20" t="s">
        <v>702</v>
      </c>
      <c r="Q464" s="29" t="s">
        <v>714</v>
      </c>
      <c r="R464" s="10"/>
      <c r="S464" s="10"/>
      <c r="T464" s="10"/>
      <c r="U464" s="10"/>
      <c r="V464" s="10"/>
      <c r="W464" s="10"/>
      <c r="X464" s="10"/>
      <c r="Y464" s="10"/>
      <c r="Z464" s="10"/>
      <c r="AA464" s="10"/>
      <c r="AB464" s="10"/>
      <c r="AC464" s="10"/>
    </row>
    <row r="465" spans="2:29" s="7" customFormat="1" ht="75">
      <c r="B465" s="353"/>
      <c r="C465" s="337"/>
      <c r="D465" s="246" t="s">
        <v>2744</v>
      </c>
      <c r="E465" s="73">
        <v>0.35</v>
      </c>
      <c r="F465" s="73">
        <v>0.65</v>
      </c>
      <c r="G465" s="73">
        <v>0</v>
      </c>
      <c r="H465" s="72">
        <v>0.88</v>
      </c>
      <c r="I465" s="71" t="s">
        <v>719</v>
      </c>
      <c r="J465" s="68" t="s">
        <v>2743</v>
      </c>
      <c r="K465" s="68" t="s">
        <v>2742</v>
      </c>
      <c r="L465" s="68" t="s">
        <v>718</v>
      </c>
      <c r="M465" s="68" t="s">
        <v>2741</v>
      </c>
      <c r="N465" s="70" t="s">
        <v>2740</v>
      </c>
      <c r="O465" s="88" t="s">
        <v>2739</v>
      </c>
      <c r="P465" s="68" t="s">
        <v>702</v>
      </c>
      <c r="Q465" s="67" t="s">
        <v>714</v>
      </c>
      <c r="R465" s="10"/>
      <c r="S465" s="10"/>
      <c r="T465" s="10"/>
      <c r="U465" s="10"/>
      <c r="V465" s="10"/>
      <c r="W465" s="10"/>
      <c r="X465" s="10"/>
      <c r="Y465" s="10"/>
      <c r="Z465" s="10"/>
      <c r="AA465" s="10"/>
      <c r="AB465" s="10"/>
      <c r="AC465" s="10"/>
    </row>
    <row r="466" spans="2:29" s="7" customFormat="1" ht="135">
      <c r="B466" s="353"/>
      <c r="C466" s="337"/>
      <c r="D466" s="245" t="s">
        <v>2738</v>
      </c>
      <c r="E466" s="97" t="s">
        <v>737</v>
      </c>
      <c r="F466" s="65">
        <v>0.8</v>
      </c>
      <c r="G466" s="65">
        <v>0</v>
      </c>
      <c r="H466" s="65">
        <v>1</v>
      </c>
      <c r="I466" s="64" t="s">
        <v>2737</v>
      </c>
      <c r="J466" s="61" t="s">
        <v>50</v>
      </c>
      <c r="K466" s="64" t="s">
        <v>2736</v>
      </c>
      <c r="L466" s="64" t="s">
        <v>2735</v>
      </c>
      <c r="M466" s="61" t="s">
        <v>2734</v>
      </c>
      <c r="N466" s="93" t="s">
        <v>2733</v>
      </c>
      <c r="O466" s="62" t="s">
        <v>2732</v>
      </c>
      <c r="P466" s="61" t="s">
        <v>702</v>
      </c>
      <c r="Q466" s="60" t="s">
        <v>730</v>
      </c>
      <c r="R466" s="10"/>
      <c r="S466" s="10"/>
      <c r="T466" s="10"/>
      <c r="U466" s="10"/>
      <c r="V466" s="10"/>
      <c r="W466" s="10"/>
      <c r="X466" s="10"/>
      <c r="Y466" s="10"/>
      <c r="Z466" s="10"/>
      <c r="AA466" s="10"/>
      <c r="AB466" s="10"/>
      <c r="AC466" s="10"/>
    </row>
    <row r="467" spans="2:29" s="7" customFormat="1" ht="60">
      <c r="B467" s="353"/>
      <c r="C467" s="337"/>
      <c r="D467" s="227" t="s">
        <v>2731</v>
      </c>
      <c r="E467" s="84">
        <v>0.78</v>
      </c>
      <c r="F467" s="84">
        <v>0.95</v>
      </c>
      <c r="G467" s="84">
        <v>0.59</v>
      </c>
      <c r="H467" s="84">
        <v>1</v>
      </c>
      <c r="I467" s="38" t="s">
        <v>719</v>
      </c>
      <c r="J467" s="128" t="s">
        <v>2730</v>
      </c>
      <c r="K467" s="20" t="s">
        <v>50</v>
      </c>
      <c r="L467" s="20" t="s">
        <v>718</v>
      </c>
      <c r="M467" s="20" t="s">
        <v>2729</v>
      </c>
      <c r="N467" s="51" t="s">
        <v>2728</v>
      </c>
      <c r="O467" s="90" t="s">
        <v>2727</v>
      </c>
      <c r="P467" s="20" t="s">
        <v>702</v>
      </c>
      <c r="Q467" s="29" t="s">
        <v>730</v>
      </c>
      <c r="R467" s="10"/>
      <c r="S467" s="10"/>
      <c r="T467" s="10"/>
      <c r="U467" s="10"/>
      <c r="V467" s="10"/>
      <c r="W467" s="10"/>
      <c r="X467" s="10"/>
      <c r="Y467" s="10"/>
      <c r="Z467" s="10"/>
      <c r="AA467" s="10"/>
      <c r="AB467" s="10"/>
      <c r="AC467" s="10"/>
    </row>
    <row r="468" spans="2:29" s="7" customFormat="1" ht="75">
      <c r="B468" s="353"/>
      <c r="C468" s="337"/>
      <c r="D468" s="227" t="s">
        <v>2726</v>
      </c>
      <c r="E468" s="84">
        <v>0.76</v>
      </c>
      <c r="F468" s="84">
        <v>0.9</v>
      </c>
      <c r="G468" s="84">
        <v>0.59</v>
      </c>
      <c r="H468" s="84">
        <v>1</v>
      </c>
      <c r="I468" s="20" t="s">
        <v>719</v>
      </c>
      <c r="J468" s="38" t="s">
        <v>2725</v>
      </c>
      <c r="K468" s="38" t="s">
        <v>50</v>
      </c>
      <c r="L468" s="20" t="s">
        <v>718</v>
      </c>
      <c r="M468" s="20" t="s">
        <v>2724</v>
      </c>
      <c r="N468" s="51" t="s">
        <v>2723</v>
      </c>
      <c r="O468" s="90" t="s">
        <v>2722</v>
      </c>
      <c r="P468" s="20" t="s">
        <v>702</v>
      </c>
      <c r="Q468" s="29" t="s">
        <v>730</v>
      </c>
      <c r="R468" s="10"/>
      <c r="S468" s="10"/>
      <c r="T468" s="10"/>
      <c r="U468" s="10"/>
      <c r="V468" s="10"/>
      <c r="W468" s="10"/>
      <c r="X468" s="10"/>
      <c r="Y468" s="10"/>
      <c r="Z468" s="10"/>
      <c r="AA468" s="10"/>
      <c r="AB468" s="10"/>
      <c r="AC468" s="10"/>
    </row>
    <row r="469" spans="2:29" s="7" customFormat="1" ht="45">
      <c r="B469" s="353"/>
      <c r="C469" s="337"/>
      <c r="D469" s="227" t="s">
        <v>2721</v>
      </c>
      <c r="E469" s="85" t="s">
        <v>743</v>
      </c>
      <c r="F469" s="84">
        <v>0.7</v>
      </c>
      <c r="G469" s="84">
        <v>0</v>
      </c>
      <c r="H469" s="84">
        <v>1</v>
      </c>
      <c r="I469" s="38" t="s">
        <v>719</v>
      </c>
      <c r="J469" s="38" t="s">
        <v>2720</v>
      </c>
      <c r="K469" s="38" t="s">
        <v>50</v>
      </c>
      <c r="L469" s="20" t="s">
        <v>718</v>
      </c>
      <c r="M469" s="20" t="s">
        <v>2719</v>
      </c>
      <c r="N469" s="52" t="s">
        <v>2718</v>
      </c>
      <c r="O469" s="83" t="s">
        <v>2717</v>
      </c>
      <c r="P469" s="20" t="s">
        <v>702</v>
      </c>
      <c r="Q469" s="29" t="s">
        <v>730</v>
      </c>
      <c r="R469" s="10"/>
      <c r="S469" s="10"/>
      <c r="T469" s="10"/>
      <c r="U469" s="10"/>
      <c r="V469" s="10"/>
      <c r="W469" s="10"/>
      <c r="X469" s="10"/>
      <c r="Y469" s="10"/>
      <c r="Z469" s="10"/>
      <c r="AA469" s="10"/>
      <c r="AB469" s="10"/>
      <c r="AC469" s="10"/>
    </row>
    <row r="470" spans="2:29" s="7" customFormat="1" ht="75">
      <c r="B470" s="353"/>
      <c r="C470" s="337"/>
      <c r="D470" s="227" t="s">
        <v>2716</v>
      </c>
      <c r="E470" s="85" t="s">
        <v>1851</v>
      </c>
      <c r="F470" s="84">
        <v>0.65</v>
      </c>
      <c r="G470" s="84">
        <v>0</v>
      </c>
      <c r="H470" s="84">
        <v>1</v>
      </c>
      <c r="I470" s="128" t="s">
        <v>719</v>
      </c>
      <c r="J470" s="128" t="s">
        <v>2715</v>
      </c>
      <c r="K470" s="38" t="s">
        <v>50</v>
      </c>
      <c r="L470" s="20" t="s">
        <v>718</v>
      </c>
      <c r="M470" s="20" t="s">
        <v>2714</v>
      </c>
      <c r="N470" s="52" t="s">
        <v>2713</v>
      </c>
      <c r="O470" s="83" t="s">
        <v>2712</v>
      </c>
      <c r="P470" s="20" t="s">
        <v>702</v>
      </c>
      <c r="Q470" s="29" t="s">
        <v>730</v>
      </c>
      <c r="R470" s="10"/>
      <c r="S470" s="10"/>
      <c r="T470" s="10"/>
      <c r="U470" s="10"/>
      <c r="V470" s="10"/>
      <c r="W470" s="10"/>
      <c r="X470" s="10"/>
      <c r="Y470" s="10"/>
      <c r="Z470" s="10"/>
      <c r="AA470" s="10"/>
      <c r="AB470" s="10"/>
      <c r="AC470" s="10"/>
    </row>
    <row r="471" spans="2:29" s="7" customFormat="1" ht="60">
      <c r="B471" s="353"/>
      <c r="C471" s="337"/>
      <c r="D471" s="227" t="s">
        <v>2711</v>
      </c>
      <c r="E471" s="85" t="s">
        <v>1889</v>
      </c>
      <c r="F471" s="84">
        <v>0.5</v>
      </c>
      <c r="G471" s="84">
        <v>0</v>
      </c>
      <c r="H471" s="84">
        <v>1</v>
      </c>
      <c r="I471" s="20" t="s">
        <v>719</v>
      </c>
      <c r="J471" s="38" t="s">
        <v>2710</v>
      </c>
      <c r="K471" s="20" t="s">
        <v>50</v>
      </c>
      <c r="L471" s="20" t="s">
        <v>718</v>
      </c>
      <c r="M471" s="20" t="s">
        <v>2709</v>
      </c>
      <c r="N471" s="51" t="s">
        <v>2708</v>
      </c>
      <c r="O471" s="90" t="s">
        <v>2707</v>
      </c>
      <c r="P471" s="20" t="s">
        <v>702</v>
      </c>
      <c r="Q471" s="29" t="s">
        <v>730</v>
      </c>
      <c r="R471" s="10"/>
      <c r="S471" s="10"/>
      <c r="T471" s="10"/>
      <c r="U471" s="10"/>
      <c r="V471" s="10"/>
      <c r="W471" s="10"/>
      <c r="X471" s="10"/>
      <c r="Y471" s="10"/>
      <c r="Z471" s="10"/>
      <c r="AA471" s="10"/>
      <c r="AB471" s="10"/>
      <c r="AC471" s="10"/>
    </row>
    <row r="472" spans="2:29" s="7" customFormat="1" ht="90">
      <c r="B472" s="353"/>
      <c r="C472" s="337"/>
      <c r="D472" s="246" t="s">
        <v>2706</v>
      </c>
      <c r="E472" s="82" t="s">
        <v>1889</v>
      </c>
      <c r="F472" s="73">
        <v>0.5</v>
      </c>
      <c r="G472" s="73">
        <v>0</v>
      </c>
      <c r="H472" s="73">
        <v>1</v>
      </c>
      <c r="I472" s="68" t="s">
        <v>719</v>
      </c>
      <c r="J472" s="71" t="s">
        <v>2705</v>
      </c>
      <c r="K472" s="68" t="s">
        <v>50</v>
      </c>
      <c r="L472" s="68" t="s">
        <v>718</v>
      </c>
      <c r="M472" s="68" t="s">
        <v>2704</v>
      </c>
      <c r="N472" s="70" t="s">
        <v>2703</v>
      </c>
      <c r="O472" s="69" t="s">
        <v>2702</v>
      </c>
      <c r="P472" s="68" t="s">
        <v>702</v>
      </c>
      <c r="Q472" s="67" t="s">
        <v>730</v>
      </c>
      <c r="R472" s="10"/>
      <c r="S472" s="10"/>
      <c r="T472" s="10"/>
      <c r="U472" s="10"/>
      <c r="V472" s="10"/>
      <c r="W472" s="10"/>
      <c r="X472" s="10"/>
      <c r="Y472" s="10"/>
      <c r="Z472" s="10"/>
      <c r="AA472" s="10"/>
      <c r="AB472" s="10"/>
      <c r="AC472" s="10"/>
    </row>
    <row r="473" spans="2:29" s="7" customFormat="1" ht="60">
      <c r="B473" s="353"/>
      <c r="C473" s="337"/>
      <c r="D473" s="229" t="s">
        <v>2701</v>
      </c>
      <c r="E473" s="84">
        <v>0.76</v>
      </c>
      <c r="F473" s="84">
        <v>0.9</v>
      </c>
      <c r="G473" s="84">
        <v>0.59</v>
      </c>
      <c r="H473" s="84">
        <v>1</v>
      </c>
      <c r="I473" s="38" t="s">
        <v>2689</v>
      </c>
      <c r="J473" s="20" t="s">
        <v>50</v>
      </c>
      <c r="K473" s="38" t="s">
        <v>2695</v>
      </c>
      <c r="L473" s="38" t="s">
        <v>2700</v>
      </c>
      <c r="M473" s="20" t="s">
        <v>2699</v>
      </c>
      <c r="N473" s="51" t="s">
        <v>2698</v>
      </c>
      <c r="O473" s="90" t="s">
        <v>2697</v>
      </c>
      <c r="P473" s="20" t="s">
        <v>702</v>
      </c>
      <c r="Q473" s="29" t="s">
        <v>701</v>
      </c>
      <c r="R473" s="10"/>
      <c r="S473" s="10"/>
      <c r="T473" s="10"/>
      <c r="U473" s="10"/>
      <c r="V473" s="10"/>
      <c r="W473" s="10"/>
      <c r="X473" s="10"/>
      <c r="Y473" s="10"/>
      <c r="Z473" s="10"/>
      <c r="AA473" s="10"/>
      <c r="AB473" s="10"/>
      <c r="AC473" s="10"/>
    </row>
    <row r="474" spans="2:29" s="7" customFormat="1" ht="60">
      <c r="B474" s="353"/>
      <c r="C474" s="337"/>
      <c r="D474" s="229" t="s">
        <v>2696</v>
      </c>
      <c r="E474" s="84">
        <v>0.76</v>
      </c>
      <c r="F474" s="84">
        <v>0.9</v>
      </c>
      <c r="G474" s="84">
        <v>0.59</v>
      </c>
      <c r="H474" s="84">
        <v>1</v>
      </c>
      <c r="I474" s="38" t="s">
        <v>2689</v>
      </c>
      <c r="J474" s="20" t="s">
        <v>50</v>
      </c>
      <c r="K474" s="38" t="s">
        <v>2695</v>
      </c>
      <c r="L474" s="20" t="s">
        <v>2694</v>
      </c>
      <c r="M474" s="20" t="s">
        <v>2693</v>
      </c>
      <c r="N474" s="51" t="s">
        <v>2692</v>
      </c>
      <c r="O474" s="90" t="s">
        <v>2691</v>
      </c>
      <c r="P474" s="20" t="s">
        <v>702</v>
      </c>
      <c r="Q474" s="29" t="s">
        <v>701</v>
      </c>
      <c r="R474" s="10"/>
      <c r="S474" s="10"/>
      <c r="T474" s="10"/>
      <c r="U474" s="10"/>
      <c r="V474" s="10"/>
      <c r="W474" s="10"/>
      <c r="X474" s="10"/>
      <c r="Y474" s="10"/>
      <c r="Z474" s="10"/>
      <c r="AA474" s="10"/>
      <c r="AB474" s="10"/>
      <c r="AC474" s="10"/>
    </row>
    <row r="475" spans="2:29" s="7" customFormat="1" ht="75">
      <c r="B475" s="353"/>
      <c r="C475" s="337"/>
      <c r="D475" s="229" t="s">
        <v>2690</v>
      </c>
      <c r="E475" s="84">
        <v>0.54</v>
      </c>
      <c r="F475" s="84">
        <v>0.55000000000000004</v>
      </c>
      <c r="G475" s="84">
        <v>0.53</v>
      </c>
      <c r="H475" s="84">
        <v>1</v>
      </c>
      <c r="I475" s="38" t="s">
        <v>2689</v>
      </c>
      <c r="J475" s="20" t="s">
        <v>50</v>
      </c>
      <c r="K475" s="38" t="s">
        <v>2688</v>
      </c>
      <c r="L475" s="20" t="s">
        <v>2687</v>
      </c>
      <c r="M475" s="20" t="s">
        <v>2686</v>
      </c>
      <c r="N475" s="51" t="s">
        <v>2685</v>
      </c>
      <c r="O475" s="83" t="s">
        <v>2684</v>
      </c>
      <c r="P475" s="20" t="s">
        <v>702</v>
      </c>
      <c r="Q475" s="29" t="s">
        <v>701</v>
      </c>
      <c r="R475" s="10"/>
      <c r="S475" s="10"/>
      <c r="T475" s="10"/>
      <c r="U475" s="10"/>
      <c r="V475" s="10"/>
      <c r="W475" s="10"/>
      <c r="X475" s="10"/>
      <c r="Y475" s="10"/>
      <c r="Z475" s="10"/>
      <c r="AA475" s="10"/>
      <c r="AB475" s="10"/>
      <c r="AC475" s="10"/>
    </row>
    <row r="476" spans="2:29" s="7" customFormat="1" ht="105">
      <c r="B476" s="353"/>
      <c r="C476" s="337"/>
      <c r="D476" s="218" t="s">
        <v>2683</v>
      </c>
      <c r="E476" s="84">
        <v>0.76</v>
      </c>
      <c r="F476" s="84">
        <v>0.85</v>
      </c>
      <c r="G476" s="84">
        <v>0.65</v>
      </c>
      <c r="H476" s="84">
        <v>0.95</v>
      </c>
      <c r="I476" s="38" t="s">
        <v>2682</v>
      </c>
      <c r="J476" s="20" t="s">
        <v>50</v>
      </c>
      <c r="K476" s="38" t="s">
        <v>2681</v>
      </c>
      <c r="L476" s="38" t="s">
        <v>2680</v>
      </c>
      <c r="M476" s="20" t="s">
        <v>2679</v>
      </c>
      <c r="N476" s="52" t="s">
        <v>2678</v>
      </c>
      <c r="O476" s="83" t="s">
        <v>2677</v>
      </c>
      <c r="P476" s="20" t="s">
        <v>702</v>
      </c>
      <c r="Q476" s="29" t="s">
        <v>701</v>
      </c>
      <c r="R476" s="10"/>
      <c r="S476" s="10"/>
      <c r="T476" s="10"/>
      <c r="U476" s="10"/>
      <c r="V476" s="10"/>
      <c r="W476" s="10"/>
      <c r="X476" s="10"/>
      <c r="Y476" s="10"/>
      <c r="Z476" s="10"/>
      <c r="AA476" s="10"/>
      <c r="AB476" s="10"/>
      <c r="AC476" s="10"/>
    </row>
    <row r="477" spans="2:29" s="7" customFormat="1" ht="90">
      <c r="B477" s="353"/>
      <c r="C477" s="337"/>
      <c r="D477" s="218" t="s">
        <v>2676</v>
      </c>
      <c r="E477" s="84">
        <v>0.3</v>
      </c>
      <c r="F477" s="84">
        <v>0.55000000000000004</v>
      </c>
      <c r="G477" s="84">
        <v>0</v>
      </c>
      <c r="H477" s="91">
        <v>0.95</v>
      </c>
      <c r="I477" s="38" t="s">
        <v>2675</v>
      </c>
      <c r="J477" s="20" t="s">
        <v>50</v>
      </c>
      <c r="K477" s="38" t="s">
        <v>2674</v>
      </c>
      <c r="L477" s="20" t="s">
        <v>2673</v>
      </c>
      <c r="M477" s="20" t="s">
        <v>2672</v>
      </c>
      <c r="N477" s="51" t="s">
        <v>2671</v>
      </c>
      <c r="O477" s="90" t="s">
        <v>2670</v>
      </c>
      <c r="P477" s="20" t="s">
        <v>702</v>
      </c>
      <c r="Q477" s="29" t="s">
        <v>701</v>
      </c>
      <c r="R477" s="10"/>
      <c r="S477" s="10"/>
      <c r="T477" s="10"/>
      <c r="U477" s="10"/>
      <c r="V477" s="10"/>
      <c r="W477" s="10"/>
      <c r="X477" s="10"/>
      <c r="Y477" s="10"/>
      <c r="Z477" s="10"/>
      <c r="AA477" s="10"/>
      <c r="AB477" s="10"/>
      <c r="AC477" s="10"/>
    </row>
    <row r="478" spans="2:29" s="7" customFormat="1" ht="60">
      <c r="B478" s="353"/>
      <c r="C478" s="337"/>
      <c r="D478" s="229" t="s">
        <v>2431</v>
      </c>
      <c r="E478" s="84">
        <v>0.3</v>
      </c>
      <c r="F478" s="84">
        <v>0</v>
      </c>
      <c r="G478" s="84">
        <v>0.65</v>
      </c>
      <c r="H478" s="91">
        <v>0.97</v>
      </c>
      <c r="I478" s="128" t="s">
        <v>2430</v>
      </c>
      <c r="J478" s="32" t="s">
        <v>50</v>
      </c>
      <c r="K478" s="20" t="s">
        <v>2429</v>
      </c>
      <c r="L478" s="38" t="s">
        <v>2428</v>
      </c>
      <c r="M478" s="20" t="s">
        <v>2427</v>
      </c>
      <c r="N478" s="51" t="s">
        <v>2426</v>
      </c>
      <c r="O478" s="90" t="s">
        <v>2425</v>
      </c>
      <c r="P478" s="20" t="s">
        <v>702</v>
      </c>
      <c r="Q478" s="29" t="s">
        <v>701</v>
      </c>
      <c r="R478" s="10"/>
      <c r="S478" s="10"/>
      <c r="T478" s="10"/>
      <c r="U478" s="10"/>
      <c r="V478" s="10"/>
      <c r="W478" s="10"/>
      <c r="X478" s="10"/>
      <c r="Y478" s="10"/>
      <c r="Z478" s="10"/>
      <c r="AA478" s="10"/>
      <c r="AB478" s="10"/>
      <c r="AC478" s="10"/>
    </row>
    <row r="479" spans="2:29" s="7" customFormat="1" ht="105">
      <c r="B479" s="353"/>
      <c r="C479" s="337"/>
      <c r="D479" s="229" t="s">
        <v>858</v>
      </c>
      <c r="E479" s="84">
        <v>0.3</v>
      </c>
      <c r="F479" s="84">
        <v>0.25</v>
      </c>
      <c r="G479" s="84">
        <v>0.35</v>
      </c>
      <c r="H479" s="84">
        <v>0.22</v>
      </c>
      <c r="I479" s="38" t="s">
        <v>2669</v>
      </c>
      <c r="J479" s="20" t="s">
        <v>50</v>
      </c>
      <c r="K479" s="38" t="s">
        <v>856</v>
      </c>
      <c r="L479" s="38" t="s">
        <v>855</v>
      </c>
      <c r="M479" s="20" t="s">
        <v>854</v>
      </c>
      <c r="N479" s="52" t="s">
        <v>853</v>
      </c>
      <c r="O479" s="83" t="s">
        <v>852</v>
      </c>
      <c r="P479" s="20" t="s">
        <v>722</v>
      </c>
      <c r="Q479" s="29" t="s">
        <v>701</v>
      </c>
      <c r="R479" s="10"/>
      <c r="S479" s="10"/>
      <c r="T479" s="10"/>
      <c r="U479" s="10"/>
      <c r="V479" s="10"/>
      <c r="W479" s="10"/>
      <c r="X479" s="10"/>
      <c r="Y479" s="10"/>
      <c r="Z479" s="10"/>
      <c r="AA479" s="10"/>
      <c r="AB479" s="10"/>
      <c r="AC479" s="10"/>
    </row>
    <row r="480" spans="2:29" s="7" customFormat="1" ht="105">
      <c r="B480" s="353"/>
      <c r="C480" s="338"/>
      <c r="D480" s="253" t="s">
        <v>2668</v>
      </c>
      <c r="E480" s="73">
        <v>0</v>
      </c>
      <c r="F480" s="73">
        <v>0</v>
      </c>
      <c r="G480" s="73">
        <v>0</v>
      </c>
      <c r="H480" s="73">
        <v>0.57999999999999996</v>
      </c>
      <c r="I480" s="71" t="s">
        <v>1217</v>
      </c>
      <c r="J480" s="71" t="s">
        <v>1216</v>
      </c>
      <c r="K480" s="68" t="s">
        <v>1215</v>
      </c>
      <c r="L480" s="68" t="s">
        <v>1214</v>
      </c>
      <c r="M480" s="68" t="s">
        <v>1213</v>
      </c>
      <c r="N480" s="70" t="s">
        <v>1212</v>
      </c>
      <c r="O480" s="88" t="s">
        <v>1211</v>
      </c>
      <c r="P480" s="68" t="s">
        <v>722</v>
      </c>
      <c r="Q480" s="67" t="s">
        <v>701</v>
      </c>
      <c r="R480" s="10"/>
      <c r="S480" s="10"/>
      <c r="T480" s="10"/>
      <c r="U480" s="10"/>
      <c r="V480" s="10"/>
      <c r="W480" s="10"/>
      <c r="X480" s="10"/>
      <c r="Y480" s="10"/>
      <c r="Z480" s="10"/>
      <c r="AA480" s="10"/>
      <c r="AB480" s="10"/>
      <c r="AC480" s="10"/>
    </row>
    <row r="481" spans="2:29" s="7" customFormat="1" ht="45">
      <c r="B481" s="353"/>
      <c r="C481" s="335" t="s">
        <v>2667</v>
      </c>
      <c r="D481" s="244" t="s">
        <v>2666</v>
      </c>
      <c r="E481" s="73">
        <v>0</v>
      </c>
      <c r="F481" s="73">
        <v>0</v>
      </c>
      <c r="G481" s="73">
        <v>0</v>
      </c>
      <c r="H481" s="73">
        <v>0.38</v>
      </c>
      <c r="I481" s="71" t="s">
        <v>2665</v>
      </c>
      <c r="J481" s="68" t="s">
        <v>50</v>
      </c>
      <c r="K481" s="71" t="s">
        <v>2664</v>
      </c>
      <c r="L481" s="68" t="s">
        <v>2663</v>
      </c>
      <c r="M481" s="68" t="s">
        <v>2662</v>
      </c>
      <c r="N481" s="70" t="s">
        <v>2661</v>
      </c>
      <c r="O481" s="69" t="s">
        <v>2660</v>
      </c>
      <c r="P481" s="68" t="s">
        <v>722</v>
      </c>
      <c r="Q481" s="67" t="s">
        <v>887</v>
      </c>
      <c r="R481" s="10"/>
      <c r="S481" s="10"/>
      <c r="T481" s="10"/>
      <c r="U481" s="10"/>
      <c r="V481" s="10"/>
      <c r="W481" s="10"/>
      <c r="X481" s="10"/>
      <c r="Y481" s="10"/>
      <c r="Z481" s="10"/>
      <c r="AA481" s="10"/>
      <c r="AB481" s="10"/>
      <c r="AC481" s="10"/>
    </row>
    <row r="482" spans="2:29" s="7" customFormat="1" ht="60">
      <c r="B482" s="353"/>
      <c r="C482" s="335"/>
      <c r="D482" s="245" t="s">
        <v>2659</v>
      </c>
      <c r="E482" s="65">
        <v>0.54</v>
      </c>
      <c r="F482" s="65">
        <v>0.7</v>
      </c>
      <c r="G482" s="65">
        <v>0.35</v>
      </c>
      <c r="H482" s="65">
        <v>0.99</v>
      </c>
      <c r="I482" s="64" t="s">
        <v>2658</v>
      </c>
      <c r="J482" s="61" t="s">
        <v>50</v>
      </c>
      <c r="K482" s="64" t="s">
        <v>2657</v>
      </c>
      <c r="L482" s="64" t="s">
        <v>2656</v>
      </c>
      <c r="M482" s="61" t="s">
        <v>2655</v>
      </c>
      <c r="N482" s="63" t="s">
        <v>2654</v>
      </c>
      <c r="O482" s="62" t="s">
        <v>2653</v>
      </c>
      <c r="P482" s="61" t="s">
        <v>702</v>
      </c>
      <c r="Q482" s="60" t="s">
        <v>835</v>
      </c>
      <c r="R482" s="10"/>
      <c r="S482" s="10"/>
      <c r="T482" s="10"/>
      <c r="U482" s="10"/>
      <c r="V482" s="10"/>
      <c r="W482" s="10"/>
      <c r="X482" s="10"/>
      <c r="Y482" s="10"/>
      <c r="Z482" s="10"/>
      <c r="AA482" s="10"/>
      <c r="AB482" s="10"/>
      <c r="AC482" s="10"/>
    </row>
    <row r="483" spans="2:29" s="7" customFormat="1" ht="135">
      <c r="B483" s="353"/>
      <c r="C483" s="335"/>
      <c r="D483" s="244" t="s">
        <v>2552</v>
      </c>
      <c r="E483" s="82" t="s">
        <v>754</v>
      </c>
      <c r="F483" s="73">
        <v>0</v>
      </c>
      <c r="G483" s="73">
        <v>0.65</v>
      </c>
      <c r="H483" s="72">
        <v>0.97</v>
      </c>
      <c r="I483" s="71" t="s">
        <v>2551</v>
      </c>
      <c r="J483" s="71" t="s">
        <v>2550</v>
      </c>
      <c r="K483" s="71" t="s">
        <v>2549</v>
      </c>
      <c r="L483" s="71" t="s">
        <v>2548</v>
      </c>
      <c r="M483" s="68" t="s">
        <v>2547</v>
      </c>
      <c r="N483" s="70" t="s">
        <v>2546</v>
      </c>
      <c r="O483" s="88" t="s">
        <v>2545</v>
      </c>
      <c r="P483" s="68" t="s">
        <v>702</v>
      </c>
      <c r="Q483" s="67" t="s">
        <v>835</v>
      </c>
      <c r="R483" s="10"/>
      <c r="S483" s="10"/>
      <c r="T483" s="10"/>
      <c r="U483" s="10"/>
      <c r="V483" s="10"/>
      <c r="W483" s="10"/>
      <c r="X483" s="10"/>
      <c r="Y483" s="10"/>
      <c r="Z483" s="10"/>
      <c r="AA483" s="10"/>
      <c r="AB483" s="10"/>
      <c r="AC483" s="10"/>
    </row>
    <row r="484" spans="2:29" s="7" customFormat="1" ht="75">
      <c r="B484" s="353"/>
      <c r="C484" s="335"/>
      <c r="D484" s="252" t="s">
        <v>2652</v>
      </c>
      <c r="E484" s="65">
        <v>0.92</v>
      </c>
      <c r="F484" s="65">
        <v>0.85</v>
      </c>
      <c r="G484" s="65">
        <v>1</v>
      </c>
      <c r="H484" s="65">
        <v>0.91</v>
      </c>
      <c r="I484" s="61" t="s">
        <v>719</v>
      </c>
      <c r="J484" s="64" t="s">
        <v>2651</v>
      </c>
      <c r="K484" s="61" t="s">
        <v>50</v>
      </c>
      <c r="L484" s="61" t="s">
        <v>718</v>
      </c>
      <c r="M484" s="61" t="s">
        <v>2646</v>
      </c>
      <c r="N484" s="63" t="s">
        <v>2650</v>
      </c>
      <c r="O484" s="62" t="s">
        <v>2649</v>
      </c>
      <c r="P484" s="61" t="s">
        <v>702</v>
      </c>
      <c r="Q484" s="60" t="s">
        <v>714</v>
      </c>
      <c r="R484" s="10"/>
      <c r="S484" s="10"/>
      <c r="T484" s="10"/>
      <c r="U484" s="10"/>
      <c r="V484" s="10"/>
      <c r="W484" s="10"/>
      <c r="X484" s="10"/>
      <c r="Y484" s="10"/>
      <c r="Z484" s="10"/>
      <c r="AA484" s="10"/>
      <c r="AB484" s="10"/>
      <c r="AC484" s="10"/>
    </row>
    <row r="485" spans="2:29" s="7" customFormat="1" ht="60">
      <c r="B485" s="353"/>
      <c r="C485" s="335"/>
      <c r="D485" s="246" t="s">
        <v>2648</v>
      </c>
      <c r="E485" s="73">
        <v>0.08</v>
      </c>
      <c r="F485" s="73">
        <v>0.15</v>
      </c>
      <c r="G485" s="73">
        <v>0</v>
      </c>
      <c r="H485" s="73">
        <v>0.08</v>
      </c>
      <c r="I485" s="71" t="s">
        <v>719</v>
      </c>
      <c r="J485" s="71" t="s">
        <v>2647</v>
      </c>
      <c r="K485" s="68" t="s">
        <v>50</v>
      </c>
      <c r="L485" s="68" t="s">
        <v>718</v>
      </c>
      <c r="M485" s="68" t="s">
        <v>2646</v>
      </c>
      <c r="N485" s="213" t="s">
        <v>2645</v>
      </c>
      <c r="O485" s="69" t="s">
        <v>2644</v>
      </c>
      <c r="P485" s="68" t="s">
        <v>722</v>
      </c>
      <c r="Q485" s="67" t="s">
        <v>714</v>
      </c>
      <c r="R485" s="10"/>
      <c r="S485" s="10"/>
      <c r="T485" s="10"/>
      <c r="U485" s="10"/>
      <c r="V485" s="10"/>
      <c r="W485" s="10"/>
      <c r="X485" s="10"/>
      <c r="Y485" s="10"/>
      <c r="Z485" s="10"/>
      <c r="AA485" s="10"/>
      <c r="AB485" s="10"/>
      <c r="AC485" s="10"/>
    </row>
    <row r="486" spans="2:29" s="7" customFormat="1" ht="75">
      <c r="B486" s="353"/>
      <c r="C486" s="335"/>
      <c r="D486" s="227" t="s">
        <v>1540</v>
      </c>
      <c r="E486" s="84">
        <v>0.95</v>
      </c>
      <c r="F486" s="84">
        <v>0.95</v>
      </c>
      <c r="G486" s="84">
        <v>0.94</v>
      </c>
      <c r="H486" s="84">
        <v>1</v>
      </c>
      <c r="I486" s="38" t="s">
        <v>719</v>
      </c>
      <c r="J486" s="38" t="s">
        <v>1517</v>
      </c>
      <c r="K486" s="38" t="s">
        <v>50</v>
      </c>
      <c r="L486" s="20" t="s">
        <v>718</v>
      </c>
      <c r="M486" s="20" t="s">
        <v>1539</v>
      </c>
      <c r="N486" s="51" t="s">
        <v>1538</v>
      </c>
      <c r="O486" s="90" t="s">
        <v>1537</v>
      </c>
      <c r="P486" s="20" t="s">
        <v>702</v>
      </c>
      <c r="Q486" s="29" t="s">
        <v>730</v>
      </c>
      <c r="R486" s="10"/>
      <c r="S486" s="10"/>
      <c r="T486" s="10"/>
      <c r="U486" s="10"/>
      <c r="V486" s="10"/>
      <c r="W486" s="10"/>
      <c r="X486" s="10"/>
      <c r="Y486" s="10"/>
      <c r="Z486" s="10"/>
      <c r="AA486" s="10"/>
      <c r="AB486" s="10"/>
      <c r="AC486" s="10"/>
    </row>
    <row r="487" spans="2:29" s="7" customFormat="1" ht="75">
      <c r="B487" s="353"/>
      <c r="C487" s="335"/>
      <c r="D487" s="227" t="s">
        <v>1518</v>
      </c>
      <c r="E487" s="84">
        <v>0.92</v>
      </c>
      <c r="F487" s="84">
        <v>0.95</v>
      </c>
      <c r="G487" s="84">
        <v>0.88</v>
      </c>
      <c r="H487" s="84">
        <v>1</v>
      </c>
      <c r="I487" s="38" t="s">
        <v>719</v>
      </c>
      <c r="J487" s="38" t="s">
        <v>1517</v>
      </c>
      <c r="K487" s="38" t="s">
        <v>50</v>
      </c>
      <c r="L487" s="20" t="s">
        <v>718</v>
      </c>
      <c r="M487" s="20" t="s">
        <v>1516</v>
      </c>
      <c r="N487" s="51" t="s">
        <v>1515</v>
      </c>
      <c r="O487" s="90" t="s">
        <v>1514</v>
      </c>
      <c r="P487" s="20" t="s">
        <v>702</v>
      </c>
      <c r="Q487" s="29" t="s">
        <v>730</v>
      </c>
      <c r="R487" s="10"/>
      <c r="S487" s="10"/>
      <c r="T487" s="10"/>
      <c r="U487" s="10"/>
      <c r="V487" s="10"/>
      <c r="W487" s="10"/>
      <c r="X487" s="10"/>
      <c r="Y487" s="10"/>
      <c r="Z487" s="10"/>
      <c r="AA487" s="10"/>
      <c r="AB487" s="10"/>
      <c r="AC487" s="10"/>
    </row>
    <row r="488" spans="2:29" s="7" customFormat="1" ht="75">
      <c r="B488" s="353"/>
      <c r="C488" s="335"/>
      <c r="D488" s="227" t="s">
        <v>2643</v>
      </c>
      <c r="E488" s="85" t="s">
        <v>802</v>
      </c>
      <c r="F488" s="84">
        <v>0.75</v>
      </c>
      <c r="G488" s="84">
        <v>0</v>
      </c>
      <c r="H488" s="84">
        <v>1</v>
      </c>
      <c r="I488" s="20" t="s">
        <v>719</v>
      </c>
      <c r="J488" s="38" t="s">
        <v>2639</v>
      </c>
      <c r="K488" s="20" t="s">
        <v>50</v>
      </c>
      <c r="L488" s="20" t="s">
        <v>718</v>
      </c>
      <c r="M488" s="20" t="s">
        <v>2642</v>
      </c>
      <c r="N488" s="51" t="s">
        <v>2641</v>
      </c>
      <c r="O488" s="83" t="s">
        <v>2636</v>
      </c>
      <c r="P488" s="20" t="s">
        <v>702</v>
      </c>
      <c r="Q488" s="29" t="s">
        <v>730</v>
      </c>
      <c r="R488" s="10"/>
      <c r="S488" s="10"/>
      <c r="T488" s="10"/>
      <c r="U488" s="10"/>
      <c r="V488" s="10"/>
      <c r="W488" s="10"/>
      <c r="X488" s="10"/>
      <c r="Y488" s="10"/>
      <c r="Z488" s="10"/>
      <c r="AA488" s="10"/>
      <c r="AB488" s="10"/>
      <c r="AC488" s="10"/>
    </row>
    <row r="489" spans="2:29" s="7" customFormat="1" ht="105">
      <c r="B489" s="353"/>
      <c r="C489" s="335"/>
      <c r="D489" s="227" t="s">
        <v>2640</v>
      </c>
      <c r="E489" s="85" t="s">
        <v>802</v>
      </c>
      <c r="F489" s="84">
        <v>0.75</v>
      </c>
      <c r="G489" s="84">
        <v>0</v>
      </c>
      <c r="H489" s="84">
        <v>1</v>
      </c>
      <c r="I489" s="20" t="s">
        <v>719</v>
      </c>
      <c r="J489" s="38" t="s">
        <v>2639</v>
      </c>
      <c r="K489" s="20" t="s">
        <v>50</v>
      </c>
      <c r="L489" s="20" t="s">
        <v>718</v>
      </c>
      <c r="M489" s="20" t="s">
        <v>2638</v>
      </c>
      <c r="N489" s="51" t="s">
        <v>2637</v>
      </c>
      <c r="O489" s="83" t="s">
        <v>2636</v>
      </c>
      <c r="P489" s="20" t="s">
        <v>702</v>
      </c>
      <c r="Q489" s="29" t="s">
        <v>730</v>
      </c>
      <c r="R489" s="10"/>
      <c r="S489" s="10"/>
      <c r="T489" s="10"/>
      <c r="U489" s="10"/>
      <c r="V489" s="10"/>
      <c r="W489" s="10"/>
      <c r="X489" s="10"/>
      <c r="Y489" s="10"/>
      <c r="Z489" s="10"/>
      <c r="AA489" s="10"/>
      <c r="AB489" s="10"/>
      <c r="AC489" s="10"/>
    </row>
    <row r="490" spans="2:29" s="7" customFormat="1" ht="61" thickBot="1">
      <c r="B490" s="353"/>
      <c r="C490" s="335"/>
      <c r="D490" s="227" t="s">
        <v>2635</v>
      </c>
      <c r="E490" s="85" t="s">
        <v>743</v>
      </c>
      <c r="F490" s="84">
        <v>0.7</v>
      </c>
      <c r="G490" s="84">
        <v>0</v>
      </c>
      <c r="H490" s="84">
        <v>1</v>
      </c>
      <c r="I490" s="38" t="s">
        <v>719</v>
      </c>
      <c r="J490" s="20" t="s">
        <v>2634</v>
      </c>
      <c r="K490" s="38" t="s">
        <v>50</v>
      </c>
      <c r="L490" s="20" t="s">
        <v>718</v>
      </c>
      <c r="M490" s="20" t="s">
        <v>2633</v>
      </c>
      <c r="N490" s="52" t="s">
        <v>2632</v>
      </c>
      <c r="O490" s="83" t="s">
        <v>2631</v>
      </c>
      <c r="P490" s="20" t="s">
        <v>702</v>
      </c>
      <c r="Q490" s="29" t="s">
        <v>730</v>
      </c>
      <c r="R490" s="10"/>
      <c r="S490" s="10"/>
      <c r="T490" s="10"/>
      <c r="U490" s="10"/>
      <c r="V490" s="10"/>
      <c r="W490" s="10"/>
      <c r="X490" s="10"/>
      <c r="Y490" s="10"/>
      <c r="Z490" s="10"/>
      <c r="AA490" s="10"/>
      <c r="AB490" s="10"/>
      <c r="AC490" s="10"/>
    </row>
    <row r="491" spans="2:29" s="7" customFormat="1" ht="90">
      <c r="B491" s="353"/>
      <c r="C491" s="334" t="s">
        <v>2630</v>
      </c>
      <c r="D491" s="251" t="s">
        <v>2629</v>
      </c>
      <c r="E491" s="122">
        <v>0</v>
      </c>
      <c r="F491" s="122">
        <v>0</v>
      </c>
      <c r="G491" s="122">
        <v>0</v>
      </c>
      <c r="H491" s="122">
        <v>0.57999999999999996</v>
      </c>
      <c r="I491" s="121" t="s">
        <v>2628</v>
      </c>
      <c r="J491" s="118" t="s">
        <v>50</v>
      </c>
      <c r="K491" s="121" t="s">
        <v>2627</v>
      </c>
      <c r="L491" s="121" t="s">
        <v>2626</v>
      </c>
      <c r="M491" s="118" t="s">
        <v>2625</v>
      </c>
      <c r="N491" s="250" t="s">
        <v>2624</v>
      </c>
      <c r="O491" s="119" t="s">
        <v>2623</v>
      </c>
      <c r="P491" s="118" t="s">
        <v>722</v>
      </c>
      <c r="Q491" s="117" t="s">
        <v>887</v>
      </c>
      <c r="R491" s="10"/>
      <c r="S491" s="10"/>
      <c r="T491" s="10"/>
      <c r="U491" s="10"/>
      <c r="V491" s="10"/>
      <c r="W491" s="10"/>
      <c r="X491" s="10"/>
      <c r="Y491" s="10"/>
      <c r="Z491" s="10"/>
      <c r="AA491" s="10"/>
      <c r="AB491" s="10"/>
      <c r="AC491" s="10"/>
    </row>
    <row r="492" spans="2:29" s="7" customFormat="1" ht="75">
      <c r="B492" s="353"/>
      <c r="C492" s="335"/>
      <c r="D492" s="228" t="s">
        <v>2622</v>
      </c>
      <c r="E492" s="80">
        <v>0.03</v>
      </c>
      <c r="F492" s="80">
        <v>0.05</v>
      </c>
      <c r="G492" s="80">
        <v>0</v>
      </c>
      <c r="H492" s="80">
        <v>0.32</v>
      </c>
      <c r="I492" s="79" t="s">
        <v>719</v>
      </c>
      <c r="J492" s="79" t="s">
        <v>2621</v>
      </c>
      <c r="K492" s="79" t="s">
        <v>2620</v>
      </c>
      <c r="L492" s="76" t="s">
        <v>718</v>
      </c>
      <c r="M492" s="76" t="s">
        <v>2619</v>
      </c>
      <c r="N492" s="100" t="s">
        <v>2618</v>
      </c>
      <c r="O492" s="77" t="s">
        <v>2617</v>
      </c>
      <c r="P492" s="76" t="s">
        <v>722</v>
      </c>
      <c r="Q492" s="75" t="s">
        <v>714</v>
      </c>
      <c r="R492" s="10"/>
      <c r="S492" s="10"/>
      <c r="T492" s="10"/>
      <c r="U492" s="10"/>
      <c r="V492" s="10"/>
      <c r="W492" s="10"/>
      <c r="X492" s="10"/>
      <c r="Y492" s="10"/>
      <c r="Z492" s="10"/>
      <c r="AA492" s="10"/>
      <c r="AB492" s="10"/>
      <c r="AC492" s="10"/>
    </row>
    <row r="493" spans="2:29" s="7" customFormat="1" ht="120">
      <c r="B493" s="353"/>
      <c r="C493" s="335"/>
      <c r="D493" s="229" t="s">
        <v>2616</v>
      </c>
      <c r="E493" s="84">
        <v>0.95</v>
      </c>
      <c r="F493" s="84">
        <v>0.95</v>
      </c>
      <c r="G493" s="84">
        <v>0.94</v>
      </c>
      <c r="H493" s="84">
        <v>1</v>
      </c>
      <c r="I493" s="38" t="s">
        <v>2615</v>
      </c>
      <c r="J493" s="20" t="s">
        <v>50</v>
      </c>
      <c r="K493" s="38" t="s">
        <v>2614</v>
      </c>
      <c r="L493" s="38" t="s">
        <v>2613</v>
      </c>
      <c r="M493" s="20" t="s">
        <v>2612</v>
      </c>
      <c r="N493" s="51" t="s">
        <v>2611</v>
      </c>
      <c r="O493" s="90" t="s">
        <v>2610</v>
      </c>
      <c r="P493" s="20" t="s">
        <v>702</v>
      </c>
      <c r="Q493" s="29" t="s">
        <v>2439</v>
      </c>
      <c r="R493" s="10"/>
      <c r="S493" s="10"/>
      <c r="T493" s="10"/>
      <c r="U493" s="10"/>
      <c r="V493" s="10"/>
      <c r="W493" s="10"/>
      <c r="X493" s="10"/>
      <c r="Y493" s="10"/>
      <c r="Z493" s="10"/>
      <c r="AA493" s="10"/>
      <c r="AB493" s="10"/>
      <c r="AC493" s="10"/>
    </row>
    <row r="494" spans="2:29" s="7" customFormat="1" ht="105">
      <c r="B494" s="353"/>
      <c r="C494" s="335"/>
      <c r="D494" s="227" t="s">
        <v>2609</v>
      </c>
      <c r="E494" s="85" t="s">
        <v>1889</v>
      </c>
      <c r="F494" s="84">
        <v>0.5</v>
      </c>
      <c r="G494" s="84">
        <v>0</v>
      </c>
      <c r="H494" s="84">
        <v>1</v>
      </c>
      <c r="I494" s="20" t="s">
        <v>719</v>
      </c>
      <c r="J494" s="38" t="s">
        <v>2608</v>
      </c>
      <c r="K494" s="38" t="s">
        <v>50</v>
      </c>
      <c r="L494" s="20" t="s">
        <v>718</v>
      </c>
      <c r="M494" s="20" t="s">
        <v>2607</v>
      </c>
      <c r="N494" s="51" t="s">
        <v>2606</v>
      </c>
      <c r="O494" s="83" t="s">
        <v>2605</v>
      </c>
      <c r="P494" s="20" t="s">
        <v>702</v>
      </c>
      <c r="Q494" s="29" t="s">
        <v>730</v>
      </c>
      <c r="R494" s="10"/>
      <c r="S494" s="10"/>
      <c r="T494" s="10"/>
      <c r="U494" s="10"/>
      <c r="V494" s="10"/>
      <c r="W494" s="10"/>
      <c r="X494" s="10"/>
      <c r="Y494" s="10"/>
      <c r="Z494" s="10"/>
      <c r="AA494" s="10"/>
      <c r="AB494" s="10"/>
      <c r="AC494" s="10"/>
    </row>
    <row r="495" spans="2:29" s="7" customFormat="1" ht="45">
      <c r="B495" s="353"/>
      <c r="C495" s="335"/>
      <c r="D495" s="227" t="s">
        <v>2604</v>
      </c>
      <c r="E495" s="38" t="s">
        <v>754</v>
      </c>
      <c r="F495" s="84">
        <v>0</v>
      </c>
      <c r="G495" s="84">
        <v>0.65</v>
      </c>
      <c r="H495" s="84">
        <v>1</v>
      </c>
      <c r="I495" s="38" t="s">
        <v>719</v>
      </c>
      <c r="J495" s="38" t="s">
        <v>2603</v>
      </c>
      <c r="K495" s="38" t="s">
        <v>50</v>
      </c>
      <c r="L495" s="20" t="s">
        <v>718</v>
      </c>
      <c r="M495" s="20" t="s">
        <v>2602</v>
      </c>
      <c r="N495" s="52" t="s">
        <v>2601</v>
      </c>
      <c r="O495" s="83" t="s">
        <v>2600</v>
      </c>
      <c r="P495" s="20" t="s">
        <v>702</v>
      </c>
      <c r="Q495" s="29" t="s">
        <v>730</v>
      </c>
      <c r="R495" s="10"/>
      <c r="S495" s="10"/>
      <c r="T495" s="10"/>
      <c r="U495" s="10"/>
      <c r="V495" s="10"/>
      <c r="W495" s="10"/>
      <c r="X495" s="10"/>
      <c r="Y495" s="10"/>
      <c r="Z495" s="10"/>
      <c r="AA495" s="10"/>
      <c r="AB495" s="10"/>
      <c r="AC495" s="10"/>
    </row>
    <row r="496" spans="2:29" s="7" customFormat="1" ht="60">
      <c r="B496" s="353"/>
      <c r="C496" s="335"/>
      <c r="D496" s="227" t="s">
        <v>2599</v>
      </c>
      <c r="E496" s="85" t="s">
        <v>2598</v>
      </c>
      <c r="F496" s="84">
        <v>0</v>
      </c>
      <c r="G496" s="84">
        <v>1</v>
      </c>
      <c r="H496" s="84">
        <v>1</v>
      </c>
      <c r="I496" s="38" t="s">
        <v>719</v>
      </c>
      <c r="J496" s="38" t="s">
        <v>2597</v>
      </c>
      <c r="K496" s="38" t="s">
        <v>50</v>
      </c>
      <c r="L496" s="20" t="s">
        <v>718</v>
      </c>
      <c r="M496" s="20" t="s">
        <v>2596</v>
      </c>
      <c r="N496" s="51" t="s">
        <v>2595</v>
      </c>
      <c r="O496" s="83" t="s">
        <v>2594</v>
      </c>
      <c r="P496" s="20" t="s">
        <v>702</v>
      </c>
      <c r="Q496" s="29" t="s">
        <v>730</v>
      </c>
      <c r="R496" s="10"/>
      <c r="S496" s="10"/>
      <c r="T496" s="10"/>
      <c r="U496" s="10"/>
      <c r="V496" s="10"/>
      <c r="W496" s="10"/>
      <c r="X496" s="10"/>
      <c r="Y496" s="10"/>
      <c r="Z496" s="10"/>
      <c r="AA496" s="10"/>
      <c r="AB496" s="10"/>
      <c r="AC496" s="10"/>
    </row>
    <row r="497" spans="2:29" s="7" customFormat="1" ht="60">
      <c r="B497" s="353"/>
      <c r="C497" s="335"/>
      <c r="D497" s="243" t="s">
        <v>2593</v>
      </c>
      <c r="E497" s="65">
        <v>0.03</v>
      </c>
      <c r="F497" s="65">
        <v>0.05</v>
      </c>
      <c r="G497" s="65">
        <v>0</v>
      </c>
      <c r="H497" s="65">
        <v>0.43</v>
      </c>
      <c r="I497" s="64" t="s">
        <v>2592</v>
      </c>
      <c r="J497" s="61" t="s">
        <v>50</v>
      </c>
      <c r="K497" s="64" t="s">
        <v>2591</v>
      </c>
      <c r="L497" s="61" t="s">
        <v>2590</v>
      </c>
      <c r="M497" s="61" t="s">
        <v>2589</v>
      </c>
      <c r="N497" s="93" t="s">
        <v>2588</v>
      </c>
      <c r="O497" s="62" t="s">
        <v>2587</v>
      </c>
      <c r="P497" s="61" t="s">
        <v>722</v>
      </c>
      <c r="Q497" s="60" t="s">
        <v>701</v>
      </c>
      <c r="R497" s="10"/>
      <c r="S497" s="10"/>
      <c r="T497" s="10"/>
      <c r="U497" s="10"/>
      <c r="V497" s="10"/>
      <c r="W497" s="10"/>
      <c r="X497" s="10"/>
      <c r="Y497" s="10"/>
      <c r="Z497" s="10"/>
      <c r="AA497" s="10"/>
      <c r="AB497" s="10"/>
      <c r="AC497" s="10"/>
    </row>
    <row r="498" spans="2:29" s="7" customFormat="1" ht="210">
      <c r="B498" s="353"/>
      <c r="C498" s="335"/>
      <c r="D498" s="229" t="s">
        <v>2586</v>
      </c>
      <c r="E498" s="84">
        <v>0.03</v>
      </c>
      <c r="F498" s="84">
        <v>0.05</v>
      </c>
      <c r="G498" s="84">
        <v>0</v>
      </c>
      <c r="H498" s="84">
        <v>0.32</v>
      </c>
      <c r="I498" s="38" t="s">
        <v>2585</v>
      </c>
      <c r="J498" s="20" t="s">
        <v>50</v>
      </c>
      <c r="K498" s="38" t="s">
        <v>2584</v>
      </c>
      <c r="L498" s="38" t="s">
        <v>2583</v>
      </c>
      <c r="M498" s="20" t="s">
        <v>2582</v>
      </c>
      <c r="N498" s="51" t="s">
        <v>2581</v>
      </c>
      <c r="O498" s="83" t="s">
        <v>2580</v>
      </c>
      <c r="P498" s="20" t="s">
        <v>722</v>
      </c>
      <c r="Q498" s="29" t="s">
        <v>701</v>
      </c>
      <c r="R498" s="10"/>
      <c r="S498" s="10"/>
      <c r="T498" s="10"/>
      <c r="U498" s="10"/>
      <c r="V498" s="10"/>
      <c r="W498" s="10"/>
      <c r="X498" s="10"/>
      <c r="Y498" s="10"/>
      <c r="Z498" s="10"/>
      <c r="AA498" s="10"/>
      <c r="AB498" s="10"/>
      <c r="AC498" s="10"/>
    </row>
    <row r="499" spans="2:29" s="7" customFormat="1" ht="46" thickBot="1">
      <c r="B499" s="353"/>
      <c r="C499" s="352"/>
      <c r="D499" s="249" t="s">
        <v>2579</v>
      </c>
      <c r="E499" s="152">
        <f>20/37</f>
        <v>0.54054054054054057</v>
      </c>
      <c r="F499" s="57">
        <v>0.15</v>
      </c>
      <c r="G499" s="57">
        <v>1</v>
      </c>
      <c r="H499" s="235">
        <v>0.09</v>
      </c>
      <c r="I499" s="56" t="s">
        <v>2578</v>
      </c>
      <c r="J499" s="44" t="s">
        <v>50</v>
      </c>
      <c r="K499" s="44" t="s">
        <v>2577</v>
      </c>
      <c r="L499" s="56" t="s">
        <v>2576</v>
      </c>
      <c r="M499" s="44" t="s">
        <v>2575</v>
      </c>
      <c r="N499" s="55" t="s">
        <v>2574</v>
      </c>
      <c r="O499" s="248" t="s">
        <v>2573</v>
      </c>
      <c r="P499" s="44" t="s">
        <v>722</v>
      </c>
      <c r="Q499" s="48" t="s">
        <v>701</v>
      </c>
      <c r="R499" s="10"/>
      <c r="S499" s="10"/>
      <c r="T499" s="10"/>
      <c r="U499" s="10"/>
      <c r="V499" s="10"/>
      <c r="W499" s="10"/>
      <c r="X499" s="10"/>
      <c r="Y499" s="10"/>
      <c r="Z499" s="10"/>
      <c r="AA499" s="10"/>
      <c r="AB499" s="10"/>
      <c r="AC499" s="10"/>
    </row>
    <row r="500" spans="2:29" s="7" customFormat="1" ht="120">
      <c r="B500" s="353"/>
      <c r="C500" s="334" t="s">
        <v>2572</v>
      </c>
      <c r="D500" s="247" t="s">
        <v>2423</v>
      </c>
      <c r="E500" s="150">
        <v>0</v>
      </c>
      <c r="F500" s="150">
        <v>0</v>
      </c>
      <c r="G500" s="150">
        <v>0</v>
      </c>
      <c r="H500" s="150">
        <v>0.56999999999999995</v>
      </c>
      <c r="I500" s="149" t="s">
        <v>2422</v>
      </c>
      <c r="J500" s="146" t="s">
        <v>50</v>
      </c>
      <c r="K500" s="149" t="s">
        <v>2415</v>
      </c>
      <c r="L500" s="149" t="s">
        <v>2421</v>
      </c>
      <c r="M500" s="146" t="s">
        <v>2420</v>
      </c>
      <c r="N500" s="148" t="s">
        <v>2419</v>
      </c>
      <c r="O500" s="147" t="s">
        <v>2418</v>
      </c>
      <c r="P500" s="146" t="s">
        <v>722</v>
      </c>
      <c r="Q500" s="145" t="s">
        <v>887</v>
      </c>
      <c r="R500" s="10"/>
      <c r="S500" s="10"/>
      <c r="T500" s="10"/>
      <c r="U500" s="10"/>
      <c r="V500" s="10"/>
      <c r="W500" s="10"/>
      <c r="X500" s="10"/>
      <c r="Y500" s="10"/>
      <c r="Z500" s="10"/>
      <c r="AA500" s="10"/>
      <c r="AB500" s="10"/>
      <c r="AC500" s="10"/>
    </row>
    <row r="501" spans="2:29" s="7" customFormat="1" ht="75">
      <c r="B501" s="353"/>
      <c r="C501" s="335"/>
      <c r="D501" s="229" t="s">
        <v>2571</v>
      </c>
      <c r="E501" s="84">
        <v>0</v>
      </c>
      <c r="F501" s="84">
        <v>0</v>
      </c>
      <c r="G501" s="84">
        <v>0</v>
      </c>
      <c r="H501" s="84">
        <v>0.28000000000000003</v>
      </c>
      <c r="I501" s="38" t="s">
        <v>2561</v>
      </c>
      <c r="J501" s="20" t="s">
        <v>50</v>
      </c>
      <c r="K501" s="20" t="s">
        <v>2567</v>
      </c>
      <c r="L501" s="38" t="s">
        <v>2566</v>
      </c>
      <c r="M501" s="20" t="s">
        <v>2570</v>
      </c>
      <c r="N501" s="52" t="s">
        <v>2569</v>
      </c>
      <c r="O501" s="83" t="s">
        <v>2563</v>
      </c>
      <c r="P501" s="20" t="s">
        <v>722</v>
      </c>
      <c r="Q501" s="29" t="s">
        <v>887</v>
      </c>
      <c r="R501" s="10"/>
      <c r="S501" s="10"/>
      <c r="T501" s="10"/>
      <c r="U501" s="10"/>
      <c r="V501" s="10"/>
      <c r="W501" s="10"/>
      <c r="X501" s="10"/>
      <c r="Y501" s="10"/>
      <c r="Z501" s="10"/>
      <c r="AA501" s="10"/>
      <c r="AB501" s="10"/>
      <c r="AC501" s="10"/>
    </row>
    <row r="502" spans="2:29" s="7" customFormat="1" ht="90">
      <c r="B502" s="353"/>
      <c r="C502" s="335"/>
      <c r="D502" s="229" t="s">
        <v>2568</v>
      </c>
      <c r="E502" s="84">
        <v>0</v>
      </c>
      <c r="F502" s="84">
        <v>0</v>
      </c>
      <c r="G502" s="84">
        <v>0</v>
      </c>
      <c r="H502" s="84">
        <v>0.28000000000000003</v>
      </c>
      <c r="I502" s="38" t="s">
        <v>2561</v>
      </c>
      <c r="J502" s="20" t="s">
        <v>50</v>
      </c>
      <c r="K502" s="20" t="s">
        <v>2567</v>
      </c>
      <c r="L502" s="38" t="s">
        <v>2566</v>
      </c>
      <c r="M502" s="20" t="s">
        <v>2565</v>
      </c>
      <c r="N502" s="52" t="s">
        <v>2564</v>
      </c>
      <c r="O502" s="83" t="s">
        <v>2563</v>
      </c>
      <c r="P502" s="20" t="s">
        <v>722</v>
      </c>
      <c r="Q502" s="29" t="s">
        <v>887</v>
      </c>
      <c r="R502" s="10"/>
      <c r="S502" s="10"/>
      <c r="T502" s="10"/>
      <c r="U502" s="10"/>
      <c r="V502" s="10"/>
      <c r="W502" s="10"/>
      <c r="X502" s="10"/>
      <c r="Y502" s="10"/>
      <c r="Z502" s="10"/>
      <c r="AA502" s="10"/>
      <c r="AB502" s="10"/>
      <c r="AC502" s="10"/>
    </row>
    <row r="503" spans="2:29" s="7" customFormat="1" ht="45">
      <c r="B503" s="353"/>
      <c r="C503" s="335"/>
      <c r="D503" s="227" t="s">
        <v>2562</v>
      </c>
      <c r="E503" s="84">
        <v>0</v>
      </c>
      <c r="F503" s="84">
        <v>0</v>
      </c>
      <c r="G503" s="84">
        <v>0</v>
      </c>
      <c r="H503" s="84">
        <v>0.28000000000000003</v>
      </c>
      <c r="I503" s="38" t="s">
        <v>719</v>
      </c>
      <c r="J503" s="38" t="s">
        <v>2561</v>
      </c>
      <c r="K503" s="20" t="s">
        <v>50</v>
      </c>
      <c r="L503" s="20" t="s">
        <v>718</v>
      </c>
      <c r="M503" s="20" t="s">
        <v>2560</v>
      </c>
      <c r="N503" s="52" t="s">
        <v>2559</v>
      </c>
      <c r="O503" s="83" t="s">
        <v>2558</v>
      </c>
      <c r="P503" s="20" t="s">
        <v>722</v>
      </c>
      <c r="Q503" s="29" t="s">
        <v>887</v>
      </c>
      <c r="R503" s="10"/>
      <c r="S503" s="10"/>
      <c r="T503" s="10"/>
      <c r="U503" s="10"/>
      <c r="V503" s="10"/>
      <c r="W503" s="10"/>
      <c r="X503" s="10"/>
      <c r="Y503" s="10"/>
      <c r="Z503" s="10"/>
      <c r="AA503" s="10"/>
      <c r="AB503" s="10"/>
      <c r="AC503" s="10"/>
    </row>
    <row r="504" spans="2:29" s="7" customFormat="1" ht="45">
      <c r="B504" s="353"/>
      <c r="C504" s="335"/>
      <c r="D504" s="246" t="s">
        <v>2557</v>
      </c>
      <c r="E504" s="73">
        <v>0</v>
      </c>
      <c r="F504" s="73">
        <v>0</v>
      </c>
      <c r="G504" s="73">
        <v>0</v>
      </c>
      <c r="H504" s="73">
        <v>0.61</v>
      </c>
      <c r="I504" s="71" t="s">
        <v>719</v>
      </c>
      <c r="J504" s="71" t="s">
        <v>2556</v>
      </c>
      <c r="K504" s="68" t="s">
        <v>50</v>
      </c>
      <c r="L504" s="68" t="s">
        <v>718</v>
      </c>
      <c r="M504" s="68" t="s">
        <v>2555</v>
      </c>
      <c r="N504" s="70" t="s">
        <v>2554</v>
      </c>
      <c r="O504" s="88" t="s">
        <v>2553</v>
      </c>
      <c r="P504" s="68" t="s">
        <v>722</v>
      </c>
      <c r="Q504" s="67" t="s">
        <v>887</v>
      </c>
      <c r="R504" s="10"/>
      <c r="S504" s="10"/>
      <c r="T504" s="10"/>
      <c r="U504" s="10"/>
      <c r="V504" s="10"/>
      <c r="W504" s="10"/>
      <c r="X504" s="10"/>
      <c r="Y504" s="10"/>
      <c r="Z504" s="10"/>
      <c r="AA504" s="10"/>
      <c r="AB504" s="10"/>
      <c r="AC504" s="10"/>
    </row>
    <row r="505" spans="2:29" s="7" customFormat="1" ht="135">
      <c r="B505" s="353"/>
      <c r="C505" s="335"/>
      <c r="D505" s="245" t="s">
        <v>2552</v>
      </c>
      <c r="E505" s="97">
        <v>0.3</v>
      </c>
      <c r="F505" s="65">
        <v>0</v>
      </c>
      <c r="G505" s="65">
        <v>0.65</v>
      </c>
      <c r="H505" s="94">
        <v>0.97</v>
      </c>
      <c r="I505" s="64" t="s">
        <v>2551</v>
      </c>
      <c r="J505" s="64" t="s">
        <v>2550</v>
      </c>
      <c r="K505" s="64" t="s">
        <v>2549</v>
      </c>
      <c r="L505" s="64" t="s">
        <v>2548</v>
      </c>
      <c r="M505" s="61" t="s">
        <v>2547</v>
      </c>
      <c r="N505" s="93" t="s">
        <v>2546</v>
      </c>
      <c r="O505" s="92" t="s">
        <v>2545</v>
      </c>
      <c r="P505" s="61" t="s">
        <v>702</v>
      </c>
      <c r="Q505" s="60" t="s">
        <v>835</v>
      </c>
      <c r="R505" s="10"/>
      <c r="S505" s="10"/>
      <c r="T505" s="10"/>
      <c r="U505" s="10"/>
      <c r="V505" s="10"/>
      <c r="W505" s="10"/>
      <c r="X505" s="10"/>
      <c r="Y505" s="10"/>
      <c r="Z505" s="10"/>
      <c r="AA505" s="10"/>
      <c r="AB505" s="10"/>
      <c r="AC505" s="10"/>
    </row>
    <row r="506" spans="2:29" s="7" customFormat="1" ht="90">
      <c r="B506" s="353"/>
      <c r="C506" s="335"/>
      <c r="D506" s="229" t="s">
        <v>2544</v>
      </c>
      <c r="E506" s="84">
        <v>0.05</v>
      </c>
      <c r="F506" s="84">
        <v>0.1</v>
      </c>
      <c r="G506" s="84">
        <v>0</v>
      </c>
      <c r="H506" s="84">
        <v>0.47</v>
      </c>
      <c r="I506" s="38" t="s">
        <v>2543</v>
      </c>
      <c r="J506" s="20" t="s">
        <v>50</v>
      </c>
      <c r="K506" s="20" t="s">
        <v>2542</v>
      </c>
      <c r="L506" s="38" t="s">
        <v>2541</v>
      </c>
      <c r="M506" s="20" t="s">
        <v>2540</v>
      </c>
      <c r="N506" s="51" t="s">
        <v>2539</v>
      </c>
      <c r="O506" s="83" t="s">
        <v>2538</v>
      </c>
      <c r="P506" s="20" t="s">
        <v>722</v>
      </c>
      <c r="Q506" s="29" t="s">
        <v>835</v>
      </c>
      <c r="R506" s="10"/>
      <c r="S506" s="10"/>
      <c r="T506" s="10"/>
      <c r="U506" s="10"/>
      <c r="V506" s="10"/>
      <c r="W506" s="10"/>
      <c r="X506" s="10"/>
      <c r="Y506" s="10"/>
      <c r="Z506" s="10"/>
      <c r="AA506" s="10"/>
      <c r="AB506" s="10"/>
      <c r="AC506" s="10"/>
    </row>
    <row r="507" spans="2:29" s="7" customFormat="1" ht="75">
      <c r="B507" s="353"/>
      <c r="C507" s="335"/>
      <c r="D507" s="244" t="s">
        <v>2537</v>
      </c>
      <c r="E507" s="73">
        <v>0</v>
      </c>
      <c r="F507" s="73">
        <v>0</v>
      </c>
      <c r="G507" s="73">
        <v>0</v>
      </c>
      <c r="H507" s="73">
        <v>0.54</v>
      </c>
      <c r="I507" s="71" t="s">
        <v>2536</v>
      </c>
      <c r="J507" s="68" t="s">
        <v>50</v>
      </c>
      <c r="K507" s="71" t="s">
        <v>2535</v>
      </c>
      <c r="L507" s="71" t="s">
        <v>2534</v>
      </c>
      <c r="M507" s="68" t="s">
        <v>2533</v>
      </c>
      <c r="N507" s="70" t="s">
        <v>2532</v>
      </c>
      <c r="O507" s="88" t="s">
        <v>2531</v>
      </c>
      <c r="P507" s="68" t="s">
        <v>722</v>
      </c>
      <c r="Q507" s="67" t="s">
        <v>835</v>
      </c>
      <c r="R507" s="10"/>
      <c r="S507" s="10"/>
      <c r="T507" s="10"/>
      <c r="U507" s="10"/>
      <c r="V507" s="10"/>
      <c r="W507" s="10"/>
      <c r="X507" s="10"/>
      <c r="Y507" s="10"/>
      <c r="Z507" s="10"/>
      <c r="AA507" s="10"/>
      <c r="AB507" s="10"/>
      <c r="AC507" s="10"/>
    </row>
    <row r="508" spans="2:29" s="7" customFormat="1" ht="60">
      <c r="B508" s="353"/>
      <c r="C508" s="335"/>
      <c r="D508" s="228" t="s">
        <v>2530</v>
      </c>
      <c r="E508" s="80">
        <v>0.03</v>
      </c>
      <c r="F508" s="80">
        <v>0.05</v>
      </c>
      <c r="G508" s="80">
        <v>0</v>
      </c>
      <c r="H508" s="80">
        <v>0.53</v>
      </c>
      <c r="I508" s="79" t="s">
        <v>719</v>
      </c>
      <c r="J508" s="79" t="s">
        <v>2529</v>
      </c>
      <c r="K508" s="76" t="s">
        <v>50</v>
      </c>
      <c r="L508" s="76" t="s">
        <v>718</v>
      </c>
      <c r="M508" s="76" t="s">
        <v>1966</v>
      </c>
      <c r="N508" s="100" t="s">
        <v>2528</v>
      </c>
      <c r="O508" s="154" t="s">
        <v>2527</v>
      </c>
      <c r="P508" s="76" t="s">
        <v>722</v>
      </c>
      <c r="Q508" s="75" t="s">
        <v>714</v>
      </c>
      <c r="R508" s="10"/>
      <c r="S508" s="10"/>
      <c r="T508" s="10"/>
      <c r="U508" s="10"/>
      <c r="V508" s="10"/>
      <c r="W508" s="10"/>
      <c r="X508" s="10"/>
      <c r="Y508" s="10"/>
      <c r="Z508" s="10"/>
      <c r="AA508" s="10"/>
      <c r="AB508" s="10"/>
      <c r="AC508" s="10"/>
    </row>
    <row r="509" spans="2:29" s="7" customFormat="1" ht="90">
      <c r="B509" s="353"/>
      <c r="C509" s="335"/>
      <c r="D509" s="227" t="s">
        <v>2526</v>
      </c>
      <c r="E509" s="85" t="s">
        <v>802</v>
      </c>
      <c r="F509" s="84">
        <v>0.75</v>
      </c>
      <c r="G509" s="84">
        <v>0</v>
      </c>
      <c r="H509" s="84">
        <v>1</v>
      </c>
      <c r="I509" s="20" t="s">
        <v>719</v>
      </c>
      <c r="J509" s="38" t="s">
        <v>2525</v>
      </c>
      <c r="K509" s="38" t="s">
        <v>50</v>
      </c>
      <c r="L509" s="20" t="s">
        <v>718</v>
      </c>
      <c r="M509" s="20" t="s">
        <v>2524</v>
      </c>
      <c r="N509" s="51" t="s">
        <v>2523</v>
      </c>
      <c r="O509" s="83" t="s">
        <v>2522</v>
      </c>
      <c r="P509" s="20" t="s">
        <v>702</v>
      </c>
      <c r="Q509" s="29" t="s">
        <v>730</v>
      </c>
      <c r="R509" s="10"/>
      <c r="S509" s="10"/>
      <c r="T509" s="10"/>
      <c r="U509" s="10"/>
      <c r="V509" s="10"/>
      <c r="W509" s="10"/>
      <c r="X509" s="10"/>
      <c r="Y509" s="10"/>
      <c r="Z509" s="10"/>
      <c r="AA509" s="10"/>
      <c r="AB509" s="10"/>
      <c r="AC509" s="10"/>
    </row>
    <row r="510" spans="2:29" s="7" customFormat="1" ht="75">
      <c r="B510" s="353"/>
      <c r="C510" s="335"/>
      <c r="D510" s="243" t="s">
        <v>2521</v>
      </c>
      <c r="E510" s="65">
        <v>0.35</v>
      </c>
      <c r="F510" s="65">
        <v>0.65</v>
      </c>
      <c r="G510" s="65">
        <v>0</v>
      </c>
      <c r="H510" s="94">
        <v>0.93</v>
      </c>
      <c r="I510" s="64" t="s">
        <v>2520</v>
      </c>
      <c r="J510" s="64" t="s">
        <v>2519</v>
      </c>
      <c r="K510" s="61" t="s">
        <v>2518</v>
      </c>
      <c r="L510" s="61" t="s">
        <v>718</v>
      </c>
      <c r="M510" s="61" t="s">
        <v>2517</v>
      </c>
      <c r="N510" s="93" t="s">
        <v>2516</v>
      </c>
      <c r="O510" s="92" t="s">
        <v>2515</v>
      </c>
      <c r="P510" s="61" t="s">
        <v>702</v>
      </c>
      <c r="Q510" s="60" t="s">
        <v>701</v>
      </c>
      <c r="R510" s="10"/>
      <c r="S510" s="10"/>
      <c r="T510" s="10"/>
      <c r="U510" s="10"/>
      <c r="V510" s="10"/>
      <c r="W510" s="10"/>
      <c r="X510" s="10"/>
      <c r="Y510" s="10"/>
      <c r="Z510" s="10"/>
      <c r="AA510" s="10"/>
      <c r="AB510" s="10"/>
      <c r="AC510" s="10"/>
    </row>
    <row r="511" spans="2:29" s="7" customFormat="1" ht="105">
      <c r="B511" s="353"/>
      <c r="C511" s="335"/>
      <c r="D511" s="229" t="s">
        <v>2514</v>
      </c>
      <c r="E511" s="84">
        <f>13/37</f>
        <v>0.35135135135135137</v>
      </c>
      <c r="F511" s="84">
        <v>0.1</v>
      </c>
      <c r="G511" s="84">
        <v>0.65</v>
      </c>
      <c r="H511" s="91">
        <v>0.95</v>
      </c>
      <c r="I511" s="38" t="s">
        <v>2507</v>
      </c>
      <c r="J511" s="38" t="s">
        <v>1095</v>
      </c>
      <c r="K511" s="38" t="s">
        <v>2513</v>
      </c>
      <c r="L511" s="38" t="s">
        <v>2512</v>
      </c>
      <c r="M511" s="20" t="s">
        <v>2511</v>
      </c>
      <c r="N511" s="51" t="s">
        <v>2510</v>
      </c>
      <c r="O511" s="90" t="s">
        <v>2509</v>
      </c>
      <c r="P511" s="20" t="s">
        <v>702</v>
      </c>
      <c r="Q511" s="29" t="s">
        <v>701</v>
      </c>
      <c r="R511" s="10"/>
      <c r="S511" s="10"/>
      <c r="T511" s="10"/>
      <c r="U511" s="10"/>
      <c r="V511" s="10"/>
      <c r="W511" s="10"/>
      <c r="X511" s="10"/>
      <c r="Y511" s="10"/>
      <c r="Z511" s="10"/>
      <c r="AA511" s="10"/>
      <c r="AB511" s="10"/>
      <c r="AC511" s="10"/>
    </row>
    <row r="512" spans="2:29" s="7" customFormat="1" ht="45">
      <c r="B512" s="353"/>
      <c r="C512" s="335"/>
      <c r="D512" s="229" t="s">
        <v>2508</v>
      </c>
      <c r="E512" s="38" t="s">
        <v>754</v>
      </c>
      <c r="F512" s="84">
        <v>0</v>
      </c>
      <c r="G512" s="84">
        <v>0.65</v>
      </c>
      <c r="H512" s="84">
        <v>1</v>
      </c>
      <c r="I512" s="38" t="s">
        <v>2507</v>
      </c>
      <c r="J512" s="20" t="s">
        <v>50</v>
      </c>
      <c r="K512" s="38" t="s">
        <v>2506</v>
      </c>
      <c r="L512" s="38" t="s">
        <v>2505</v>
      </c>
      <c r="M512" s="20" t="s">
        <v>2504</v>
      </c>
      <c r="N512" s="52" t="s">
        <v>2503</v>
      </c>
      <c r="O512" s="83" t="s">
        <v>2502</v>
      </c>
      <c r="P512" s="20" t="s">
        <v>702</v>
      </c>
      <c r="Q512" s="29" t="s">
        <v>701</v>
      </c>
      <c r="R512" s="10"/>
      <c r="S512" s="10"/>
      <c r="T512" s="10"/>
      <c r="U512" s="10"/>
      <c r="V512" s="10"/>
      <c r="W512" s="10"/>
      <c r="X512" s="10"/>
      <c r="Y512" s="10"/>
      <c r="Z512" s="10"/>
      <c r="AA512" s="10"/>
      <c r="AB512" s="10"/>
      <c r="AC512" s="10"/>
    </row>
    <row r="513" spans="2:29" s="7" customFormat="1" ht="45">
      <c r="B513" s="353"/>
      <c r="C513" s="336" t="s">
        <v>2501</v>
      </c>
      <c r="D513" s="242" t="s">
        <v>1363</v>
      </c>
      <c r="E513" s="80">
        <v>0</v>
      </c>
      <c r="F513" s="80">
        <v>0</v>
      </c>
      <c r="G513" s="80">
        <v>0</v>
      </c>
      <c r="H513" s="80">
        <v>0.61</v>
      </c>
      <c r="I513" s="79" t="s">
        <v>1362</v>
      </c>
      <c r="J513" s="76" t="s">
        <v>966</v>
      </c>
      <c r="K513" s="76" t="s">
        <v>50</v>
      </c>
      <c r="L513" s="79" t="s">
        <v>1361</v>
      </c>
      <c r="M513" s="76" t="s">
        <v>1360</v>
      </c>
      <c r="N513" s="100" t="s">
        <v>2500</v>
      </c>
      <c r="O513" s="154" t="s">
        <v>1358</v>
      </c>
      <c r="P513" s="76" t="s">
        <v>722</v>
      </c>
      <c r="Q513" s="75" t="s">
        <v>887</v>
      </c>
      <c r="R513" s="10"/>
      <c r="S513" s="10"/>
      <c r="T513" s="10"/>
      <c r="U513" s="10"/>
      <c r="V513" s="10"/>
      <c r="W513" s="10"/>
      <c r="X513" s="10"/>
      <c r="Y513" s="10"/>
      <c r="Z513" s="10"/>
      <c r="AA513" s="10"/>
      <c r="AB513" s="10"/>
      <c r="AC513" s="10"/>
    </row>
    <row r="514" spans="2:29" s="7" customFormat="1" ht="105">
      <c r="B514" s="353"/>
      <c r="C514" s="337"/>
      <c r="D514" s="209" t="s">
        <v>2499</v>
      </c>
      <c r="E514" s="65">
        <v>0.76</v>
      </c>
      <c r="F514" s="65">
        <v>0.9</v>
      </c>
      <c r="G514" s="65">
        <v>0.59</v>
      </c>
      <c r="H514" s="65">
        <v>1</v>
      </c>
      <c r="I514" s="64" t="s">
        <v>2455</v>
      </c>
      <c r="J514" s="61" t="s">
        <v>50</v>
      </c>
      <c r="K514" s="61" t="s">
        <v>2498</v>
      </c>
      <c r="L514" s="64" t="s">
        <v>2497</v>
      </c>
      <c r="M514" s="61" t="s">
        <v>2496</v>
      </c>
      <c r="N514" s="93" t="s">
        <v>2495</v>
      </c>
      <c r="O514" s="92" t="s">
        <v>2494</v>
      </c>
      <c r="P514" s="61" t="s">
        <v>702</v>
      </c>
      <c r="Q514" s="60" t="s">
        <v>835</v>
      </c>
      <c r="R514" s="10"/>
      <c r="S514" s="10"/>
      <c r="T514" s="10"/>
      <c r="U514" s="10"/>
      <c r="V514" s="10"/>
      <c r="W514" s="10"/>
      <c r="X514" s="10"/>
      <c r="Y514" s="10"/>
      <c r="Z514" s="10"/>
      <c r="AA514" s="10"/>
      <c r="AB514" s="10"/>
      <c r="AC514" s="10"/>
    </row>
    <row r="515" spans="2:29" s="7" customFormat="1" ht="75">
      <c r="B515" s="353"/>
      <c r="C515" s="337"/>
      <c r="D515" s="207" t="s">
        <v>2493</v>
      </c>
      <c r="E515" s="84">
        <v>0.76</v>
      </c>
      <c r="F515" s="84">
        <v>0.9</v>
      </c>
      <c r="G515" s="84">
        <v>0.59</v>
      </c>
      <c r="H515" s="84">
        <v>1</v>
      </c>
      <c r="I515" s="38" t="s">
        <v>2492</v>
      </c>
      <c r="J515" s="20" t="s">
        <v>50</v>
      </c>
      <c r="K515" s="38" t="s">
        <v>2491</v>
      </c>
      <c r="L515" s="38" t="s">
        <v>2490</v>
      </c>
      <c r="M515" s="20" t="s">
        <v>2489</v>
      </c>
      <c r="N515" s="51" t="s">
        <v>2488</v>
      </c>
      <c r="O515" s="90" t="s">
        <v>2487</v>
      </c>
      <c r="P515" s="20" t="s">
        <v>702</v>
      </c>
      <c r="Q515" s="29" t="s">
        <v>835</v>
      </c>
      <c r="R515" s="10"/>
      <c r="S515" s="10"/>
      <c r="T515" s="10"/>
      <c r="U515" s="10"/>
      <c r="V515" s="10"/>
      <c r="W515" s="10"/>
      <c r="X515" s="10"/>
      <c r="Y515" s="10"/>
      <c r="Z515" s="10"/>
      <c r="AA515" s="10"/>
      <c r="AB515" s="10"/>
      <c r="AC515" s="10"/>
    </row>
    <row r="516" spans="2:29" s="7" customFormat="1" ht="105">
      <c r="B516" s="353"/>
      <c r="C516" s="337"/>
      <c r="D516" s="207" t="s">
        <v>2486</v>
      </c>
      <c r="E516" s="84">
        <f>12/37</f>
        <v>0.32432432432432434</v>
      </c>
      <c r="F516" s="84">
        <v>0.05</v>
      </c>
      <c r="G516" s="84">
        <v>0.65</v>
      </c>
      <c r="H516" s="91">
        <v>0.99</v>
      </c>
      <c r="I516" s="38" t="s">
        <v>2485</v>
      </c>
      <c r="J516" s="20" t="s">
        <v>50</v>
      </c>
      <c r="K516" s="38" t="s">
        <v>2484</v>
      </c>
      <c r="L516" s="20" t="s">
        <v>2483</v>
      </c>
      <c r="M516" s="20" t="s">
        <v>2482</v>
      </c>
      <c r="N516" s="51" t="s">
        <v>2481</v>
      </c>
      <c r="O516" s="90" t="s">
        <v>2480</v>
      </c>
      <c r="P516" s="20" t="s">
        <v>702</v>
      </c>
      <c r="Q516" s="29" t="s">
        <v>835</v>
      </c>
      <c r="R516" s="10"/>
      <c r="S516" s="10"/>
      <c r="T516" s="10"/>
      <c r="U516" s="10"/>
      <c r="V516" s="10"/>
      <c r="W516" s="10"/>
      <c r="X516" s="10"/>
      <c r="Y516" s="10"/>
      <c r="Z516" s="10"/>
      <c r="AA516" s="10"/>
      <c r="AB516" s="10"/>
      <c r="AC516" s="10"/>
    </row>
    <row r="517" spans="2:29" s="7" customFormat="1" ht="45">
      <c r="B517" s="353"/>
      <c r="C517" s="337"/>
      <c r="D517" s="206" t="s">
        <v>2479</v>
      </c>
      <c r="E517" s="73">
        <v>0.05</v>
      </c>
      <c r="F517" s="73">
        <v>0.1</v>
      </c>
      <c r="G517" s="73">
        <v>0</v>
      </c>
      <c r="H517" s="73">
        <v>0.39</v>
      </c>
      <c r="I517" s="107" t="s">
        <v>2478</v>
      </c>
      <c r="J517" s="104" t="s">
        <v>50</v>
      </c>
      <c r="K517" s="71" t="s">
        <v>50</v>
      </c>
      <c r="L517" s="71" t="s">
        <v>2477</v>
      </c>
      <c r="M517" s="68" t="s">
        <v>2476</v>
      </c>
      <c r="N517" s="70" t="s">
        <v>2475</v>
      </c>
      <c r="O517" s="69" t="s">
        <v>2474</v>
      </c>
      <c r="P517" s="68" t="s">
        <v>722</v>
      </c>
      <c r="Q517" s="67" t="s">
        <v>835</v>
      </c>
      <c r="R517" s="10"/>
      <c r="S517" s="10"/>
      <c r="T517" s="10"/>
      <c r="U517" s="10"/>
      <c r="V517" s="10"/>
      <c r="W517" s="10"/>
      <c r="X517" s="10"/>
      <c r="Y517" s="10"/>
      <c r="Z517" s="10"/>
      <c r="AA517" s="10"/>
      <c r="AB517" s="10"/>
      <c r="AC517" s="10"/>
    </row>
    <row r="518" spans="2:29" s="7" customFormat="1" ht="165">
      <c r="B518" s="353"/>
      <c r="C518" s="337"/>
      <c r="D518" s="241" t="s">
        <v>2473</v>
      </c>
      <c r="E518" s="240" t="s">
        <v>737</v>
      </c>
      <c r="F518" s="80">
        <v>0.8</v>
      </c>
      <c r="G518" s="80">
        <v>0</v>
      </c>
      <c r="H518" s="80">
        <v>0.99</v>
      </c>
      <c r="I518" s="79" t="s">
        <v>2472</v>
      </c>
      <c r="J518" s="79" t="s">
        <v>2471</v>
      </c>
      <c r="K518" s="79" t="s">
        <v>2470</v>
      </c>
      <c r="L518" s="79" t="s">
        <v>2469</v>
      </c>
      <c r="M518" s="76" t="s">
        <v>2468</v>
      </c>
      <c r="N518" s="78" t="s">
        <v>2467</v>
      </c>
      <c r="O518" s="77" t="s">
        <v>2466</v>
      </c>
      <c r="P518" s="76" t="s">
        <v>702</v>
      </c>
      <c r="Q518" s="75" t="s">
        <v>790</v>
      </c>
      <c r="R518" s="10"/>
      <c r="S518" s="10"/>
      <c r="T518" s="10"/>
      <c r="U518" s="10"/>
      <c r="V518" s="10"/>
      <c r="W518" s="10"/>
      <c r="X518" s="10"/>
      <c r="Y518" s="10"/>
      <c r="Z518" s="10"/>
      <c r="AA518" s="10"/>
      <c r="AB518" s="10"/>
      <c r="AC518" s="10"/>
    </row>
    <row r="519" spans="2:29" s="7" customFormat="1" ht="60">
      <c r="B519" s="353"/>
      <c r="C519" s="337"/>
      <c r="D519" s="205" t="s">
        <v>2465</v>
      </c>
      <c r="E519" s="80">
        <v>0.73</v>
      </c>
      <c r="F519" s="80">
        <v>0.8</v>
      </c>
      <c r="G519" s="80">
        <v>0.65</v>
      </c>
      <c r="H519" s="80">
        <v>0.92</v>
      </c>
      <c r="I519" s="76" t="s">
        <v>719</v>
      </c>
      <c r="J519" s="79" t="s">
        <v>2464</v>
      </c>
      <c r="K519" s="76" t="s">
        <v>50</v>
      </c>
      <c r="L519" s="76" t="s">
        <v>718</v>
      </c>
      <c r="M519" s="76" t="s">
        <v>2463</v>
      </c>
      <c r="N519" s="78" t="s">
        <v>2462</v>
      </c>
      <c r="O519" s="77" t="s">
        <v>2461</v>
      </c>
      <c r="P519" s="76" t="s">
        <v>702</v>
      </c>
      <c r="Q519" s="75" t="s">
        <v>714</v>
      </c>
      <c r="R519" s="10"/>
      <c r="S519" s="10"/>
      <c r="T519" s="10"/>
      <c r="U519" s="10"/>
      <c r="V519" s="10"/>
      <c r="W519" s="10"/>
      <c r="X519" s="10"/>
      <c r="Y519" s="10"/>
      <c r="Z519" s="10"/>
      <c r="AA519" s="10"/>
      <c r="AB519" s="10"/>
      <c r="AC519" s="10"/>
    </row>
    <row r="520" spans="2:29" s="7" customFormat="1" ht="60">
      <c r="B520" s="353"/>
      <c r="C520" s="337"/>
      <c r="D520" s="210" t="s">
        <v>2460</v>
      </c>
      <c r="E520" s="97" t="s">
        <v>743</v>
      </c>
      <c r="F520" s="65">
        <v>0.7</v>
      </c>
      <c r="G520" s="65">
        <v>0</v>
      </c>
      <c r="H520" s="65">
        <v>1</v>
      </c>
      <c r="I520" s="64" t="s">
        <v>2445</v>
      </c>
      <c r="J520" s="64" t="s">
        <v>945</v>
      </c>
      <c r="K520" s="64" t="s">
        <v>2444</v>
      </c>
      <c r="L520" s="64" t="s">
        <v>2443</v>
      </c>
      <c r="M520" s="61" t="s">
        <v>2459</v>
      </c>
      <c r="N520" s="63" t="s">
        <v>2458</v>
      </c>
      <c r="O520" s="62" t="s">
        <v>2457</v>
      </c>
      <c r="P520" s="61" t="s">
        <v>702</v>
      </c>
      <c r="Q520" s="60" t="s">
        <v>2439</v>
      </c>
      <c r="R520" s="10"/>
      <c r="S520" s="10"/>
      <c r="T520" s="10"/>
      <c r="U520" s="10"/>
      <c r="V520" s="10"/>
      <c r="W520" s="10"/>
      <c r="X520" s="10"/>
      <c r="Y520" s="10"/>
      <c r="Z520" s="10"/>
      <c r="AA520" s="10"/>
      <c r="AB520" s="10"/>
      <c r="AC520" s="10"/>
    </row>
    <row r="521" spans="2:29" s="7" customFormat="1" ht="90">
      <c r="B521" s="353"/>
      <c r="C521" s="337"/>
      <c r="D521" s="223" t="s">
        <v>2456</v>
      </c>
      <c r="E521" s="84">
        <v>0.76</v>
      </c>
      <c r="F521" s="84">
        <v>0.9</v>
      </c>
      <c r="G521" s="84">
        <v>0.59</v>
      </c>
      <c r="H521" s="84">
        <v>1</v>
      </c>
      <c r="I521" s="38" t="s">
        <v>719</v>
      </c>
      <c r="J521" s="38" t="s">
        <v>2455</v>
      </c>
      <c r="K521" s="38" t="s">
        <v>50</v>
      </c>
      <c r="L521" s="20" t="s">
        <v>718</v>
      </c>
      <c r="M521" s="20" t="s">
        <v>2454</v>
      </c>
      <c r="N521" s="51" t="s">
        <v>2453</v>
      </c>
      <c r="O521" s="90" t="s">
        <v>2452</v>
      </c>
      <c r="P521" s="20" t="s">
        <v>702</v>
      </c>
      <c r="Q521" s="29" t="s">
        <v>730</v>
      </c>
      <c r="R521" s="10"/>
      <c r="S521" s="10"/>
      <c r="T521" s="10"/>
      <c r="U521" s="10"/>
      <c r="V521" s="10"/>
      <c r="W521" s="10"/>
      <c r="X521" s="10"/>
      <c r="Y521" s="10"/>
      <c r="Z521" s="10"/>
      <c r="AA521" s="10"/>
      <c r="AB521" s="10"/>
      <c r="AC521" s="10"/>
    </row>
    <row r="522" spans="2:29" s="7" customFormat="1" ht="60">
      <c r="B522" s="353"/>
      <c r="C522" s="337"/>
      <c r="D522" s="223" t="s">
        <v>2451</v>
      </c>
      <c r="E522" s="84">
        <v>0.32</v>
      </c>
      <c r="F522" s="84">
        <v>0.05</v>
      </c>
      <c r="G522" s="84">
        <v>0.65</v>
      </c>
      <c r="H522" s="84">
        <v>1</v>
      </c>
      <c r="I522" s="38" t="s">
        <v>719</v>
      </c>
      <c r="J522" s="38" t="s">
        <v>2450</v>
      </c>
      <c r="K522" s="20" t="s">
        <v>50</v>
      </c>
      <c r="L522" s="20" t="s">
        <v>718</v>
      </c>
      <c r="M522" s="20" t="s">
        <v>2449</v>
      </c>
      <c r="N522" s="52" t="s">
        <v>2448</v>
      </c>
      <c r="O522" s="83" t="s">
        <v>2447</v>
      </c>
      <c r="P522" s="20" t="s">
        <v>702</v>
      </c>
      <c r="Q522" s="29" t="s">
        <v>730</v>
      </c>
      <c r="R522" s="10"/>
      <c r="S522" s="10"/>
      <c r="T522" s="10"/>
      <c r="U522" s="10"/>
      <c r="V522" s="10"/>
      <c r="W522" s="10"/>
      <c r="X522" s="10"/>
      <c r="Y522" s="10"/>
      <c r="Z522" s="10"/>
      <c r="AA522" s="10"/>
      <c r="AB522" s="10"/>
      <c r="AC522" s="10"/>
    </row>
    <row r="523" spans="2:29" s="7" customFormat="1" ht="45">
      <c r="B523" s="353"/>
      <c r="C523" s="337"/>
      <c r="D523" s="229" t="s">
        <v>2446</v>
      </c>
      <c r="E523" s="84">
        <v>0.49</v>
      </c>
      <c r="F523" s="84">
        <v>0.15</v>
      </c>
      <c r="G523" s="84">
        <v>0.88</v>
      </c>
      <c r="H523" s="84">
        <v>1</v>
      </c>
      <c r="I523" s="38" t="s">
        <v>2445</v>
      </c>
      <c r="J523" s="38" t="s">
        <v>945</v>
      </c>
      <c r="K523" s="20" t="s">
        <v>2444</v>
      </c>
      <c r="L523" s="38" t="s">
        <v>2443</v>
      </c>
      <c r="M523" s="20" t="s">
        <v>2442</v>
      </c>
      <c r="N523" s="51" t="s">
        <v>2441</v>
      </c>
      <c r="O523" s="83" t="s">
        <v>2440</v>
      </c>
      <c r="P523" s="20" t="s">
        <v>702</v>
      </c>
      <c r="Q523" s="29" t="s">
        <v>2439</v>
      </c>
      <c r="R523" s="10"/>
      <c r="S523" s="10"/>
      <c r="T523" s="10"/>
      <c r="U523" s="10"/>
      <c r="V523" s="10"/>
      <c r="W523" s="10"/>
      <c r="X523" s="10"/>
      <c r="Y523" s="10"/>
      <c r="Z523" s="10"/>
      <c r="AA523" s="10"/>
      <c r="AB523" s="10"/>
      <c r="AC523" s="10"/>
    </row>
    <row r="524" spans="2:29" s="7" customFormat="1" ht="75">
      <c r="B524" s="353"/>
      <c r="C524" s="337"/>
      <c r="D524" s="207" t="s">
        <v>1310</v>
      </c>
      <c r="E524" s="38" t="s">
        <v>754</v>
      </c>
      <c r="F524" s="84">
        <v>0</v>
      </c>
      <c r="G524" s="84">
        <v>0.65</v>
      </c>
      <c r="H524" s="84">
        <v>1</v>
      </c>
      <c r="I524" s="38" t="s">
        <v>1309</v>
      </c>
      <c r="J524" s="20" t="s">
        <v>966</v>
      </c>
      <c r="K524" s="20" t="s">
        <v>1308</v>
      </c>
      <c r="L524" s="38" t="s">
        <v>1307</v>
      </c>
      <c r="M524" s="20" t="s">
        <v>1306</v>
      </c>
      <c r="N524" s="51" t="s">
        <v>1305</v>
      </c>
      <c r="O524" s="83" t="s">
        <v>1304</v>
      </c>
      <c r="P524" s="74" t="s">
        <v>702</v>
      </c>
      <c r="Q524" s="67" t="s">
        <v>730</v>
      </c>
      <c r="R524" s="10"/>
      <c r="S524" s="10"/>
      <c r="T524" s="10"/>
      <c r="U524" s="10"/>
      <c r="V524" s="10"/>
      <c r="W524" s="10"/>
      <c r="X524" s="10"/>
      <c r="Y524" s="10"/>
      <c r="Z524" s="10"/>
      <c r="AA524" s="10"/>
      <c r="AB524" s="10"/>
      <c r="AC524" s="10"/>
    </row>
    <row r="525" spans="2:29" s="7" customFormat="1" ht="105">
      <c r="B525" s="353"/>
      <c r="C525" s="337"/>
      <c r="D525" s="210" t="s">
        <v>2438</v>
      </c>
      <c r="E525" s="65">
        <v>0.38</v>
      </c>
      <c r="F525" s="65">
        <v>0.15</v>
      </c>
      <c r="G525" s="65">
        <v>0.65</v>
      </c>
      <c r="H525" s="65">
        <v>1</v>
      </c>
      <c r="I525" s="64" t="s">
        <v>2437</v>
      </c>
      <c r="J525" s="61" t="s">
        <v>50</v>
      </c>
      <c r="K525" s="64" t="s">
        <v>2436</v>
      </c>
      <c r="L525" s="64" t="s">
        <v>2435</v>
      </c>
      <c r="M525" s="61" t="s">
        <v>2434</v>
      </c>
      <c r="N525" s="63" t="s">
        <v>2433</v>
      </c>
      <c r="O525" s="62" t="s">
        <v>2432</v>
      </c>
      <c r="P525" s="20" t="s">
        <v>702</v>
      </c>
      <c r="Q525" s="29" t="s">
        <v>701</v>
      </c>
      <c r="R525" s="10"/>
      <c r="S525" s="10"/>
      <c r="T525" s="10"/>
      <c r="U525" s="10"/>
      <c r="V525" s="10"/>
      <c r="W525" s="10"/>
      <c r="X525" s="10"/>
      <c r="Y525" s="10"/>
      <c r="Z525" s="10"/>
      <c r="AA525" s="10"/>
      <c r="AB525" s="10"/>
      <c r="AC525" s="10"/>
    </row>
    <row r="526" spans="2:29" s="7" customFormat="1" ht="60">
      <c r="B526" s="353"/>
      <c r="C526" s="338"/>
      <c r="D526" s="206" t="s">
        <v>2431</v>
      </c>
      <c r="E526" s="73">
        <v>0.3</v>
      </c>
      <c r="F526" s="73">
        <v>0</v>
      </c>
      <c r="G526" s="73">
        <v>0.65</v>
      </c>
      <c r="H526" s="72">
        <v>0.97</v>
      </c>
      <c r="I526" s="107" t="s">
        <v>2430</v>
      </c>
      <c r="J526" s="104" t="s">
        <v>50</v>
      </c>
      <c r="K526" s="68" t="s">
        <v>2429</v>
      </c>
      <c r="L526" s="71" t="s">
        <v>2428</v>
      </c>
      <c r="M526" s="68" t="s">
        <v>2427</v>
      </c>
      <c r="N526" s="70" t="s">
        <v>2426</v>
      </c>
      <c r="O526" s="88" t="s">
        <v>2425</v>
      </c>
      <c r="P526" s="68" t="s">
        <v>702</v>
      </c>
      <c r="Q526" s="67" t="s">
        <v>701</v>
      </c>
      <c r="R526" s="10"/>
      <c r="S526" s="10"/>
      <c r="T526" s="10"/>
      <c r="U526" s="10"/>
      <c r="V526" s="10"/>
      <c r="W526" s="10"/>
      <c r="X526" s="10"/>
      <c r="Y526" s="10"/>
      <c r="Z526" s="10"/>
      <c r="AA526" s="10"/>
      <c r="AB526" s="10"/>
      <c r="AC526" s="10"/>
    </row>
    <row r="527" spans="2:29" s="7" customFormat="1" ht="120">
      <c r="B527" s="353"/>
      <c r="C527" s="359" t="s">
        <v>2424</v>
      </c>
      <c r="D527" s="207" t="s">
        <v>2423</v>
      </c>
      <c r="E527" s="84">
        <v>0</v>
      </c>
      <c r="F527" s="84">
        <v>0</v>
      </c>
      <c r="G527" s="84">
        <v>0</v>
      </c>
      <c r="H527" s="84">
        <v>0.56999999999999995</v>
      </c>
      <c r="I527" s="38" t="s">
        <v>2422</v>
      </c>
      <c r="J527" s="20" t="s">
        <v>50</v>
      </c>
      <c r="K527" s="38" t="s">
        <v>2415</v>
      </c>
      <c r="L527" s="38" t="s">
        <v>2421</v>
      </c>
      <c r="M527" s="20" t="s">
        <v>2420</v>
      </c>
      <c r="N527" s="51" t="s">
        <v>2419</v>
      </c>
      <c r="O527" s="90" t="s">
        <v>2418</v>
      </c>
      <c r="P527" s="20" t="s">
        <v>722</v>
      </c>
      <c r="Q527" s="29" t="s">
        <v>887</v>
      </c>
      <c r="R527" s="10"/>
      <c r="S527" s="10"/>
      <c r="T527" s="10"/>
      <c r="U527" s="10"/>
      <c r="V527" s="10"/>
      <c r="W527" s="10"/>
      <c r="X527" s="10"/>
      <c r="Y527" s="10"/>
      <c r="Z527" s="10"/>
      <c r="AA527" s="10"/>
      <c r="AB527" s="10"/>
      <c r="AC527" s="10"/>
    </row>
    <row r="528" spans="2:29" s="7" customFormat="1" ht="75">
      <c r="B528" s="353"/>
      <c r="C528" s="359"/>
      <c r="D528" s="207" t="s">
        <v>2417</v>
      </c>
      <c r="E528" s="84">
        <v>0</v>
      </c>
      <c r="F528" s="84">
        <v>0</v>
      </c>
      <c r="G528" s="84">
        <v>0</v>
      </c>
      <c r="H528" s="84">
        <v>0.55000000000000004</v>
      </c>
      <c r="I528" s="38" t="s">
        <v>2416</v>
      </c>
      <c r="J528" s="20" t="s">
        <v>50</v>
      </c>
      <c r="K528" s="38" t="s">
        <v>2415</v>
      </c>
      <c r="L528" s="20" t="s">
        <v>2414</v>
      </c>
      <c r="M528" s="20" t="s">
        <v>2413</v>
      </c>
      <c r="N528" s="51" t="s">
        <v>2412</v>
      </c>
      <c r="O528" s="83" t="s">
        <v>2411</v>
      </c>
      <c r="P528" s="20" t="s">
        <v>722</v>
      </c>
      <c r="Q528" s="29" t="s">
        <v>887</v>
      </c>
      <c r="R528" s="10"/>
      <c r="S528" s="10"/>
      <c r="T528" s="10"/>
      <c r="U528" s="10"/>
      <c r="V528" s="10"/>
      <c r="W528" s="10"/>
      <c r="X528" s="10"/>
      <c r="Y528" s="10"/>
      <c r="Z528" s="10"/>
      <c r="AA528" s="10"/>
      <c r="AB528" s="10"/>
      <c r="AC528" s="10"/>
    </row>
    <row r="529" spans="2:29" s="7" customFormat="1" ht="60">
      <c r="B529" s="353"/>
      <c r="C529" s="359"/>
      <c r="D529" s="223" t="s">
        <v>2410</v>
      </c>
      <c r="E529" s="84">
        <v>0</v>
      </c>
      <c r="F529" s="84">
        <v>0</v>
      </c>
      <c r="G529" s="84">
        <v>0</v>
      </c>
      <c r="H529" s="84">
        <v>0.61</v>
      </c>
      <c r="I529" s="38" t="s">
        <v>719</v>
      </c>
      <c r="J529" s="38" t="s">
        <v>2409</v>
      </c>
      <c r="K529" s="20" t="s">
        <v>50</v>
      </c>
      <c r="L529" s="20" t="s">
        <v>718</v>
      </c>
      <c r="M529" s="20" t="s">
        <v>2408</v>
      </c>
      <c r="N529" s="51" t="s">
        <v>2407</v>
      </c>
      <c r="O529" s="90" t="s">
        <v>2406</v>
      </c>
      <c r="P529" s="20" t="s">
        <v>722</v>
      </c>
      <c r="Q529" s="29" t="s">
        <v>887</v>
      </c>
      <c r="R529" s="10"/>
      <c r="S529" s="10"/>
      <c r="T529" s="10"/>
      <c r="U529" s="10"/>
      <c r="V529" s="10"/>
      <c r="W529" s="10"/>
      <c r="X529" s="10"/>
      <c r="Y529" s="10"/>
      <c r="Z529" s="10"/>
      <c r="AA529" s="10"/>
      <c r="AB529" s="10"/>
      <c r="AC529" s="10"/>
    </row>
    <row r="530" spans="2:29" s="7" customFormat="1" ht="45">
      <c r="B530" s="353"/>
      <c r="C530" s="359"/>
      <c r="D530" s="223" t="s">
        <v>2405</v>
      </c>
      <c r="E530" s="84">
        <v>0</v>
      </c>
      <c r="F530" s="84">
        <v>0</v>
      </c>
      <c r="G530" s="84">
        <v>0</v>
      </c>
      <c r="H530" s="84">
        <v>0.62</v>
      </c>
      <c r="I530" s="38" t="s">
        <v>719</v>
      </c>
      <c r="J530" s="38" t="s">
        <v>2404</v>
      </c>
      <c r="K530" s="38" t="s">
        <v>2403</v>
      </c>
      <c r="L530" s="20" t="s">
        <v>2402</v>
      </c>
      <c r="M530" s="20" t="s">
        <v>2401</v>
      </c>
      <c r="N530" s="51" t="s">
        <v>2400</v>
      </c>
      <c r="O530" s="90" t="s">
        <v>2399</v>
      </c>
      <c r="P530" s="20" t="s">
        <v>722</v>
      </c>
      <c r="Q530" s="29" t="s">
        <v>887</v>
      </c>
      <c r="R530" s="10"/>
      <c r="S530" s="10"/>
      <c r="T530" s="10"/>
      <c r="U530" s="10"/>
      <c r="V530" s="10"/>
      <c r="W530" s="10"/>
      <c r="X530" s="10"/>
      <c r="Y530" s="10"/>
      <c r="Z530" s="10"/>
      <c r="AA530" s="10"/>
      <c r="AB530" s="10"/>
      <c r="AC530" s="10"/>
    </row>
    <row r="531" spans="2:29" s="7" customFormat="1" ht="60">
      <c r="B531" s="353"/>
      <c r="C531" s="359"/>
      <c r="D531" s="207" t="s">
        <v>2398</v>
      </c>
      <c r="E531" s="84">
        <v>0</v>
      </c>
      <c r="F531" s="84">
        <v>0</v>
      </c>
      <c r="G531" s="84">
        <v>0</v>
      </c>
      <c r="H531" s="84">
        <v>0.56999999999999995</v>
      </c>
      <c r="I531" s="38" t="s">
        <v>2397</v>
      </c>
      <c r="J531" s="20" t="s">
        <v>50</v>
      </c>
      <c r="K531" s="20" t="s">
        <v>50</v>
      </c>
      <c r="L531" s="20" t="s">
        <v>2396</v>
      </c>
      <c r="M531" s="20" t="s">
        <v>2395</v>
      </c>
      <c r="N531" s="51" t="s">
        <v>2394</v>
      </c>
      <c r="O531" s="90" t="s">
        <v>2393</v>
      </c>
      <c r="P531" s="20" t="s">
        <v>722</v>
      </c>
      <c r="Q531" s="29" t="s">
        <v>887</v>
      </c>
      <c r="R531" s="10"/>
      <c r="S531" s="10"/>
      <c r="T531" s="10"/>
      <c r="U531" s="10"/>
      <c r="V531" s="10"/>
      <c r="W531" s="10"/>
      <c r="X531" s="10"/>
      <c r="Y531" s="10"/>
      <c r="Z531" s="10"/>
      <c r="AA531" s="10"/>
      <c r="AB531" s="10"/>
      <c r="AC531" s="10"/>
    </row>
    <row r="532" spans="2:29" s="7" customFormat="1" ht="75">
      <c r="B532" s="353"/>
      <c r="C532" s="359"/>
      <c r="D532" s="207" t="s">
        <v>2392</v>
      </c>
      <c r="E532" s="84">
        <v>0</v>
      </c>
      <c r="F532" s="84">
        <v>0</v>
      </c>
      <c r="G532" s="84">
        <v>0</v>
      </c>
      <c r="H532" s="84">
        <v>0.54</v>
      </c>
      <c r="I532" s="38" t="s">
        <v>2380</v>
      </c>
      <c r="J532" s="20"/>
      <c r="K532" s="38" t="s">
        <v>2386</v>
      </c>
      <c r="L532" s="38" t="s">
        <v>2391</v>
      </c>
      <c r="M532" s="20" t="s">
        <v>2390</v>
      </c>
      <c r="N532" s="51" t="s">
        <v>2389</v>
      </c>
      <c r="O532" s="83" t="s">
        <v>2388</v>
      </c>
      <c r="P532" s="20" t="s">
        <v>722</v>
      </c>
      <c r="Q532" s="29" t="s">
        <v>887</v>
      </c>
      <c r="R532" s="10"/>
      <c r="S532" s="10"/>
      <c r="T532" s="10"/>
      <c r="U532" s="10"/>
      <c r="V532" s="10"/>
      <c r="W532" s="10"/>
      <c r="X532" s="10"/>
      <c r="Y532" s="10"/>
      <c r="Z532" s="10"/>
      <c r="AA532" s="10"/>
      <c r="AB532" s="10"/>
      <c r="AC532" s="10"/>
    </row>
    <row r="533" spans="2:29" s="7" customFormat="1" ht="75">
      <c r="B533" s="353"/>
      <c r="C533" s="359"/>
      <c r="D533" s="207" t="s">
        <v>2387</v>
      </c>
      <c r="E533" s="84">
        <v>0</v>
      </c>
      <c r="F533" s="84">
        <v>0</v>
      </c>
      <c r="G533" s="84">
        <v>0</v>
      </c>
      <c r="H533" s="84">
        <v>0.5</v>
      </c>
      <c r="I533" s="38" t="s">
        <v>2380</v>
      </c>
      <c r="J533" s="20"/>
      <c r="K533" s="38" t="s">
        <v>2386</v>
      </c>
      <c r="L533" s="38" t="s">
        <v>2385</v>
      </c>
      <c r="M533" s="20" t="s">
        <v>2384</v>
      </c>
      <c r="N533" s="51" t="s">
        <v>2383</v>
      </c>
      <c r="O533" s="83" t="s">
        <v>2382</v>
      </c>
      <c r="P533" s="20" t="s">
        <v>722</v>
      </c>
      <c r="Q533" s="29" t="s">
        <v>887</v>
      </c>
      <c r="R533" s="10"/>
      <c r="S533" s="10"/>
      <c r="T533" s="10"/>
      <c r="U533" s="10"/>
      <c r="V533" s="10"/>
      <c r="W533" s="10"/>
      <c r="X533" s="10"/>
      <c r="Y533" s="10"/>
      <c r="Z533" s="10"/>
      <c r="AA533" s="10"/>
      <c r="AB533" s="10"/>
      <c r="AC533" s="10"/>
    </row>
    <row r="534" spans="2:29" s="7" customFormat="1" ht="75">
      <c r="B534" s="353"/>
      <c r="C534" s="359"/>
      <c r="D534" s="207" t="s">
        <v>2381</v>
      </c>
      <c r="E534" s="84">
        <v>0</v>
      </c>
      <c r="F534" s="84">
        <v>0</v>
      </c>
      <c r="G534" s="84">
        <v>0</v>
      </c>
      <c r="H534" s="84">
        <v>0.5</v>
      </c>
      <c r="I534" s="38" t="s">
        <v>2380</v>
      </c>
      <c r="J534" s="20"/>
      <c r="K534" s="38" t="s">
        <v>2379</v>
      </c>
      <c r="L534" s="38" t="s">
        <v>2378</v>
      </c>
      <c r="M534" s="20" t="s">
        <v>2377</v>
      </c>
      <c r="N534" s="51" t="s">
        <v>2376</v>
      </c>
      <c r="O534" s="83" t="s">
        <v>2375</v>
      </c>
      <c r="P534" s="20" t="s">
        <v>722</v>
      </c>
      <c r="Q534" s="29" t="s">
        <v>887</v>
      </c>
      <c r="R534" s="10"/>
      <c r="S534" s="10"/>
      <c r="T534" s="10"/>
      <c r="U534" s="10"/>
      <c r="V534" s="10"/>
      <c r="W534" s="10"/>
      <c r="X534" s="10"/>
      <c r="Y534" s="10"/>
      <c r="Z534" s="10"/>
      <c r="AA534" s="10"/>
      <c r="AB534" s="10"/>
      <c r="AC534" s="10"/>
    </row>
    <row r="535" spans="2:29" s="7" customFormat="1" ht="60">
      <c r="B535" s="353"/>
      <c r="C535" s="359"/>
      <c r="D535" s="207" t="s">
        <v>2374</v>
      </c>
      <c r="E535" s="84">
        <v>0</v>
      </c>
      <c r="F535" s="84">
        <v>0</v>
      </c>
      <c r="G535" s="84">
        <v>0</v>
      </c>
      <c r="H535" s="84">
        <v>0.61</v>
      </c>
      <c r="I535" s="38" t="s">
        <v>2373</v>
      </c>
      <c r="J535" s="20" t="s">
        <v>1112</v>
      </c>
      <c r="K535" s="38" t="s">
        <v>2372</v>
      </c>
      <c r="L535" s="38" t="s">
        <v>2371</v>
      </c>
      <c r="M535" s="20" t="s">
        <v>2370</v>
      </c>
      <c r="N535" s="51" t="s">
        <v>2369</v>
      </c>
      <c r="O535" s="90" t="s">
        <v>2368</v>
      </c>
      <c r="P535" s="20" t="s">
        <v>722</v>
      </c>
      <c r="Q535" s="29" t="s">
        <v>887</v>
      </c>
      <c r="R535" s="10"/>
      <c r="S535" s="10"/>
      <c r="T535" s="10"/>
      <c r="U535" s="10"/>
      <c r="V535" s="10"/>
      <c r="W535" s="10"/>
      <c r="X535" s="10"/>
      <c r="Y535" s="10"/>
      <c r="Z535" s="10"/>
      <c r="AA535" s="10"/>
      <c r="AB535" s="10"/>
      <c r="AC535" s="10"/>
    </row>
    <row r="536" spans="2:29" s="7" customFormat="1" ht="60">
      <c r="B536" s="353"/>
      <c r="C536" s="359"/>
      <c r="D536" s="207" t="s">
        <v>2367</v>
      </c>
      <c r="E536" s="84">
        <v>0</v>
      </c>
      <c r="F536" s="84">
        <v>0</v>
      </c>
      <c r="G536" s="84">
        <v>0</v>
      </c>
      <c r="H536" s="84">
        <v>0.61</v>
      </c>
      <c r="I536" s="38" t="s">
        <v>2366</v>
      </c>
      <c r="J536" s="20" t="s">
        <v>50</v>
      </c>
      <c r="K536" s="20" t="s">
        <v>2365</v>
      </c>
      <c r="L536" s="38" t="s">
        <v>2364</v>
      </c>
      <c r="M536" s="20" t="s">
        <v>2363</v>
      </c>
      <c r="N536" s="51" t="s">
        <v>2362</v>
      </c>
      <c r="O536" s="90" t="s">
        <v>2361</v>
      </c>
      <c r="P536" s="20" t="s">
        <v>722</v>
      </c>
      <c r="Q536" s="29" t="s">
        <v>887</v>
      </c>
      <c r="R536" s="10"/>
      <c r="S536" s="10"/>
      <c r="T536" s="10"/>
      <c r="U536" s="10"/>
      <c r="V536" s="10"/>
      <c r="W536" s="10"/>
      <c r="X536" s="10"/>
      <c r="Y536" s="10"/>
      <c r="Z536" s="10"/>
      <c r="AA536" s="10"/>
      <c r="AB536" s="10"/>
      <c r="AC536" s="10"/>
    </row>
    <row r="537" spans="2:29" s="7" customFormat="1" ht="60">
      <c r="B537" s="353"/>
      <c r="C537" s="359"/>
      <c r="D537" s="206" t="s">
        <v>2360</v>
      </c>
      <c r="E537" s="73">
        <v>0</v>
      </c>
      <c r="F537" s="73">
        <v>0</v>
      </c>
      <c r="G537" s="73">
        <v>0</v>
      </c>
      <c r="H537" s="73">
        <v>0.61</v>
      </c>
      <c r="I537" s="71" t="s">
        <v>2359</v>
      </c>
      <c r="J537" s="68" t="s">
        <v>50</v>
      </c>
      <c r="K537" s="68" t="s">
        <v>50</v>
      </c>
      <c r="L537" s="71" t="s">
        <v>2358</v>
      </c>
      <c r="M537" s="68" t="s">
        <v>2357</v>
      </c>
      <c r="N537" s="70" t="s">
        <v>2356</v>
      </c>
      <c r="O537" s="88" t="s">
        <v>2355</v>
      </c>
      <c r="P537" s="68" t="s">
        <v>722</v>
      </c>
      <c r="Q537" s="67" t="s">
        <v>887</v>
      </c>
      <c r="R537" s="10"/>
      <c r="S537" s="10"/>
      <c r="T537" s="10"/>
      <c r="U537" s="10"/>
      <c r="V537" s="10"/>
      <c r="W537" s="10"/>
      <c r="X537" s="10"/>
      <c r="Y537" s="10"/>
      <c r="Z537" s="10"/>
      <c r="AA537" s="10"/>
      <c r="AB537" s="10"/>
      <c r="AC537" s="10"/>
    </row>
    <row r="538" spans="2:29" s="7" customFormat="1" ht="135">
      <c r="B538" s="353"/>
      <c r="C538" s="359"/>
      <c r="D538" s="209" t="s">
        <v>1956</v>
      </c>
      <c r="E538" s="65">
        <v>0.7</v>
      </c>
      <c r="F538" s="65">
        <v>0.75</v>
      </c>
      <c r="G538" s="65">
        <v>0.65</v>
      </c>
      <c r="H538" s="65">
        <v>0.88</v>
      </c>
      <c r="I538" s="64" t="s">
        <v>1955</v>
      </c>
      <c r="J538" s="64" t="s">
        <v>1954</v>
      </c>
      <c r="K538" s="64" t="s">
        <v>1953</v>
      </c>
      <c r="L538" s="64" t="s">
        <v>1952</v>
      </c>
      <c r="M538" s="61" t="s">
        <v>1951</v>
      </c>
      <c r="N538" s="63" t="s">
        <v>1950</v>
      </c>
      <c r="O538" s="62" t="s">
        <v>1949</v>
      </c>
      <c r="P538" s="61" t="s">
        <v>702</v>
      </c>
      <c r="Q538" s="60" t="s">
        <v>835</v>
      </c>
      <c r="R538" s="10"/>
      <c r="S538" s="10"/>
      <c r="T538" s="10"/>
      <c r="U538" s="10"/>
      <c r="V538" s="10"/>
      <c r="W538" s="10"/>
      <c r="X538" s="10"/>
      <c r="Y538" s="10"/>
      <c r="Z538" s="10"/>
      <c r="AA538" s="10"/>
      <c r="AB538" s="10"/>
      <c r="AC538" s="10"/>
    </row>
    <row r="539" spans="2:29" s="7" customFormat="1" ht="75">
      <c r="B539" s="353"/>
      <c r="C539" s="359"/>
      <c r="D539" s="207" t="s">
        <v>2354</v>
      </c>
      <c r="E539" s="85">
        <v>0.97</v>
      </c>
      <c r="F539" s="84">
        <v>0.95</v>
      </c>
      <c r="G539" s="84">
        <v>1</v>
      </c>
      <c r="H539" s="84">
        <v>0.99</v>
      </c>
      <c r="I539" s="38" t="s">
        <v>2341</v>
      </c>
      <c r="J539" s="20" t="s">
        <v>50</v>
      </c>
      <c r="K539" s="38" t="s">
        <v>2353</v>
      </c>
      <c r="L539" s="38" t="s">
        <v>2352</v>
      </c>
      <c r="M539" s="20" t="s">
        <v>2351</v>
      </c>
      <c r="N539" s="52" t="s">
        <v>2350</v>
      </c>
      <c r="O539" s="83" t="s">
        <v>2349</v>
      </c>
      <c r="P539" s="20" t="s">
        <v>702</v>
      </c>
      <c r="Q539" s="29" t="s">
        <v>835</v>
      </c>
      <c r="R539" s="10"/>
      <c r="S539" s="10"/>
      <c r="T539" s="10"/>
      <c r="U539" s="10"/>
      <c r="V539" s="10"/>
      <c r="W539" s="10"/>
      <c r="X539" s="10"/>
      <c r="Y539" s="10"/>
      <c r="Z539" s="10"/>
      <c r="AA539" s="10"/>
      <c r="AB539" s="10"/>
      <c r="AC539" s="10"/>
    </row>
    <row r="540" spans="2:29" s="7" customFormat="1" ht="60">
      <c r="B540" s="353"/>
      <c r="C540" s="359"/>
      <c r="D540" s="207" t="s">
        <v>2348</v>
      </c>
      <c r="E540" s="85">
        <v>0.97</v>
      </c>
      <c r="F540" s="84">
        <v>0.95</v>
      </c>
      <c r="G540" s="84">
        <v>1</v>
      </c>
      <c r="H540" s="84">
        <v>0.99</v>
      </c>
      <c r="I540" s="38" t="s">
        <v>2341</v>
      </c>
      <c r="J540" s="20" t="s">
        <v>50</v>
      </c>
      <c r="K540" s="38" t="s">
        <v>2347</v>
      </c>
      <c r="L540" s="38" t="s">
        <v>2346</v>
      </c>
      <c r="M540" s="20" t="s">
        <v>2345</v>
      </c>
      <c r="N540" s="52" t="s">
        <v>2344</v>
      </c>
      <c r="O540" s="83" t="s">
        <v>2343</v>
      </c>
      <c r="P540" s="20" t="s">
        <v>702</v>
      </c>
      <c r="Q540" s="29" t="s">
        <v>835</v>
      </c>
      <c r="R540" s="10"/>
      <c r="S540" s="10"/>
      <c r="T540" s="10"/>
      <c r="U540" s="10"/>
      <c r="V540" s="10"/>
      <c r="W540" s="10"/>
      <c r="X540" s="10"/>
      <c r="Y540" s="10"/>
      <c r="Z540" s="10"/>
      <c r="AA540" s="10"/>
      <c r="AB540" s="10"/>
      <c r="AC540" s="10"/>
    </row>
    <row r="541" spans="2:29" s="7" customFormat="1" ht="45">
      <c r="B541" s="353"/>
      <c r="C541" s="359"/>
      <c r="D541" s="207" t="s">
        <v>2342</v>
      </c>
      <c r="E541" s="85">
        <v>0.97</v>
      </c>
      <c r="F541" s="84">
        <v>0.95</v>
      </c>
      <c r="G541" s="84">
        <v>1</v>
      </c>
      <c r="H541" s="84">
        <v>0.99</v>
      </c>
      <c r="I541" s="38" t="s">
        <v>2341</v>
      </c>
      <c r="J541" s="20" t="s">
        <v>50</v>
      </c>
      <c r="K541" s="38" t="s">
        <v>2340</v>
      </c>
      <c r="L541" s="38" t="s">
        <v>2339</v>
      </c>
      <c r="M541" s="20" t="s">
        <v>2338</v>
      </c>
      <c r="N541" s="52" t="s">
        <v>2337</v>
      </c>
      <c r="O541" s="83" t="s">
        <v>2336</v>
      </c>
      <c r="P541" s="20" t="s">
        <v>702</v>
      </c>
      <c r="Q541" s="29" t="s">
        <v>835</v>
      </c>
      <c r="R541" s="10"/>
      <c r="S541" s="10"/>
      <c r="T541" s="10"/>
      <c r="U541" s="10"/>
      <c r="V541" s="10"/>
      <c r="W541" s="10"/>
      <c r="X541" s="10"/>
      <c r="Y541" s="10"/>
      <c r="Z541" s="10"/>
      <c r="AA541" s="10"/>
      <c r="AB541" s="10"/>
      <c r="AC541" s="10"/>
    </row>
    <row r="542" spans="2:29" s="7" customFormat="1" ht="75">
      <c r="B542" s="353"/>
      <c r="C542" s="359"/>
      <c r="D542" s="207" t="s">
        <v>2335</v>
      </c>
      <c r="E542" s="85">
        <v>0.97</v>
      </c>
      <c r="F542" s="84">
        <v>0.95</v>
      </c>
      <c r="G542" s="84">
        <v>1</v>
      </c>
      <c r="H542" s="84">
        <v>0.99</v>
      </c>
      <c r="I542" s="38" t="s">
        <v>2334</v>
      </c>
      <c r="J542" s="20" t="s">
        <v>50</v>
      </c>
      <c r="K542" s="38" t="s">
        <v>2333</v>
      </c>
      <c r="L542" s="38" t="s">
        <v>2332</v>
      </c>
      <c r="M542" s="20" t="s">
        <v>2331</v>
      </c>
      <c r="N542" s="52" t="s">
        <v>2330</v>
      </c>
      <c r="O542" s="90" t="s">
        <v>2329</v>
      </c>
      <c r="P542" s="20" t="s">
        <v>702</v>
      </c>
      <c r="Q542" s="29" t="s">
        <v>835</v>
      </c>
      <c r="R542" s="10"/>
      <c r="S542" s="10"/>
      <c r="T542" s="10"/>
      <c r="U542" s="10"/>
      <c r="V542" s="10"/>
      <c r="W542" s="10"/>
      <c r="X542" s="10"/>
      <c r="Y542" s="10"/>
      <c r="Z542" s="10"/>
      <c r="AA542" s="10"/>
      <c r="AB542" s="10"/>
      <c r="AC542" s="10"/>
    </row>
    <row r="543" spans="2:29" s="7" customFormat="1" ht="45">
      <c r="B543" s="353"/>
      <c r="C543" s="359"/>
      <c r="D543" s="207" t="s">
        <v>2328</v>
      </c>
      <c r="E543" s="85">
        <v>0.97</v>
      </c>
      <c r="F543" s="84">
        <v>0.95</v>
      </c>
      <c r="G543" s="84">
        <v>1</v>
      </c>
      <c r="H543" s="84">
        <v>0.99</v>
      </c>
      <c r="I543" s="38" t="s">
        <v>2327</v>
      </c>
      <c r="J543" s="38" t="s">
        <v>50</v>
      </c>
      <c r="K543" s="20" t="s">
        <v>2326</v>
      </c>
      <c r="L543" s="20" t="s">
        <v>2325</v>
      </c>
      <c r="M543" s="20" t="s">
        <v>2324</v>
      </c>
      <c r="N543" s="52" t="s">
        <v>2323</v>
      </c>
      <c r="O543" s="90" t="s">
        <v>2322</v>
      </c>
      <c r="P543" s="20" t="s">
        <v>702</v>
      </c>
      <c r="Q543" s="29" t="s">
        <v>835</v>
      </c>
      <c r="R543" s="10"/>
      <c r="S543" s="10"/>
      <c r="T543" s="10"/>
      <c r="U543" s="10"/>
      <c r="V543" s="10"/>
      <c r="W543" s="10"/>
      <c r="X543" s="10"/>
      <c r="Y543" s="10"/>
      <c r="Z543" s="10"/>
      <c r="AA543" s="10"/>
      <c r="AB543" s="10"/>
      <c r="AC543" s="10"/>
    </row>
    <row r="544" spans="2:29" s="7" customFormat="1" ht="60">
      <c r="B544" s="353"/>
      <c r="C544" s="359"/>
      <c r="D544" s="207" t="s">
        <v>2321</v>
      </c>
      <c r="E544" s="84">
        <v>0.97</v>
      </c>
      <c r="F544" s="84">
        <v>0.95</v>
      </c>
      <c r="G544" s="84">
        <v>1</v>
      </c>
      <c r="H544" s="84">
        <v>0.97</v>
      </c>
      <c r="I544" s="38" t="s">
        <v>2320</v>
      </c>
      <c r="J544" s="20" t="s">
        <v>50</v>
      </c>
      <c r="K544" s="20" t="s">
        <v>50</v>
      </c>
      <c r="L544" s="38" t="s">
        <v>2319</v>
      </c>
      <c r="M544" s="20" t="s">
        <v>2318</v>
      </c>
      <c r="N544" s="52" t="s">
        <v>2317</v>
      </c>
      <c r="O544" s="83" t="s">
        <v>2316</v>
      </c>
      <c r="P544" s="20" t="s">
        <v>702</v>
      </c>
      <c r="Q544" s="29" t="s">
        <v>835</v>
      </c>
      <c r="R544" s="10"/>
      <c r="S544" s="10"/>
      <c r="T544" s="10"/>
      <c r="U544" s="10"/>
      <c r="V544" s="10"/>
      <c r="W544" s="10"/>
      <c r="X544" s="10"/>
      <c r="Y544" s="10"/>
      <c r="Z544" s="10"/>
      <c r="AA544" s="10"/>
      <c r="AB544" s="10"/>
      <c r="AC544" s="10"/>
    </row>
    <row r="545" spans="2:29" s="7" customFormat="1" ht="105">
      <c r="B545" s="353"/>
      <c r="C545" s="359"/>
      <c r="D545" s="207" t="s">
        <v>2315</v>
      </c>
      <c r="E545" s="84">
        <v>0.92</v>
      </c>
      <c r="F545" s="84">
        <v>0.9</v>
      </c>
      <c r="G545" s="84">
        <v>0.94</v>
      </c>
      <c r="H545" s="84">
        <v>1</v>
      </c>
      <c r="I545" s="38" t="s">
        <v>2314</v>
      </c>
      <c r="J545" s="38" t="s">
        <v>2313</v>
      </c>
      <c r="K545" s="38" t="s">
        <v>2312</v>
      </c>
      <c r="L545" s="38" t="s">
        <v>2311</v>
      </c>
      <c r="M545" s="20" t="s">
        <v>2310</v>
      </c>
      <c r="N545" s="51" t="s">
        <v>2309</v>
      </c>
      <c r="O545" s="90" t="s">
        <v>2308</v>
      </c>
      <c r="P545" s="20" t="s">
        <v>702</v>
      </c>
      <c r="Q545" s="29" t="s">
        <v>835</v>
      </c>
      <c r="R545" s="10"/>
      <c r="S545" s="10"/>
      <c r="T545" s="10"/>
      <c r="U545" s="10"/>
      <c r="V545" s="10"/>
      <c r="W545" s="10"/>
      <c r="X545" s="10"/>
      <c r="Y545" s="10"/>
      <c r="Z545" s="10"/>
      <c r="AA545" s="10"/>
      <c r="AB545" s="10"/>
      <c r="AC545" s="10"/>
    </row>
    <row r="546" spans="2:29" s="7" customFormat="1" ht="45">
      <c r="B546" s="353"/>
      <c r="C546" s="359"/>
      <c r="D546" s="207" t="s">
        <v>2307</v>
      </c>
      <c r="E546" s="84">
        <v>0.95</v>
      </c>
      <c r="F546" s="84">
        <v>0.9</v>
      </c>
      <c r="G546" s="84">
        <v>1</v>
      </c>
      <c r="H546" s="84">
        <v>0.92</v>
      </c>
      <c r="I546" s="38" t="s">
        <v>2306</v>
      </c>
      <c r="J546" s="20" t="s">
        <v>50</v>
      </c>
      <c r="K546" s="20" t="s">
        <v>2305</v>
      </c>
      <c r="L546" s="20" t="s">
        <v>2304</v>
      </c>
      <c r="M546" s="20" t="s">
        <v>2303</v>
      </c>
      <c r="N546" s="52" t="s">
        <v>2302</v>
      </c>
      <c r="O546" s="83" t="s">
        <v>2301</v>
      </c>
      <c r="P546" s="20" t="s">
        <v>702</v>
      </c>
      <c r="Q546" s="29" t="s">
        <v>835</v>
      </c>
      <c r="R546" s="10"/>
      <c r="S546" s="10"/>
      <c r="T546" s="10"/>
      <c r="U546" s="10"/>
      <c r="V546" s="10"/>
      <c r="W546" s="10"/>
      <c r="X546" s="10"/>
      <c r="Y546" s="10"/>
      <c r="Z546" s="10"/>
      <c r="AA546" s="10"/>
      <c r="AB546" s="10"/>
      <c r="AC546" s="10"/>
    </row>
    <row r="547" spans="2:29" s="7" customFormat="1" ht="195">
      <c r="B547" s="353"/>
      <c r="C547" s="359"/>
      <c r="D547" s="207" t="s">
        <v>2300</v>
      </c>
      <c r="E547" s="84">
        <v>0.32</v>
      </c>
      <c r="F547" s="84">
        <v>0.05</v>
      </c>
      <c r="G547" s="84">
        <v>0.65</v>
      </c>
      <c r="H547" s="84">
        <v>1</v>
      </c>
      <c r="I547" s="128" t="s">
        <v>2038</v>
      </c>
      <c r="J547" s="38" t="s">
        <v>1095</v>
      </c>
      <c r="K547" s="38" t="s">
        <v>2285</v>
      </c>
      <c r="L547" s="20" t="s">
        <v>2299</v>
      </c>
      <c r="M547" s="20" t="s">
        <v>2298</v>
      </c>
      <c r="N547" s="52" t="s">
        <v>2297</v>
      </c>
      <c r="O547" s="90" t="s">
        <v>2296</v>
      </c>
      <c r="P547" s="20" t="s">
        <v>702</v>
      </c>
      <c r="Q547" s="29" t="s">
        <v>835</v>
      </c>
      <c r="R547" s="10"/>
      <c r="S547" s="10"/>
      <c r="T547" s="10"/>
      <c r="U547" s="10"/>
      <c r="V547" s="10"/>
      <c r="W547" s="10"/>
      <c r="X547" s="10"/>
      <c r="Y547" s="10"/>
      <c r="Z547" s="10"/>
      <c r="AA547" s="10"/>
      <c r="AB547" s="10"/>
      <c r="AC547" s="10"/>
    </row>
    <row r="548" spans="2:29" s="7" customFormat="1" ht="135">
      <c r="B548" s="353"/>
      <c r="C548" s="359"/>
      <c r="D548" s="237" t="s">
        <v>2001</v>
      </c>
      <c r="E548" s="129">
        <f>12/37</f>
        <v>0.32432432432432434</v>
      </c>
      <c r="F548" s="84">
        <v>0.05</v>
      </c>
      <c r="G548" s="84">
        <v>0.65</v>
      </c>
      <c r="H548" s="91">
        <v>0.96</v>
      </c>
      <c r="I548" s="38" t="s">
        <v>2000</v>
      </c>
      <c r="J548" s="20" t="s">
        <v>50</v>
      </c>
      <c r="K548" s="38" t="s">
        <v>1999</v>
      </c>
      <c r="L548" s="128" t="s">
        <v>1998</v>
      </c>
      <c r="M548" s="20" t="s">
        <v>1997</v>
      </c>
      <c r="N548" s="51" t="s">
        <v>1996</v>
      </c>
      <c r="O548" s="90" t="s">
        <v>1995</v>
      </c>
      <c r="P548" s="20" t="s">
        <v>702</v>
      </c>
      <c r="Q548" s="29" t="s">
        <v>835</v>
      </c>
      <c r="R548" s="10"/>
      <c r="S548" s="10"/>
      <c r="T548" s="10"/>
      <c r="U548" s="10"/>
      <c r="V548" s="10"/>
      <c r="W548" s="10"/>
      <c r="X548" s="10"/>
      <c r="Y548" s="10"/>
      <c r="Z548" s="10"/>
      <c r="AA548" s="10"/>
      <c r="AB548" s="10"/>
      <c r="AC548" s="10"/>
    </row>
    <row r="549" spans="2:29" s="7" customFormat="1" ht="75">
      <c r="B549" s="353"/>
      <c r="C549" s="359"/>
      <c r="D549" s="207" t="s">
        <v>2295</v>
      </c>
      <c r="E549" s="38" t="s">
        <v>754</v>
      </c>
      <c r="F549" s="84">
        <v>0</v>
      </c>
      <c r="G549" s="84">
        <v>0.65</v>
      </c>
      <c r="H549" s="84">
        <v>1</v>
      </c>
      <c r="I549" s="38" t="s">
        <v>2052</v>
      </c>
      <c r="J549" s="38" t="s">
        <v>2051</v>
      </c>
      <c r="K549" s="20" t="s">
        <v>2050</v>
      </c>
      <c r="L549" s="38" t="s">
        <v>2179</v>
      </c>
      <c r="M549" s="20" t="s">
        <v>2294</v>
      </c>
      <c r="N549" s="52" t="s">
        <v>2293</v>
      </c>
      <c r="O549" s="83" t="s">
        <v>2176</v>
      </c>
      <c r="P549" s="20" t="s">
        <v>702</v>
      </c>
      <c r="Q549" s="29" t="s">
        <v>835</v>
      </c>
      <c r="R549" s="10"/>
      <c r="S549" s="10"/>
      <c r="T549" s="10"/>
      <c r="U549" s="10"/>
      <c r="V549" s="10"/>
      <c r="W549" s="10"/>
      <c r="X549" s="10"/>
      <c r="Y549" s="10"/>
      <c r="Z549" s="10"/>
      <c r="AA549" s="10"/>
      <c r="AB549" s="10"/>
      <c r="AC549" s="10"/>
    </row>
    <row r="550" spans="2:29" s="7" customFormat="1" ht="75">
      <c r="B550" s="353"/>
      <c r="C550" s="359"/>
      <c r="D550" s="207" t="s">
        <v>2292</v>
      </c>
      <c r="E550" s="38" t="s">
        <v>754</v>
      </c>
      <c r="F550" s="84">
        <v>0</v>
      </c>
      <c r="G550" s="84">
        <v>0.65</v>
      </c>
      <c r="H550" s="84">
        <v>1</v>
      </c>
      <c r="I550" s="38" t="s">
        <v>2038</v>
      </c>
      <c r="J550" s="20" t="s">
        <v>50</v>
      </c>
      <c r="K550" s="38" t="s">
        <v>2291</v>
      </c>
      <c r="L550" s="38" t="s">
        <v>2290</v>
      </c>
      <c r="M550" s="20" t="s">
        <v>2289</v>
      </c>
      <c r="N550" s="52" t="s">
        <v>2288</v>
      </c>
      <c r="O550" s="83" t="s">
        <v>2287</v>
      </c>
      <c r="P550" s="20" t="s">
        <v>702</v>
      </c>
      <c r="Q550" s="29" t="s">
        <v>835</v>
      </c>
      <c r="R550" s="10"/>
      <c r="S550" s="10"/>
      <c r="T550" s="10"/>
      <c r="U550" s="10"/>
      <c r="V550" s="10"/>
      <c r="W550" s="10"/>
      <c r="X550" s="10"/>
      <c r="Y550" s="10"/>
      <c r="Z550" s="10"/>
      <c r="AA550" s="10"/>
      <c r="AB550" s="10"/>
      <c r="AC550" s="10"/>
    </row>
    <row r="551" spans="2:29" s="7" customFormat="1" ht="195">
      <c r="B551" s="353"/>
      <c r="C551" s="359"/>
      <c r="D551" s="207" t="s">
        <v>2286</v>
      </c>
      <c r="E551" s="38" t="s">
        <v>754</v>
      </c>
      <c r="F551" s="84">
        <v>0</v>
      </c>
      <c r="G551" s="84">
        <v>0.65</v>
      </c>
      <c r="H551" s="84">
        <v>1</v>
      </c>
      <c r="I551" s="128" t="s">
        <v>2038</v>
      </c>
      <c r="J551" s="38" t="s">
        <v>1095</v>
      </c>
      <c r="K551" s="38" t="s">
        <v>2285</v>
      </c>
      <c r="L551" s="38" t="s">
        <v>2284</v>
      </c>
      <c r="M551" s="20" t="s">
        <v>2283</v>
      </c>
      <c r="N551" s="52" t="s">
        <v>2282</v>
      </c>
      <c r="O551" s="83" t="s">
        <v>2281</v>
      </c>
      <c r="P551" s="20" t="s">
        <v>702</v>
      </c>
      <c r="Q551" s="29" t="s">
        <v>835</v>
      </c>
      <c r="R551" s="10"/>
      <c r="S551" s="10"/>
      <c r="T551" s="10"/>
      <c r="U551" s="10"/>
      <c r="V551" s="10"/>
      <c r="W551" s="10"/>
      <c r="X551" s="10"/>
      <c r="Y551" s="10"/>
      <c r="Z551" s="10"/>
      <c r="AA551" s="10"/>
      <c r="AB551" s="10"/>
      <c r="AC551" s="10"/>
    </row>
    <row r="552" spans="2:29" s="7" customFormat="1" ht="135">
      <c r="B552" s="353"/>
      <c r="C552" s="359"/>
      <c r="D552" s="207" t="s">
        <v>2280</v>
      </c>
      <c r="E552" s="38" t="s">
        <v>754</v>
      </c>
      <c r="F552" s="84">
        <v>0</v>
      </c>
      <c r="G552" s="84">
        <v>0.65</v>
      </c>
      <c r="H552" s="84">
        <v>1</v>
      </c>
      <c r="I552" s="128" t="s">
        <v>2038</v>
      </c>
      <c r="J552" s="38" t="s">
        <v>1095</v>
      </c>
      <c r="K552" s="38" t="s">
        <v>2279</v>
      </c>
      <c r="L552" s="38" t="s">
        <v>2278</v>
      </c>
      <c r="M552" s="20" t="s">
        <v>2277</v>
      </c>
      <c r="N552" s="52" t="s">
        <v>2276</v>
      </c>
      <c r="O552" s="83" t="s">
        <v>2275</v>
      </c>
      <c r="P552" s="20" t="s">
        <v>702</v>
      </c>
      <c r="Q552" s="29" t="s">
        <v>835</v>
      </c>
      <c r="R552" s="10"/>
      <c r="S552" s="10"/>
      <c r="T552" s="10"/>
      <c r="U552" s="10"/>
      <c r="V552" s="10"/>
      <c r="W552" s="10"/>
      <c r="X552" s="10"/>
      <c r="Y552" s="10"/>
      <c r="Z552" s="10"/>
      <c r="AA552" s="10"/>
      <c r="AB552" s="10"/>
      <c r="AC552" s="10"/>
    </row>
    <row r="553" spans="2:29" s="7" customFormat="1" ht="75">
      <c r="B553" s="353"/>
      <c r="C553" s="359"/>
      <c r="D553" s="207" t="s">
        <v>2274</v>
      </c>
      <c r="E553" s="38" t="s">
        <v>754</v>
      </c>
      <c r="F553" s="84">
        <v>0</v>
      </c>
      <c r="G553" s="84">
        <v>0.65</v>
      </c>
      <c r="H553" s="84">
        <v>1</v>
      </c>
      <c r="I553" s="38" t="s">
        <v>2038</v>
      </c>
      <c r="J553" s="20" t="s">
        <v>50</v>
      </c>
      <c r="K553" s="38" t="s">
        <v>2273</v>
      </c>
      <c r="L553" s="38" t="s">
        <v>2272</v>
      </c>
      <c r="M553" s="20" t="s">
        <v>2271</v>
      </c>
      <c r="N553" s="52" t="s">
        <v>2270</v>
      </c>
      <c r="O553" s="83" t="s">
        <v>2269</v>
      </c>
      <c r="P553" s="20" t="s">
        <v>702</v>
      </c>
      <c r="Q553" s="29" t="s">
        <v>835</v>
      </c>
      <c r="R553" s="10"/>
      <c r="S553" s="10"/>
      <c r="T553" s="10"/>
      <c r="U553" s="10"/>
      <c r="V553" s="10"/>
      <c r="W553" s="10"/>
      <c r="X553" s="10"/>
      <c r="Y553" s="10"/>
      <c r="Z553" s="10"/>
      <c r="AA553" s="10"/>
      <c r="AB553" s="10"/>
      <c r="AC553" s="10"/>
    </row>
    <row r="554" spans="2:29" s="7" customFormat="1" ht="75">
      <c r="B554" s="353"/>
      <c r="C554" s="359"/>
      <c r="D554" s="207" t="s">
        <v>2268</v>
      </c>
      <c r="E554" s="38" t="s">
        <v>754</v>
      </c>
      <c r="F554" s="84">
        <v>0</v>
      </c>
      <c r="G554" s="84">
        <v>0.65</v>
      </c>
      <c r="H554" s="84">
        <v>1</v>
      </c>
      <c r="I554" s="38" t="s">
        <v>2267</v>
      </c>
      <c r="J554" s="38" t="s">
        <v>2051</v>
      </c>
      <c r="K554" s="20" t="s">
        <v>2050</v>
      </c>
      <c r="L554" s="38" t="s">
        <v>2184</v>
      </c>
      <c r="M554" s="20" t="s">
        <v>2266</v>
      </c>
      <c r="N554" s="52" t="s">
        <v>2265</v>
      </c>
      <c r="O554" s="83" t="s">
        <v>2181</v>
      </c>
      <c r="P554" s="20" t="s">
        <v>702</v>
      </c>
      <c r="Q554" s="29" t="s">
        <v>835</v>
      </c>
      <c r="R554" s="10"/>
      <c r="S554" s="10"/>
      <c r="T554" s="10"/>
      <c r="U554" s="10"/>
      <c r="V554" s="10"/>
      <c r="W554" s="10"/>
      <c r="X554" s="10"/>
      <c r="Y554" s="10"/>
      <c r="Z554" s="10"/>
      <c r="AA554" s="10"/>
      <c r="AB554" s="10"/>
      <c r="AC554" s="10"/>
    </row>
    <row r="555" spans="2:29" s="7" customFormat="1" ht="90">
      <c r="B555" s="353"/>
      <c r="C555" s="359"/>
      <c r="D555" s="207" t="s">
        <v>2264</v>
      </c>
      <c r="E555" s="84">
        <v>0</v>
      </c>
      <c r="F555" s="84">
        <v>0</v>
      </c>
      <c r="G555" s="84">
        <v>0</v>
      </c>
      <c r="H555" s="84">
        <v>0.62</v>
      </c>
      <c r="I555" s="38" t="s">
        <v>2263</v>
      </c>
      <c r="J555" s="20" t="s">
        <v>50</v>
      </c>
      <c r="K555" s="38" t="s">
        <v>2262</v>
      </c>
      <c r="L555" s="38" t="s">
        <v>2261</v>
      </c>
      <c r="M555" s="20" t="s">
        <v>2260</v>
      </c>
      <c r="N555" s="51" t="s">
        <v>2259</v>
      </c>
      <c r="O555" s="90" t="s">
        <v>2258</v>
      </c>
      <c r="P555" s="20" t="s">
        <v>722</v>
      </c>
      <c r="Q555" s="29" t="s">
        <v>835</v>
      </c>
      <c r="R555" s="10"/>
      <c r="S555" s="10"/>
      <c r="T555" s="10"/>
      <c r="U555" s="10"/>
      <c r="V555" s="10"/>
      <c r="W555" s="10"/>
      <c r="X555" s="10"/>
      <c r="Y555" s="10"/>
      <c r="Z555" s="10"/>
      <c r="AA555" s="10"/>
      <c r="AB555" s="10"/>
      <c r="AC555" s="10"/>
    </row>
    <row r="556" spans="2:29" s="7" customFormat="1" ht="60">
      <c r="B556" s="353"/>
      <c r="C556" s="359"/>
      <c r="D556" s="207" t="s">
        <v>2257</v>
      </c>
      <c r="E556" s="84">
        <v>0</v>
      </c>
      <c r="F556" s="84">
        <v>0</v>
      </c>
      <c r="G556" s="84">
        <v>0</v>
      </c>
      <c r="H556" s="84">
        <v>0.62</v>
      </c>
      <c r="I556" s="38" t="s">
        <v>2256</v>
      </c>
      <c r="J556" s="20" t="s">
        <v>50</v>
      </c>
      <c r="K556" s="38" t="s">
        <v>2255</v>
      </c>
      <c r="L556" s="38" t="s">
        <v>2254</v>
      </c>
      <c r="M556" s="20" t="s">
        <v>2253</v>
      </c>
      <c r="N556" s="51" t="s">
        <v>2252</v>
      </c>
      <c r="O556" s="90" t="s">
        <v>2251</v>
      </c>
      <c r="P556" s="20" t="s">
        <v>722</v>
      </c>
      <c r="Q556" s="29" t="s">
        <v>835</v>
      </c>
      <c r="R556" s="10"/>
      <c r="S556" s="10"/>
      <c r="T556" s="10"/>
      <c r="U556" s="10"/>
      <c r="V556" s="10"/>
      <c r="W556" s="10"/>
      <c r="X556" s="10"/>
      <c r="Y556" s="10"/>
      <c r="Z556" s="10"/>
      <c r="AA556" s="10"/>
      <c r="AB556" s="10"/>
      <c r="AC556" s="10"/>
    </row>
    <row r="557" spans="2:29" s="7" customFormat="1" ht="60">
      <c r="B557" s="353"/>
      <c r="C557" s="359"/>
      <c r="D557" s="207" t="s">
        <v>2250</v>
      </c>
      <c r="E557" s="84">
        <v>0</v>
      </c>
      <c r="F557" s="84">
        <v>0</v>
      </c>
      <c r="G557" s="84">
        <v>0</v>
      </c>
      <c r="H557" s="84">
        <v>0.59</v>
      </c>
      <c r="I557" s="38" t="s">
        <v>2249</v>
      </c>
      <c r="J557" s="20" t="s">
        <v>50</v>
      </c>
      <c r="K557" s="38" t="s">
        <v>2248</v>
      </c>
      <c r="L557" s="20" t="s">
        <v>2247</v>
      </c>
      <c r="M557" s="20" t="s">
        <v>2246</v>
      </c>
      <c r="N557" s="51" t="s">
        <v>2245</v>
      </c>
      <c r="O557" s="90" t="s">
        <v>2244</v>
      </c>
      <c r="P557" s="20" t="s">
        <v>722</v>
      </c>
      <c r="Q557" s="29" t="s">
        <v>835</v>
      </c>
      <c r="R557" s="10"/>
      <c r="S557" s="10"/>
      <c r="T557" s="10"/>
      <c r="U557" s="10"/>
      <c r="V557" s="10"/>
      <c r="W557" s="10"/>
      <c r="X557" s="10"/>
      <c r="Y557" s="10"/>
      <c r="Z557" s="10"/>
      <c r="AA557" s="10"/>
      <c r="AB557" s="10"/>
      <c r="AC557" s="10"/>
    </row>
    <row r="558" spans="2:29" s="7" customFormat="1" ht="30">
      <c r="B558" s="353"/>
      <c r="C558" s="359"/>
      <c r="D558" s="207" t="s">
        <v>2243</v>
      </c>
      <c r="E558" s="84">
        <v>0</v>
      </c>
      <c r="F558" s="84">
        <v>0</v>
      </c>
      <c r="G558" s="84">
        <v>0</v>
      </c>
      <c r="H558" s="84">
        <v>0.61</v>
      </c>
      <c r="I558" s="38" t="s">
        <v>2242</v>
      </c>
      <c r="J558" s="20" t="s">
        <v>50</v>
      </c>
      <c r="K558" s="38" t="s">
        <v>2241</v>
      </c>
      <c r="L558" s="38" t="s">
        <v>2240</v>
      </c>
      <c r="M558" s="20" t="s">
        <v>2239</v>
      </c>
      <c r="N558" s="51" t="s">
        <v>2238</v>
      </c>
      <c r="O558" s="90" t="s">
        <v>2237</v>
      </c>
      <c r="P558" s="20" t="s">
        <v>722</v>
      </c>
      <c r="Q558" s="29" t="s">
        <v>835</v>
      </c>
      <c r="R558" s="10"/>
      <c r="S558" s="10"/>
      <c r="T558" s="10"/>
      <c r="U558" s="10"/>
      <c r="V558" s="10"/>
      <c r="W558" s="10"/>
      <c r="X558" s="10"/>
      <c r="Y558" s="10"/>
      <c r="Z558" s="10"/>
      <c r="AA558" s="10"/>
      <c r="AB558" s="10"/>
      <c r="AC558" s="10"/>
    </row>
    <row r="559" spans="2:29" s="7" customFormat="1" ht="75">
      <c r="B559" s="353"/>
      <c r="C559" s="359"/>
      <c r="D559" s="206" t="s">
        <v>2236</v>
      </c>
      <c r="E559" s="73">
        <v>0</v>
      </c>
      <c r="F559" s="73">
        <v>0</v>
      </c>
      <c r="G559" s="73">
        <v>0</v>
      </c>
      <c r="H559" s="73">
        <v>0.62</v>
      </c>
      <c r="I559" s="71" t="s">
        <v>2235</v>
      </c>
      <c r="J559" s="68" t="s">
        <v>50</v>
      </c>
      <c r="K559" s="71" t="s">
        <v>2234</v>
      </c>
      <c r="L559" s="68" t="s">
        <v>2233</v>
      </c>
      <c r="M559" s="68" t="s">
        <v>2232</v>
      </c>
      <c r="N559" s="70" t="s">
        <v>2231</v>
      </c>
      <c r="O559" s="88" t="s">
        <v>2230</v>
      </c>
      <c r="P559" s="68" t="s">
        <v>722</v>
      </c>
      <c r="Q559" s="67" t="s">
        <v>835</v>
      </c>
      <c r="R559" s="10"/>
      <c r="S559" s="10"/>
      <c r="T559" s="10"/>
      <c r="U559" s="10"/>
      <c r="V559" s="10"/>
      <c r="W559" s="10"/>
      <c r="X559" s="10"/>
      <c r="Y559" s="10"/>
      <c r="Z559" s="10"/>
      <c r="AA559" s="10"/>
      <c r="AB559" s="10"/>
      <c r="AC559" s="10"/>
    </row>
    <row r="560" spans="2:29" s="7" customFormat="1" ht="45">
      <c r="B560" s="353"/>
      <c r="C560" s="359"/>
      <c r="D560" s="209" t="s">
        <v>2229</v>
      </c>
      <c r="E560" s="65">
        <v>0.92</v>
      </c>
      <c r="F560" s="65">
        <v>0.9</v>
      </c>
      <c r="G560" s="65">
        <v>0.94</v>
      </c>
      <c r="H560" s="65">
        <v>1</v>
      </c>
      <c r="I560" s="114" t="s">
        <v>2038</v>
      </c>
      <c r="J560" s="64" t="s">
        <v>2228</v>
      </c>
      <c r="K560" s="64" t="s">
        <v>2227</v>
      </c>
      <c r="L560" s="64" t="s">
        <v>2226</v>
      </c>
      <c r="M560" s="61" t="s">
        <v>2225</v>
      </c>
      <c r="N560" s="93" t="s">
        <v>2224</v>
      </c>
      <c r="O560" s="92" t="s">
        <v>2223</v>
      </c>
      <c r="P560" s="61" t="s">
        <v>702</v>
      </c>
      <c r="Q560" s="60" t="s">
        <v>790</v>
      </c>
      <c r="R560" s="10"/>
      <c r="S560" s="10"/>
      <c r="T560" s="10"/>
      <c r="U560" s="10"/>
      <c r="V560" s="10"/>
      <c r="W560" s="10"/>
      <c r="X560" s="10"/>
      <c r="Y560" s="10"/>
      <c r="Z560" s="10"/>
      <c r="AA560" s="10"/>
      <c r="AB560" s="10"/>
      <c r="AC560" s="10"/>
    </row>
    <row r="561" spans="2:29" s="7" customFormat="1" ht="60">
      <c r="B561" s="353"/>
      <c r="C561" s="359"/>
      <c r="D561" s="207" t="s">
        <v>2222</v>
      </c>
      <c r="E561" s="85" t="s">
        <v>737</v>
      </c>
      <c r="F561" s="84">
        <v>0.8</v>
      </c>
      <c r="G561" s="84">
        <v>0</v>
      </c>
      <c r="H561" s="84">
        <v>1</v>
      </c>
      <c r="I561" s="38" t="s">
        <v>2221</v>
      </c>
      <c r="J561" s="20" t="s">
        <v>50</v>
      </c>
      <c r="K561" s="38" t="s">
        <v>50</v>
      </c>
      <c r="L561" s="38" t="s">
        <v>2220</v>
      </c>
      <c r="M561" s="20" t="s">
        <v>2219</v>
      </c>
      <c r="N561" s="51" t="s">
        <v>2218</v>
      </c>
      <c r="O561" s="83" t="s">
        <v>2217</v>
      </c>
      <c r="P561" s="20" t="s">
        <v>702</v>
      </c>
      <c r="Q561" s="29" t="s">
        <v>790</v>
      </c>
      <c r="R561" s="10"/>
      <c r="S561" s="10"/>
      <c r="T561" s="10"/>
      <c r="U561" s="10"/>
      <c r="V561" s="10"/>
      <c r="W561" s="10"/>
      <c r="X561" s="10"/>
      <c r="Y561" s="10"/>
      <c r="Z561" s="10"/>
      <c r="AA561" s="10"/>
      <c r="AB561" s="10"/>
      <c r="AC561" s="10"/>
    </row>
    <row r="562" spans="2:29" s="7" customFormat="1" ht="60">
      <c r="B562" s="353"/>
      <c r="C562" s="359"/>
      <c r="D562" s="208" t="s">
        <v>2216</v>
      </c>
      <c r="E562" s="84">
        <v>0.41</v>
      </c>
      <c r="F562" s="84">
        <v>0.75</v>
      </c>
      <c r="G562" s="84">
        <v>0</v>
      </c>
      <c r="H562" s="91">
        <v>0.96</v>
      </c>
      <c r="I562" s="38" t="s">
        <v>2206</v>
      </c>
      <c r="J562" s="20" t="s">
        <v>50</v>
      </c>
      <c r="K562" s="20" t="s">
        <v>2205</v>
      </c>
      <c r="L562" s="38" t="s">
        <v>2204</v>
      </c>
      <c r="M562" s="20" t="s">
        <v>2203</v>
      </c>
      <c r="N562" s="52" t="s">
        <v>2215</v>
      </c>
      <c r="O562" s="83" t="s">
        <v>2201</v>
      </c>
      <c r="P562" s="20" t="s">
        <v>702</v>
      </c>
      <c r="Q562" s="29" t="s">
        <v>790</v>
      </c>
      <c r="R562" s="10"/>
      <c r="S562" s="10"/>
      <c r="T562" s="10"/>
      <c r="U562" s="10"/>
      <c r="V562" s="10"/>
      <c r="W562" s="10"/>
      <c r="X562" s="10"/>
      <c r="Y562" s="10"/>
      <c r="Z562" s="10"/>
      <c r="AA562" s="10"/>
      <c r="AB562" s="10"/>
      <c r="AC562" s="10"/>
    </row>
    <row r="563" spans="2:29" s="7" customFormat="1" ht="75">
      <c r="B563" s="353"/>
      <c r="C563" s="359"/>
      <c r="D563" s="207" t="s">
        <v>2214</v>
      </c>
      <c r="E563" s="84">
        <v>0.7</v>
      </c>
      <c r="F563" s="84">
        <v>0.75</v>
      </c>
      <c r="G563" s="84">
        <v>0.65</v>
      </c>
      <c r="H563" s="84">
        <v>0.83</v>
      </c>
      <c r="I563" s="38" t="s">
        <v>2052</v>
      </c>
      <c r="J563" s="38" t="s">
        <v>2051</v>
      </c>
      <c r="K563" s="20" t="s">
        <v>2050</v>
      </c>
      <c r="L563" s="38" t="s">
        <v>2211</v>
      </c>
      <c r="M563" s="20" t="s">
        <v>2213</v>
      </c>
      <c r="N563" s="52" t="s">
        <v>2209</v>
      </c>
      <c r="O563" s="83" t="s">
        <v>2208</v>
      </c>
      <c r="P563" s="20" t="s">
        <v>702</v>
      </c>
      <c r="Q563" s="29" t="s">
        <v>790</v>
      </c>
      <c r="R563" s="10"/>
      <c r="S563" s="10"/>
      <c r="T563" s="10"/>
      <c r="U563" s="10"/>
      <c r="V563" s="10"/>
      <c r="W563" s="10"/>
      <c r="X563" s="10"/>
      <c r="Y563" s="10"/>
      <c r="Z563" s="10"/>
      <c r="AA563" s="10"/>
      <c r="AB563" s="10"/>
      <c r="AC563" s="10"/>
    </row>
    <row r="564" spans="2:29" s="7" customFormat="1" ht="75">
      <c r="B564" s="353"/>
      <c r="C564" s="359"/>
      <c r="D564" s="207" t="s">
        <v>2212</v>
      </c>
      <c r="E564" s="84">
        <v>0.7</v>
      </c>
      <c r="F564" s="84">
        <v>0.75</v>
      </c>
      <c r="G564" s="84">
        <v>0.65</v>
      </c>
      <c r="H564" s="84">
        <v>0.83</v>
      </c>
      <c r="I564" s="38" t="s">
        <v>2052</v>
      </c>
      <c r="J564" s="38" t="s">
        <v>2051</v>
      </c>
      <c r="K564" s="20" t="s">
        <v>2050</v>
      </c>
      <c r="L564" s="38" t="s">
        <v>2211</v>
      </c>
      <c r="M564" s="20" t="s">
        <v>2210</v>
      </c>
      <c r="N564" s="52" t="s">
        <v>2209</v>
      </c>
      <c r="O564" s="83" t="s">
        <v>2208</v>
      </c>
      <c r="P564" s="20" t="s">
        <v>702</v>
      </c>
      <c r="Q564" s="29" t="s">
        <v>790</v>
      </c>
      <c r="R564" s="10"/>
      <c r="S564" s="10"/>
      <c r="T564" s="10"/>
      <c r="U564" s="10"/>
      <c r="V564" s="10"/>
      <c r="W564" s="10"/>
      <c r="X564" s="10"/>
      <c r="Y564" s="10"/>
      <c r="Z564" s="10"/>
      <c r="AA564" s="10"/>
      <c r="AB564" s="10"/>
      <c r="AC564" s="10"/>
    </row>
    <row r="565" spans="2:29" s="7" customFormat="1" ht="60">
      <c r="B565" s="353"/>
      <c r="C565" s="359"/>
      <c r="D565" s="207" t="s">
        <v>2207</v>
      </c>
      <c r="E565" s="84">
        <v>0.56999999999999995</v>
      </c>
      <c r="F565" s="84">
        <v>0.2</v>
      </c>
      <c r="G565" s="84">
        <v>1</v>
      </c>
      <c r="H565" s="84">
        <v>0.96</v>
      </c>
      <c r="I565" s="38" t="s">
        <v>2206</v>
      </c>
      <c r="J565" s="20" t="s">
        <v>50</v>
      </c>
      <c r="K565" s="20" t="s">
        <v>2205</v>
      </c>
      <c r="L565" s="38" t="s">
        <v>2204</v>
      </c>
      <c r="M565" s="20" t="s">
        <v>2203</v>
      </c>
      <c r="N565" s="52" t="s">
        <v>2202</v>
      </c>
      <c r="O565" s="83" t="s">
        <v>2201</v>
      </c>
      <c r="P565" s="20" t="s">
        <v>702</v>
      </c>
      <c r="Q565" s="29" t="s">
        <v>790</v>
      </c>
      <c r="R565" s="10"/>
      <c r="S565" s="10"/>
      <c r="T565" s="10"/>
      <c r="U565" s="10"/>
      <c r="V565" s="10"/>
      <c r="W565" s="10"/>
      <c r="X565" s="10"/>
      <c r="Y565" s="10"/>
      <c r="Z565" s="10"/>
      <c r="AA565" s="10"/>
      <c r="AB565" s="10"/>
      <c r="AC565" s="10"/>
    </row>
    <row r="566" spans="2:29" s="7" customFormat="1" ht="45">
      <c r="B566" s="353"/>
      <c r="C566" s="359"/>
      <c r="D566" s="206" t="s">
        <v>2200</v>
      </c>
      <c r="E566" s="73">
        <v>0.3</v>
      </c>
      <c r="F566" s="73">
        <v>0</v>
      </c>
      <c r="G566" s="73">
        <v>0.65</v>
      </c>
      <c r="H566" s="72">
        <v>0.92</v>
      </c>
      <c r="I566" s="71" t="s">
        <v>2199</v>
      </c>
      <c r="J566" s="68" t="s">
        <v>50</v>
      </c>
      <c r="K566" s="68" t="s">
        <v>50</v>
      </c>
      <c r="L566" s="71" t="s">
        <v>2196</v>
      </c>
      <c r="M566" s="68" t="s">
        <v>2198</v>
      </c>
      <c r="N566" s="70" t="s">
        <v>2197</v>
      </c>
      <c r="O566" s="239" t="s">
        <v>2196</v>
      </c>
      <c r="P566" s="68" t="s">
        <v>702</v>
      </c>
      <c r="Q566" s="67" t="s">
        <v>790</v>
      </c>
      <c r="R566" s="10"/>
      <c r="S566" s="10"/>
      <c r="T566" s="10"/>
      <c r="U566" s="10"/>
      <c r="V566" s="10"/>
      <c r="W566" s="10"/>
      <c r="X566" s="10"/>
      <c r="Y566" s="10"/>
      <c r="Z566" s="10"/>
      <c r="AA566" s="10"/>
      <c r="AB566" s="10"/>
      <c r="AC566" s="10"/>
    </row>
    <row r="567" spans="2:29" s="7" customFormat="1" ht="45">
      <c r="B567" s="353"/>
      <c r="C567" s="359"/>
      <c r="D567" s="209" t="s">
        <v>2195</v>
      </c>
      <c r="E567" s="65">
        <v>0.7</v>
      </c>
      <c r="F567" s="65">
        <v>0.75</v>
      </c>
      <c r="G567" s="65">
        <v>0.65</v>
      </c>
      <c r="H567" s="65">
        <v>0.83</v>
      </c>
      <c r="I567" s="64" t="s">
        <v>2052</v>
      </c>
      <c r="J567" s="64" t="s">
        <v>2051</v>
      </c>
      <c r="K567" s="61" t="s">
        <v>2050</v>
      </c>
      <c r="L567" s="64" t="s">
        <v>2194</v>
      </c>
      <c r="M567" s="61" t="s">
        <v>2193</v>
      </c>
      <c r="N567" s="63" t="s">
        <v>2192</v>
      </c>
      <c r="O567" s="62" t="s">
        <v>2191</v>
      </c>
      <c r="P567" s="61" t="s">
        <v>702</v>
      </c>
      <c r="Q567" s="60" t="s">
        <v>714</v>
      </c>
      <c r="R567" s="10"/>
      <c r="S567" s="10"/>
      <c r="T567" s="10"/>
      <c r="U567" s="10"/>
      <c r="V567" s="10"/>
      <c r="W567" s="10"/>
      <c r="X567" s="10"/>
      <c r="Y567" s="10"/>
      <c r="Z567" s="10"/>
      <c r="AA567" s="10"/>
      <c r="AB567" s="10"/>
      <c r="AC567" s="10"/>
    </row>
    <row r="568" spans="2:29" s="7" customFormat="1" ht="60">
      <c r="B568" s="353"/>
      <c r="C568" s="359"/>
      <c r="D568" s="207" t="s">
        <v>2190</v>
      </c>
      <c r="E568" s="84">
        <v>0.7</v>
      </c>
      <c r="F568" s="84">
        <v>0.75</v>
      </c>
      <c r="G568" s="84">
        <v>0.65</v>
      </c>
      <c r="H568" s="84">
        <v>0.83</v>
      </c>
      <c r="I568" s="38" t="s">
        <v>2052</v>
      </c>
      <c r="J568" s="38" t="s">
        <v>2051</v>
      </c>
      <c r="K568" s="20" t="s">
        <v>2050</v>
      </c>
      <c r="L568" s="38" t="s">
        <v>2189</v>
      </c>
      <c r="M568" s="20" t="s">
        <v>2188</v>
      </c>
      <c r="N568" s="52" t="s">
        <v>2187</v>
      </c>
      <c r="O568" s="83" t="s">
        <v>2186</v>
      </c>
      <c r="P568" s="20" t="s">
        <v>702</v>
      </c>
      <c r="Q568" s="29" t="s">
        <v>714</v>
      </c>
      <c r="R568" s="10"/>
      <c r="S568" s="10"/>
      <c r="T568" s="10"/>
      <c r="U568" s="10"/>
      <c r="V568" s="10"/>
      <c r="W568" s="10"/>
      <c r="X568" s="10"/>
      <c r="Y568" s="10"/>
      <c r="Z568" s="10"/>
      <c r="AA568" s="10"/>
      <c r="AB568" s="10"/>
      <c r="AC568" s="10"/>
    </row>
    <row r="569" spans="2:29" s="7" customFormat="1" ht="75">
      <c r="B569" s="353"/>
      <c r="C569" s="359"/>
      <c r="D569" s="207" t="s">
        <v>2185</v>
      </c>
      <c r="E569" s="84">
        <v>0.7</v>
      </c>
      <c r="F569" s="84">
        <v>0.75</v>
      </c>
      <c r="G569" s="84">
        <v>0.65</v>
      </c>
      <c r="H569" s="84">
        <v>0.83</v>
      </c>
      <c r="I569" s="38" t="s">
        <v>2052</v>
      </c>
      <c r="J569" s="38" t="s">
        <v>2051</v>
      </c>
      <c r="K569" s="20" t="s">
        <v>2050</v>
      </c>
      <c r="L569" s="38" t="s">
        <v>2184</v>
      </c>
      <c r="M569" s="20" t="s">
        <v>2183</v>
      </c>
      <c r="N569" s="52" t="s">
        <v>2182</v>
      </c>
      <c r="O569" s="83" t="s">
        <v>2181</v>
      </c>
      <c r="P569" s="20" t="s">
        <v>702</v>
      </c>
      <c r="Q569" s="29" t="s">
        <v>1148</v>
      </c>
      <c r="R569" s="10"/>
      <c r="S569" s="10"/>
      <c r="T569" s="10"/>
      <c r="U569" s="10"/>
      <c r="V569" s="10"/>
      <c r="W569" s="10"/>
      <c r="X569" s="10"/>
      <c r="Y569" s="10"/>
      <c r="Z569" s="10"/>
      <c r="AA569" s="10"/>
      <c r="AB569" s="10"/>
      <c r="AC569" s="10"/>
    </row>
    <row r="570" spans="2:29" s="7" customFormat="1" ht="75">
      <c r="B570" s="353"/>
      <c r="C570" s="359"/>
      <c r="D570" s="207" t="s">
        <v>2180</v>
      </c>
      <c r="E570" s="84">
        <v>0.7</v>
      </c>
      <c r="F570" s="84">
        <v>0.75</v>
      </c>
      <c r="G570" s="84">
        <v>0.65</v>
      </c>
      <c r="H570" s="84">
        <v>0.83</v>
      </c>
      <c r="I570" s="38" t="s">
        <v>2052</v>
      </c>
      <c r="J570" s="38" t="s">
        <v>2051</v>
      </c>
      <c r="K570" s="20" t="s">
        <v>2050</v>
      </c>
      <c r="L570" s="38" t="s">
        <v>2179</v>
      </c>
      <c r="M570" s="20" t="s">
        <v>2178</v>
      </c>
      <c r="N570" s="52" t="s">
        <v>2177</v>
      </c>
      <c r="O570" s="83" t="s">
        <v>2176</v>
      </c>
      <c r="P570" s="20" t="s">
        <v>702</v>
      </c>
      <c r="Q570" s="29" t="s">
        <v>1148</v>
      </c>
      <c r="R570" s="10"/>
      <c r="S570" s="10"/>
      <c r="T570" s="10"/>
      <c r="U570" s="10"/>
      <c r="V570" s="10"/>
      <c r="W570" s="10"/>
      <c r="X570" s="10"/>
      <c r="Y570" s="10"/>
      <c r="Z570" s="10"/>
      <c r="AA570" s="10"/>
      <c r="AB570" s="10"/>
      <c r="AC570" s="10"/>
    </row>
    <row r="571" spans="2:29" s="7" customFormat="1" ht="60">
      <c r="B571" s="353"/>
      <c r="C571" s="359"/>
      <c r="D571" s="207" t="s">
        <v>2175</v>
      </c>
      <c r="E571" s="84">
        <v>0.7</v>
      </c>
      <c r="F571" s="84">
        <v>0.75</v>
      </c>
      <c r="G571" s="84">
        <v>0.65</v>
      </c>
      <c r="H571" s="84">
        <v>0.83</v>
      </c>
      <c r="I571" s="38" t="s">
        <v>2174</v>
      </c>
      <c r="J571" s="20" t="s">
        <v>50</v>
      </c>
      <c r="K571" s="20" t="s">
        <v>2173</v>
      </c>
      <c r="L571" s="38" t="s">
        <v>2172</v>
      </c>
      <c r="M571" s="20" t="s">
        <v>2171</v>
      </c>
      <c r="N571" s="52" t="s">
        <v>2170</v>
      </c>
      <c r="O571" s="83" t="s">
        <v>2169</v>
      </c>
      <c r="P571" s="20" t="s">
        <v>702</v>
      </c>
      <c r="Q571" s="29" t="s">
        <v>714</v>
      </c>
      <c r="R571" s="10"/>
      <c r="S571" s="10"/>
      <c r="T571" s="10"/>
      <c r="U571" s="10"/>
      <c r="V571" s="10"/>
      <c r="W571" s="10"/>
      <c r="X571" s="10"/>
      <c r="Y571" s="10"/>
      <c r="Z571" s="10"/>
      <c r="AA571" s="10"/>
      <c r="AB571" s="10"/>
      <c r="AC571" s="10"/>
    </row>
    <row r="572" spans="2:29" s="7" customFormat="1" ht="60">
      <c r="B572" s="353"/>
      <c r="C572" s="359"/>
      <c r="D572" s="223" t="s">
        <v>1968</v>
      </c>
      <c r="E572" s="84">
        <v>0.97</v>
      </c>
      <c r="F572" s="84">
        <v>0.95</v>
      </c>
      <c r="G572" s="84">
        <v>1</v>
      </c>
      <c r="H572" s="84">
        <v>0.8</v>
      </c>
      <c r="I572" s="38" t="s">
        <v>719</v>
      </c>
      <c r="J572" s="38" t="s">
        <v>1967</v>
      </c>
      <c r="K572" s="38" t="s">
        <v>50</v>
      </c>
      <c r="L572" s="20" t="s">
        <v>718</v>
      </c>
      <c r="M572" s="20" t="s">
        <v>1966</v>
      </c>
      <c r="N572" s="52" t="s">
        <v>1965</v>
      </c>
      <c r="O572" s="83" t="s">
        <v>1964</v>
      </c>
      <c r="P572" s="20" t="s">
        <v>702</v>
      </c>
      <c r="Q572" s="29" t="s">
        <v>714</v>
      </c>
      <c r="R572" s="10"/>
      <c r="S572" s="10"/>
      <c r="T572" s="10"/>
      <c r="U572" s="10"/>
      <c r="V572" s="10"/>
      <c r="W572" s="10"/>
      <c r="X572" s="10"/>
      <c r="Y572" s="10"/>
      <c r="Z572" s="10"/>
      <c r="AA572" s="10"/>
      <c r="AB572" s="10"/>
      <c r="AC572" s="10"/>
    </row>
    <row r="573" spans="2:29" s="7" customFormat="1" ht="45">
      <c r="B573" s="353"/>
      <c r="C573" s="359"/>
      <c r="D573" s="223" t="s">
        <v>2168</v>
      </c>
      <c r="E573" s="84">
        <v>0.7</v>
      </c>
      <c r="F573" s="84">
        <v>0.75</v>
      </c>
      <c r="G573" s="84">
        <v>0.65</v>
      </c>
      <c r="H573" s="84">
        <v>0.92</v>
      </c>
      <c r="I573" s="20" t="s">
        <v>719</v>
      </c>
      <c r="J573" s="38" t="s">
        <v>2052</v>
      </c>
      <c r="K573" s="20" t="s">
        <v>50</v>
      </c>
      <c r="L573" s="20" t="s">
        <v>718</v>
      </c>
      <c r="M573" s="20" t="s">
        <v>2167</v>
      </c>
      <c r="N573" s="52" t="s">
        <v>2166</v>
      </c>
      <c r="O573" s="83" t="s">
        <v>2165</v>
      </c>
      <c r="P573" s="20" t="s">
        <v>702</v>
      </c>
      <c r="Q573" s="29" t="s">
        <v>714</v>
      </c>
      <c r="R573" s="10"/>
      <c r="S573" s="10"/>
      <c r="T573" s="10"/>
      <c r="U573" s="10"/>
      <c r="V573" s="10"/>
      <c r="W573" s="10"/>
      <c r="X573" s="10"/>
      <c r="Y573" s="10"/>
      <c r="Z573" s="10"/>
      <c r="AA573" s="10"/>
      <c r="AB573" s="10"/>
      <c r="AC573" s="10"/>
    </row>
    <row r="574" spans="2:29" s="7" customFormat="1" ht="75">
      <c r="B574" s="353"/>
      <c r="C574" s="359"/>
      <c r="D574" s="223" t="s">
        <v>2164</v>
      </c>
      <c r="E574" s="84">
        <v>0.7</v>
      </c>
      <c r="F574" s="84">
        <v>0.75</v>
      </c>
      <c r="G574" s="84">
        <v>0.65</v>
      </c>
      <c r="H574" s="84">
        <v>0.88</v>
      </c>
      <c r="I574" s="20" t="s">
        <v>719</v>
      </c>
      <c r="J574" s="38" t="s">
        <v>2153</v>
      </c>
      <c r="K574" s="20" t="s">
        <v>50</v>
      </c>
      <c r="L574" s="20" t="s">
        <v>718</v>
      </c>
      <c r="M574" s="20" t="s">
        <v>2163</v>
      </c>
      <c r="N574" s="52" t="s">
        <v>2162</v>
      </c>
      <c r="O574" s="83" t="s">
        <v>2155</v>
      </c>
      <c r="P574" s="20" t="s">
        <v>702</v>
      </c>
      <c r="Q574" s="29" t="s">
        <v>714</v>
      </c>
      <c r="R574" s="10"/>
      <c r="S574" s="10"/>
      <c r="T574" s="10"/>
      <c r="U574" s="10"/>
      <c r="V574" s="10"/>
      <c r="W574" s="10"/>
      <c r="X574" s="10"/>
      <c r="Y574" s="10"/>
      <c r="Z574" s="10"/>
      <c r="AA574" s="10"/>
      <c r="AB574" s="10"/>
      <c r="AC574" s="10"/>
    </row>
    <row r="575" spans="2:29" s="7" customFormat="1" ht="75">
      <c r="B575" s="353"/>
      <c r="C575" s="359"/>
      <c r="D575" s="223" t="s">
        <v>2161</v>
      </c>
      <c r="E575" s="84">
        <v>0.7</v>
      </c>
      <c r="F575" s="84">
        <v>0.75</v>
      </c>
      <c r="G575" s="84">
        <v>0.65</v>
      </c>
      <c r="H575" s="84">
        <v>0.88</v>
      </c>
      <c r="I575" s="20" t="s">
        <v>719</v>
      </c>
      <c r="J575" s="38" t="s">
        <v>2153</v>
      </c>
      <c r="K575" s="38" t="s">
        <v>50</v>
      </c>
      <c r="L575" s="20" t="s">
        <v>718</v>
      </c>
      <c r="M575" s="20" t="s">
        <v>2056</v>
      </c>
      <c r="N575" s="52" t="s">
        <v>2160</v>
      </c>
      <c r="O575" s="83" t="s">
        <v>2159</v>
      </c>
      <c r="P575" s="20" t="s">
        <v>702</v>
      </c>
      <c r="Q575" s="29" t="s">
        <v>714</v>
      </c>
      <c r="R575" s="10"/>
      <c r="S575" s="10"/>
      <c r="T575" s="10"/>
      <c r="U575" s="10"/>
      <c r="V575" s="10"/>
      <c r="W575" s="10"/>
      <c r="X575" s="10"/>
      <c r="Y575" s="10"/>
      <c r="Z575" s="10"/>
      <c r="AA575" s="10"/>
      <c r="AB575" s="10"/>
      <c r="AC575" s="10"/>
    </row>
    <row r="576" spans="2:29" s="7" customFormat="1" ht="75">
      <c r="B576" s="353"/>
      <c r="C576" s="359"/>
      <c r="D576" s="223" t="s">
        <v>2158</v>
      </c>
      <c r="E576" s="84">
        <v>0.7</v>
      </c>
      <c r="F576" s="84">
        <v>0.75</v>
      </c>
      <c r="G576" s="84">
        <v>0.65</v>
      </c>
      <c r="H576" s="84">
        <v>0.86</v>
      </c>
      <c r="I576" s="20" t="s">
        <v>719</v>
      </c>
      <c r="J576" s="38" t="s">
        <v>2153</v>
      </c>
      <c r="K576" s="20" t="s">
        <v>50</v>
      </c>
      <c r="L576" s="20" t="s">
        <v>718</v>
      </c>
      <c r="M576" s="20" t="s">
        <v>2157</v>
      </c>
      <c r="N576" s="52" t="s">
        <v>2156</v>
      </c>
      <c r="O576" s="83" t="s">
        <v>2155</v>
      </c>
      <c r="P576" s="20" t="s">
        <v>702</v>
      </c>
      <c r="Q576" s="29" t="s">
        <v>714</v>
      </c>
      <c r="R576" s="10"/>
      <c r="S576" s="10"/>
      <c r="T576" s="10"/>
      <c r="U576" s="10"/>
      <c r="V576" s="10"/>
      <c r="W576" s="10"/>
      <c r="X576" s="10"/>
      <c r="Y576" s="10"/>
      <c r="Z576" s="10"/>
      <c r="AA576" s="10"/>
      <c r="AB576" s="10"/>
      <c r="AC576" s="10"/>
    </row>
    <row r="577" spans="2:29" s="7" customFormat="1" ht="75">
      <c r="B577" s="353"/>
      <c r="C577" s="359"/>
      <c r="D577" s="223" t="s">
        <v>2154</v>
      </c>
      <c r="E577" s="84">
        <v>0.7</v>
      </c>
      <c r="F577" s="84">
        <v>0.75</v>
      </c>
      <c r="G577" s="84">
        <v>0.65</v>
      </c>
      <c r="H577" s="84">
        <v>0.83</v>
      </c>
      <c r="I577" s="32" t="s">
        <v>719</v>
      </c>
      <c r="J577" s="128" t="s">
        <v>2153</v>
      </c>
      <c r="K577" s="38" t="s">
        <v>50</v>
      </c>
      <c r="L577" s="20" t="s">
        <v>718</v>
      </c>
      <c r="M577" s="20" t="s">
        <v>2152</v>
      </c>
      <c r="N577" s="52" t="s">
        <v>2151</v>
      </c>
      <c r="O577" s="83" t="s">
        <v>2150</v>
      </c>
      <c r="P577" s="20" t="s">
        <v>702</v>
      </c>
      <c r="Q577" s="29" t="s">
        <v>714</v>
      </c>
      <c r="R577" s="10"/>
      <c r="S577" s="10"/>
      <c r="T577" s="10"/>
      <c r="U577" s="10"/>
      <c r="V577" s="10"/>
      <c r="W577" s="10"/>
      <c r="X577" s="10"/>
      <c r="Y577" s="10"/>
      <c r="Z577" s="10"/>
      <c r="AA577" s="10"/>
      <c r="AB577" s="10"/>
      <c r="AC577" s="10"/>
    </row>
    <row r="578" spans="2:29" s="7" customFormat="1" ht="45">
      <c r="B578" s="353"/>
      <c r="C578" s="359"/>
      <c r="D578" s="223" t="s">
        <v>2149</v>
      </c>
      <c r="E578" s="84">
        <v>0.97</v>
      </c>
      <c r="F578" s="84">
        <v>0.95</v>
      </c>
      <c r="G578" s="84">
        <v>1</v>
      </c>
      <c r="H578" s="84">
        <v>0.93</v>
      </c>
      <c r="I578" s="38" t="s">
        <v>719</v>
      </c>
      <c r="J578" s="20" t="s">
        <v>2025</v>
      </c>
      <c r="K578" s="20" t="s">
        <v>50</v>
      </c>
      <c r="L578" s="20" t="s">
        <v>718</v>
      </c>
      <c r="M578" s="20" t="s">
        <v>2148</v>
      </c>
      <c r="N578" s="52" t="s">
        <v>2147</v>
      </c>
      <c r="O578" s="83" t="s">
        <v>2146</v>
      </c>
      <c r="P578" s="20" t="s">
        <v>702</v>
      </c>
      <c r="Q578" s="29" t="s">
        <v>714</v>
      </c>
      <c r="R578" s="10"/>
      <c r="S578" s="10"/>
      <c r="T578" s="10"/>
      <c r="U578" s="10"/>
      <c r="V578" s="10"/>
      <c r="W578" s="10"/>
      <c r="X578" s="10"/>
      <c r="Y578" s="10"/>
      <c r="Z578" s="10"/>
      <c r="AA578" s="10"/>
      <c r="AB578" s="10"/>
      <c r="AC578" s="10"/>
    </row>
    <row r="579" spans="2:29" s="7" customFormat="1" ht="60">
      <c r="B579" s="353"/>
      <c r="C579" s="359"/>
      <c r="D579" s="207" t="s">
        <v>2145</v>
      </c>
      <c r="E579" s="85">
        <v>0.3</v>
      </c>
      <c r="F579" s="84">
        <v>0</v>
      </c>
      <c r="G579" s="84">
        <v>0.65</v>
      </c>
      <c r="H579" s="91">
        <v>0.99</v>
      </c>
      <c r="I579" s="38" t="s">
        <v>2144</v>
      </c>
      <c r="J579" s="20" t="s">
        <v>50</v>
      </c>
      <c r="K579" s="20" t="s">
        <v>50</v>
      </c>
      <c r="L579" s="38" t="s">
        <v>2143</v>
      </c>
      <c r="M579" s="20" t="s">
        <v>2142</v>
      </c>
      <c r="N579" s="51" t="s">
        <v>2141</v>
      </c>
      <c r="O579" s="90" t="s">
        <v>2140</v>
      </c>
      <c r="P579" s="20" t="s">
        <v>702</v>
      </c>
      <c r="Q579" s="29" t="s">
        <v>1148</v>
      </c>
      <c r="R579" s="10"/>
      <c r="S579" s="10"/>
      <c r="T579" s="10"/>
      <c r="U579" s="10"/>
      <c r="V579" s="10"/>
      <c r="W579" s="10"/>
      <c r="X579" s="10"/>
      <c r="Y579" s="10"/>
      <c r="Z579" s="10"/>
      <c r="AA579" s="10"/>
      <c r="AB579" s="10"/>
      <c r="AC579" s="10"/>
    </row>
    <row r="580" spans="2:29" s="7" customFormat="1" ht="75">
      <c r="B580" s="353"/>
      <c r="C580" s="359"/>
      <c r="D580" s="223" t="s">
        <v>2139</v>
      </c>
      <c r="E580" s="84">
        <v>0.11</v>
      </c>
      <c r="F580" s="84">
        <v>0.2</v>
      </c>
      <c r="G580" s="84">
        <v>0</v>
      </c>
      <c r="H580" s="84">
        <v>0.28000000000000003</v>
      </c>
      <c r="I580" s="38" t="s">
        <v>719</v>
      </c>
      <c r="J580" s="38" t="s">
        <v>2138</v>
      </c>
      <c r="K580" s="20" t="s">
        <v>50</v>
      </c>
      <c r="L580" s="20" t="s">
        <v>718</v>
      </c>
      <c r="M580" s="20" t="s">
        <v>2137</v>
      </c>
      <c r="N580" s="51" t="s">
        <v>2136</v>
      </c>
      <c r="O580" s="83" t="s">
        <v>2135</v>
      </c>
      <c r="P580" s="20" t="s">
        <v>722</v>
      </c>
      <c r="Q580" s="29" t="s">
        <v>714</v>
      </c>
      <c r="R580" s="10"/>
      <c r="S580" s="10"/>
      <c r="T580" s="10"/>
      <c r="U580" s="10"/>
      <c r="V580" s="10"/>
      <c r="W580" s="10"/>
      <c r="X580" s="10"/>
      <c r="Y580" s="10"/>
      <c r="Z580" s="10"/>
      <c r="AA580" s="10"/>
      <c r="AB580" s="10"/>
      <c r="AC580" s="10"/>
    </row>
    <row r="581" spans="2:29" s="7" customFormat="1" ht="60">
      <c r="B581" s="353"/>
      <c r="C581" s="359"/>
      <c r="D581" s="207" t="s">
        <v>2134</v>
      </c>
      <c r="E581" s="84">
        <v>0.03</v>
      </c>
      <c r="F581" s="84">
        <v>0.05</v>
      </c>
      <c r="G581" s="84">
        <v>0</v>
      </c>
      <c r="H581" s="84">
        <v>0.55000000000000004</v>
      </c>
      <c r="I581" s="38" t="s">
        <v>2133</v>
      </c>
      <c r="J581" s="20" t="s">
        <v>50</v>
      </c>
      <c r="K581" s="38" t="s">
        <v>2132</v>
      </c>
      <c r="L581" s="38" t="s">
        <v>2131</v>
      </c>
      <c r="M581" s="20" t="s">
        <v>2130</v>
      </c>
      <c r="N581" s="51" t="s">
        <v>2129</v>
      </c>
      <c r="O581" s="83" t="s">
        <v>2128</v>
      </c>
      <c r="P581" s="20" t="s">
        <v>722</v>
      </c>
      <c r="Q581" s="29" t="s">
        <v>714</v>
      </c>
      <c r="R581" s="10"/>
      <c r="S581" s="10"/>
      <c r="T581" s="10"/>
      <c r="U581" s="10"/>
      <c r="V581" s="10"/>
      <c r="W581" s="10"/>
      <c r="X581" s="10"/>
      <c r="Y581" s="10"/>
      <c r="Z581" s="10"/>
      <c r="AA581" s="10"/>
      <c r="AB581" s="10"/>
      <c r="AC581" s="10"/>
    </row>
    <row r="582" spans="2:29" s="7" customFormat="1" ht="75">
      <c r="B582" s="353"/>
      <c r="C582" s="359"/>
      <c r="D582" s="223" t="s">
        <v>2127</v>
      </c>
      <c r="E582" s="84">
        <f>23/37</f>
        <v>0.6216216216216216</v>
      </c>
      <c r="F582" s="84">
        <f>17/20</f>
        <v>0.85</v>
      </c>
      <c r="G582" s="84">
        <f>6/17</f>
        <v>0.35294117647058826</v>
      </c>
      <c r="H582" s="91">
        <v>7.0000000000000007E-2</v>
      </c>
      <c r="I582" s="38" t="s">
        <v>719</v>
      </c>
      <c r="J582" s="38" t="s">
        <v>2126</v>
      </c>
      <c r="K582" s="38" t="s">
        <v>2125</v>
      </c>
      <c r="L582" s="38" t="s">
        <v>2124</v>
      </c>
      <c r="M582" s="20" t="s">
        <v>2123</v>
      </c>
      <c r="N582" s="51" t="s">
        <v>2122</v>
      </c>
      <c r="O582" s="83" t="s">
        <v>2121</v>
      </c>
      <c r="P582" s="20" t="s">
        <v>722</v>
      </c>
      <c r="Q582" s="29" t="s">
        <v>714</v>
      </c>
      <c r="R582" s="10"/>
      <c r="S582" s="10"/>
      <c r="T582" s="10"/>
      <c r="U582" s="10"/>
      <c r="V582" s="10"/>
      <c r="W582" s="10"/>
      <c r="X582" s="10"/>
      <c r="Y582" s="10"/>
      <c r="Z582" s="10"/>
      <c r="AA582" s="10"/>
      <c r="AB582" s="10"/>
      <c r="AC582" s="10"/>
    </row>
    <row r="583" spans="2:29" s="7" customFormat="1" ht="45">
      <c r="B583" s="353"/>
      <c r="C583" s="359"/>
      <c r="D583" s="223" t="s">
        <v>2120</v>
      </c>
      <c r="E583" s="84">
        <f>23/37</f>
        <v>0.6216216216216216</v>
      </c>
      <c r="F583" s="84">
        <f>17/20</f>
        <v>0.85</v>
      </c>
      <c r="G583" s="84">
        <f>6/17</f>
        <v>0.35294117647058826</v>
      </c>
      <c r="H583" s="91">
        <v>7.0000000000000007E-2</v>
      </c>
      <c r="I583" s="38" t="s">
        <v>719</v>
      </c>
      <c r="J583" s="38" t="s">
        <v>2108</v>
      </c>
      <c r="K583" s="20" t="s">
        <v>50</v>
      </c>
      <c r="L583" s="20" t="s">
        <v>718</v>
      </c>
      <c r="M583" s="20" t="s">
        <v>2119</v>
      </c>
      <c r="N583" s="52" t="s">
        <v>2118</v>
      </c>
      <c r="O583" s="83" t="s">
        <v>2117</v>
      </c>
      <c r="P583" s="20" t="s">
        <v>722</v>
      </c>
      <c r="Q583" s="29" t="s">
        <v>714</v>
      </c>
      <c r="R583" s="10"/>
      <c r="S583" s="10"/>
      <c r="T583" s="10"/>
      <c r="U583" s="10"/>
      <c r="V583" s="10"/>
      <c r="W583" s="10"/>
      <c r="X583" s="10"/>
      <c r="Y583" s="10"/>
      <c r="Z583" s="10"/>
      <c r="AA583" s="10"/>
      <c r="AB583" s="10"/>
      <c r="AC583" s="10"/>
    </row>
    <row r="584" spans="2:29" s="7" customFormat="1" ht="135">
      <c r="B584" s="353"/>
      <c r="C584" s="359"/>
      <c r="D584" s="207" t="s">
        <v>2116</v>
      </c>
      <c r="E584" s="84">
        <v>0.03</v>
      </c>
      <c r="F584" s="84">
        <v>0.05</v>
      </c>
      <c r="G584" s="84">
        <v>0</v>
      </c>
      <c r="H584" s="84">
        <v>0.55000000000000004</v>
      </c>
      <c r="I584" s="38" t="s">
        <v>2115</v>
      </c>
      <c r="J584" s="20" t="s">
        <v>50</v>
      </c>
      <c r="K584" s="20" t="s">
        <v>2114</v>
      </c>
      <c r="L584" s="38" t="s">
        <v>2113</v>
      </c>
      <c r="M584" s="20" t="s">
        <v>2112</v>
      </c>
      <c r="N584" s="51" t="s">
        <v>2111</v>
      </c>
      <c r="O584" s="83" t="s">
        <v>2110</v>
      </c>
      <c r="P584" s="20" t="s">
        <v>722</v>
      </c>
      <c r="Q584" s="29" t="s">
        <v>1148</v>
      </c>
      <c r="R584" s="10"/>
      <c r="S584" s="10"/>
      <c r="T584" s="10"/>
      <c r="U584" s="10"/>
      <c r="V584" s="10"/>
      <c r="W584" s="10"/>
      <c r="X584" s="10"/>
      <c r="Y584" s="10"/>
      <c r="Z584" s="10"/>
      <c r="AA584" s="10"/>
      <c r="AB584" s="10"/>
      <c r="AC584" s="10"/>
    </row>
    <row r="585" spans="2:29" s="7" customFormat="1" ht="60">
      <c r="B585" s="353"/>
      <c r="C585" s="359"/>
      <c r="D585" s="206" t="s">
        <v>2109</v>
      </c>
      <c r="E585" s="73">
        <f>23/37</f>
        <v>0.6216216216216216</v>
      </c>
      <c r="F585" s="73">
        <f>17/20</f>
        <v>0.85</v>
      </c>
      <c r="G585" s="73">
        <f>6/17</f>
        <v>0.35294117647058826</v>
      </c>
      <c r="H585" s="72">
        <v>7.0000000000000007E-2</v>
      </c>
      <c r="I585" s="71" t="s">
        <v>2108</v>
      </c>
      <c r="J585" s="68" t="s">
        <v>50</v>
      </c>
      <c r="K585" s="68" t="s">
        <v>2107</v>
      </c>
      <c r="L585" s="71" t="s">
        <v>2106</v>
      </c>
      <c r="M585" s="68" t="s">
        <v>2105</v>
      </c>
      <c r="N585" s="213" t="s">
        <v>2104</v>
      </c>
      <c r="O585" s="88" t="s">
        <v>2103</v>
      </c>
      <c r="P585" s="68" t="s">
        <v>722</v>
      </c>
      <c r="Q585" s="67" t="s">
        <v>1148</v>
      </c>
      <c r="R585" s="10"/>
      <c r="S585" s="10"/>
      <c r="T585" s="10"/>
      <c r="U585" s="10"/>
      <c r="V585" s="10"/>
      <c r="W585" s="10"/>
      <c r="X585" s="10"/>
      <c r="Y585" s="10"/>
      <c r="Z585" s="10"/>
      <c r="AA585" s="10"/>
      <c r="AB585" s="10"/>
      <c r="AC585" s="10"/>
    </row>
    <row r="586" spans="2:29" s="7" customFormat="1" ht="30">
      <c r="B586" s="353"/>
      <c r="C586" s="359"/>
      <c r="D586" s="212" t="s">
        <v>2102</v>
      </c>
      <c r="E586" s="115">
        <v>0.62</v>
      </c>
      <c r="F586" s="65">
        <v>0.85</v>
      </c>
      <c r="G586" s="65">
        <v>0.35</v>
      </c>
      <c r="H586" s="115">
        <v>1</v>
      </c>
      <c r="I586" s="61" t="s">
        <v>719</v>
      </c>
      <c r="J586" s="64" t="s">
        <v>2101</v>
      </c>
      <c r="K586" s="61" t="s">
        <v>50</v>
      </c>
      <c r="L586" s="61" t="s">
        <v>718</v>
      </c>
      <c r="M586" s="61" t="s">
        <v>2100</v>
      </c>
      <c r="N586" s="93" t="s">
        <v>2099</v>
      </c>
      <c r="O586" s="62" t="s">
        <v>2098</v>
      </c>
      <c r="P586" s="61" t="s">
        <v>702</v>
      </c>
      <c r="Q586" s="60" t="s">
        <v>730</v>
      </c>
      <c r="R586" s="10"/>
      <c r="S586" s="10"/>
      <c r="T586" s="10"/>
      <c r="U586" s="10"/>
      <c r="V586" s="10"/>
      <c r="W586" s="10"/>
      <c r="X586" s="10"/>
      <c r="Y586" s="10"/>
      <c r="Z586" s="10"/>
      <c r="AA586" s="10"/>
      <c r="AB586" s="10"/>
      <c r="AC586" s="10"/>
    </row>
    <row r="587" spans="2:29" s="7" customFormat="1" ht="45">
      <c r="B587" s="353"/>
      <c r="C587" s="359"/>
      <c r="D587" s="223" t="s">
        <v>2097</v>
      </c>
      <c r="E587" s="85" t="s">
        <v>1889</v>
      </c>
      <c r="F587" s="84">
        <v>0.5</v>
      </c>
      <c r="G587" s="84">
        <v>0</v>
      </c>
      <c r="H587" s="84">
        <v>1</v>
      </c>
      <c r="I587" s="20" t="s">
        <v>719</v>
      </c>
      <c r="J587" s="38" t="s">
        <v>2096</v>
      </c>
      <c r="K587" s="20" t="s">
        <v>50</v>
      </c>
      <c r="L587" s="20" t="s">
        <v>718</v>
      </c>
      <c r="M587" s="20" t="s">
        <v>2095</v>
      </c>
      <c r="N587" s="51" t="s">
        <v>2094</v>
      </c>
      <c r="O587" s="90" t="s">
        <v>2093</v>
      </c>
      <c r="P587" s="20" t="s">
        <v>702</v>
      </c>
      <c r="Q587" s="29" t="s">
        <v>730</v>
      </c>
      <c r="R587" s="10"/>
      <c r="S587" s="10"/>
      <c r="T587" s="10"/>
      <c r="U587" s="10"/>
      <c r="V587" s="10"/>
      <c r="W587" s="10"/>
      <c r="X587" s="10"/>
      <c r="Y587" s="10"/>
      <c r="Z587" s="10"/>
      <c r="AA587" s="10"/>
      <c r="AB587" s="10"/>
      <c r="AC587" s="10"/>
    </row>
    <row r="588" spans="2:29" s="7" customFormat="1" ht="75">
      <c r="B588" s="353"/>
      <c r="C588" s="359"/>
      <c r="D588" s="223" t="s">
        <v>2092</v>
      </c>
      <c r="E588" s="84">
        <v>0.76</v>
      </c>
      <c r="F588" s="84">
        <v>0.9</v>
      </c>
      <c r="G588" s="84">
        <v>0.59</v>
      </c>
      <c r="H588" s="84">
        <v>1</v>
      </c>
      <c r="I588" s="38" t="s">
        <v>719</v>
      </c>
      <c r="J588" s="38" t="s">
        <v>2091</v>
      </c>
      <c r="K588" s="20" t="s">
        <v>50</v>
      </c>
      <c r="L588" s="20" t="s">
        <v>718</v>
      </c>
      <c r="M588" s="20" t="s">
        <v>2090</v>
      </c>
      <c r="N588" s="51" t="s">
        <v>2089</v>
      </c>
      <c r="O588" s="90" t="s">
        <v>2088</v>
      </c>
      <c r="P588" s="20" t="s">
        <v>702</v>
      </c>
      <c r="Q588" s="29" t="s">
        <v>730</v>
      </c>
      <c r="R588" s="10"/>
      <c r="S588" s="10"/>
      <c r="T588" s="10"/>
      <c r="U588" s="10"/>
      <c r="V588" s="10"/>
      <c r="W588" s="10"/>
      <c r="X588" s="10"/>
      <c r="Y588" s="10"/>
      <c r="Z588" s="10"/>
      <c r="AA588" s="10"/>
      <c r="AB588" s="10"/>
      <c r="AC588" s="10"/>
    </row>
    <row r="589" spans="2:29" s="7" customFormat="1" ht="30">
      <c r="B589" s="353"/>
      <c r="C589" s="359"/>
      <c r="D589" s="223" t="s">
        <v>2087</v>
      </c>
      <c r="E589" s="84">
        <v>0.95</v>
      </c>
      <c r="F589" s="84">
        <v>0.95</v>
      </c>
      <c r="G589" s="84">
        <v>0.94</v>
      </c>
      <c r="H589" s="84">
        <v>1</v>
      </c>
      <c r="I589" s="38" t="s">
        <v>719</v>
      </c>
      <c r="J589" s="20" t="s">
        <v>2025</v>
      </c>
      <c r="K589" s="20" t="s">
        <v>50</v>
      </c>
      <c r="L589" s="20" t="s">
        <v>718</v>
      </c>
      <c r="M589" s="38" t="s">
        <v>2086</v>
      </c>
      <c r="N589" s="51" t="s">
        <v>2085</v>
      </c>
      <c r="O589" s="90" t="s">
        <v>2084</v>
      </c>
      <c r="P589" s="20" t="s">
        <v>702</v>
      </c>
      <c r="Q589" s="29" t="s">
        <v>730</v>
      </c>
      <c r="R589" s="10"/>
      <c r="S589" s="10"/>
      <c r="T589" s="10"/>
      <c r="U589" s="10"/>
      <c r="V589" s="10"/>
      <c r="W589" s="10"/>
      <c r="X589" s="10"/>
      <c r="Y589" s="10"/>
      <c r="Z589" s="10"/>
      <c r="AA589" s="10"/>
      <c r="AB589" s="10"/>
      <c r="AC589" s="10"/>
    </row>
    <row r="590" spans="2:29" s="7" customFormat="1" ht="45">
      <c r="B590" s="353"/>
      <c r="C590" s="359"/>
      <c r="D590" s="206" t="s">
        <v>2083</v>
      </c>
      <c r="E590" s="71" t="s">
        <v>754</v>
      </c>
      <c r="F590" s="73">
        <v>0</v>
      </c>
      <c r="G590" s="73">
        <v>0.65</v>
      </c>
      <c r="H590" s="73">
        <v>1</v>
      </c>
      <c r="I590" s="71" t="s">
        <v>2038</v>
      </c>
      <c r="J590" s="68" t="s">
        <v>50</v>
      </c>
      <c r="K590" s="68" t="s">
        <v>2082</v>
      </c>
      <c r="L590" s="71" t="s">
        <v>2081</v>
      </c>
      <c r="M590" s="68" t="s">
        <v>2080</v>
      </c>
      <c r="N590" s="213" t="s">
        <v>2079</v>
      </c>
      <c r="O590" s="69" t="s">
        <v>2078</v>
      </c>
      <c r="P590" s="68" t="s">
        <v>702</v>
      </c>
      <c r="Q590" s="67" t="s">
        <v>730</v>
      </c>
      <c r="R590" s="10"/>
      <c r="S590" s="10"/>
      <c r="T590" s="10"/>
      <c r="U590" s="10"/>
      <c r="V590" s="10"/>
      <c r="W590" s="10"/>
      <c r="X590" s="10"/>
      <c r="Y590" s="10"/>
      <c r="Z590" s="10"/>
      <c r="AA590" s="10"/>
      <c r="AB590" s="10"/>
      <c r="AC590" s="10"/>
    </row>
    <row r="591" spans="2:29" s="7" customFormat="1" ht="60">
      <c r="B591" s="353"/>
      <c r="C591" s="359"/>
      <c r="D591" s="209" t="s">
        <v>2077</v>
      </c>
      <c r="E591" s="65">
        <v>0.95</v>
      </c>
      <c r="F591" s="65">
        <v>0.9</v>
      </c>
      <c r="G591" s="65">
        <v>1</v>
      </c>
      <c r="H591" s="65">
        <v>0.92</v>
      </c>
      <c r="I591" s="64" t="s">
        <v>2076</v>
      </c>
      <c r="J591" s="64" t="s">
        <v>1561</v>
      </c>
      <c r="K591" s="64" t="s">
        <v>2075</v>
      </c>
      <c r="L591" s="64" t="s">
        <v>2074</v>
      </c>
      <c r="M591" s="61" t="s">
        <v>2073</v>
      </c>
      <c r="N591" s="63" t="s">
        <v>2072</v>
      </c>
      <c r="O591" s="62" t="s">
        <v>2071</v>
      </c>
      <c r="P591" s="61" t="s">
        <v>702</v>
      </c>
      <c r="Q591" s="238" t="s">
        <v>701</v>
      </c>
      <c r="R591" s="10"/>
      <c r="S591" s="10"/>
      <c r="T591" s="10"/>
      <c r="U591" s="10"/>
      <c r="V591" s="10"/>
      <c r="W591" s="10"/>
      <c r="X591" s="10"/>
      <c r="Y591" s="10"/>
      <c r="Z591" s="10"/>
      <c r="AA591" s="10"/>
      <c r="AB591" s="10"/>
      <c r="AC591" s="10"/>
    </row>
    <row r="592" spans="2:29" s="7" customFormat="1" ht="60">
      <c r="B592" s="353"/>
      <c r="C592" s="359"/>
      <c r="D592" s="207" t="s">
        <v>2070</v>
      </c>
      <c r="E592" s="84">
        <v>1</v>
      </c>
      <c r="F592" s="84">
        <v>1</v>
      </c>
      <c r="G592" s="84">
        <v>1</v>
      </c>
      <c r="H592" s="84">
        <v>0.75</v>
      </c>
      <c r="I592" s="38" t="s">
        <v>2069</v>
      </c>
      <c r="J592" s="20" t="s">
        <v>50</v>
      </c>
      <c r="K592" s="38" t="s">
        <v>2068</v>
      </c>
      <c r="L592" s="20" t="s">
        <v>2067</v>
      </c>
      <c r="M592" s="20" t="s">
        <v>2066</v>
      </c>
      <c r="N592" s="52" t="s">
        <v>2065</v>
      </c>
      <c r="O592" s="83" t="s">
        <v>2064</v>
      </c>
      <c r="P592" s="20" t="s">
        <v>702</v>
      </c>
      <c r="Q592" s="29" t="s">
        <v>701</v>
      </c>
      <c r="R592" s="10"/>
      <c r="S592" s="10"/>
      <c r="T592" s="10"/>
      <c r="U592" s="10"/>
      <c r="V592" s="10"/>
      <c r="W592" s="10"/>
      <c r="X592" s="10"/>
      <c r="Y592" s="10"/>
      <c r="Z592" s="10"/>
      <c r="AA592" s="10"/>
      <c r="AB592" s="10"/>
      <c r="AC592" s="10"/>
    </row>
    <row r="593" spans="2:29" s="7" customFormat="1" ht="45">
      <c r="B593" s="353"/>
      <c r="C593" s="359"/>
      <c r="D593" s="207" t="s">
        <v>2063</v>
      </c>
      <c r="E593" s="84">
        <v>0.7</v>
      </c>
      <c r="F593" s="84">
        <v>0.75</v>
      </c>
      <c r="G593" s="84">
        <v>0.65</v>
      </c>
      <c r="H593" s="84">
        <v>0.95</v>
      </c>
      <c r="I593" s="38" t="s">
        <v>2052</v>
      </c>
      <c r="J593" s="38" t="s">
        <v>2051</v>
      </c>
      <c r="K593" s="20" t="s">
        <v>2050</v>
      </c>
      <c r="L593" s="38" t="s">
        <v>2062</v>
      </c>
      <c r="M593" s="20" t="s">
        <v>2061</v>
      </c>
      <c r="N593" s="52" t="s">
        <v>2060</v>
      </c>
      <c r="O593" s="83" t="s">
        <v>2059</v>
      </c>
      <c r="P593" s="20" t="s">
        <v>702</v>
      </c>
      <c r="Q593" s="29" t="s">
        <v>701</v>
      </c>
      <c r="R593" s="10"/>
      <c r="S593" s="10"/>
      <c r="T593" s="10"/>
      <c r="U593" s="10"/>
      <c r="V593" s="10"/>
      <c r="W593" s="10"/>
      <c r="X593" s="10"/>
      <c r="Y593" s="10"/>
      <c r="Z593" s="10"/>
      <c r="AA593" s="10"/>
      <c r="AB593" s="10"/>
      <c r="AC593" s="10"/>
    </row>
    <row r="594" spans="2:29" s="7" customFormat="1" ht="75">
      <c r="B594" s="353"/>
      <c r="C594" s="359"/>
      <c r="D594" s="207" t="s">
        <v>2058</v>
      </c>
      <c r="E594" s="84">
        <v>0.7</v>
      </c>
      <c r="F594" s="84">
        <v>0.75</v>
      </c>
      <c r="G594" s="84">
        <v>0.65</v>
      </c>
      <c r="H594" s="84">
        <v>0.88</v>
      </c>
      <c r="I594" s="38" t="s">
        <v>2052</v>
      </c>
      <c r="J594" s="38" t="s">
        <v>2051</v>
      </c>
      <c r="K594" s="20" t="s">
        <v>2050</v>
      </c>
      <c r="L594" s="38" t="s">
        <v>2057</v>
      </c>
      <c r="M594" s="20" t="s">
        <v>2056</v>
      </c>
      <c r="N594" s="52" t="s">
        <v>2055</v>
      </c>
      <c r="O594" s="83" t="s">
        <v>2054</v>
      </c>
      <c r="P594" s="20" t="s">
        <v>702</v>
      </c>
      <c r="Q594" s="29" t="s">
        <v>701</v>
      </c>
      <c r="R594" s="10"/>
      <c r="S594" s="10"/>
      <c r="T594" s="10"/>
      <c r="U594" s="10"/>
      <c r="V594" s="10"/>
      <c r="W594" s="10"/>
      <c r="X594" s="10"/>
      <c r="Y594" s="10"/>
      <c r="Z594" s="10"/>
      <c r="AA594" s="10"/>
      <c r="AB594" s="10"/>
      <c r="AC594" s="10"/>
    </row>
    <row r="595" spans="2:29" s="7" customFormat="1" ht="75">
      <c r="B595" s="353"/>
      <c r="C595" s="359"/>
      <c r="D595" s="207" t="s">
        <v>2053</v>
      </c>
      <c r="E595" s="84">
        <v>0.7</v>
      </c>
      <c r="F595" s="84">
        <v>0.7</v>
      </c>
      <c r="G595" s="84">
        <v>0.71</v>
      </c>
      <c r="H595" s="84">
        <v>0.87</v>
      </c>
      <c r="I595" s="38" t="s">
        <v>2052</v>
      </c>
      <c r="J595" s="38" t="s">
        <v>2051</v>
      </c>
      <c r="K595" s="20" t="s">
        <v>2050</v>
      </c>
      <c r="L595" s="38" t="s">
        <v>2049</v>
      </c>
      <c r="M595" s="20" t="s">
        <v>2048</v>
      </c>
      <c r="N595" s="52" t="s">
        <v>2047</v>
      </c>
      <c r="O595" s="83" t="s">
        <v>2046</v>
      </c>
      <c r="P595" s="20" t="s">
        <v>702</v>
      </c>
      <c r="Q595" s="29" t="s">
        <v>701</v>
      </c>
      <c r="R595" s="10"/>
      <c r="S595" s="10"/>
      <c r="T595" s="10"/>
      <c r="U595" s="10"/>
      <c r="V595" s="10"/>
      <c r="W595" s="10"/>
      <c r="X595" s="10"/>
      <c r="Y595" s="10"/>
      <c r="Z595" s="10"/>
      <c r="AA595" s="10"/>
      <c r="AB595" s="10"/>
      <c r="AC595" s="10"/>
    </row>
    <row r="596" spans="2:29" s="7" customFormat="1" ht="45">
      <c r="B596" s="353"/>
      <c r="C596" s="359"/>
      <c r="D596" s="208" t="s">
        <v>2045</v>
      </c>
      <c r="E596" s="84">
        <v>0.62</v>
      </c>
      <c r="F596" s="84">
        <v>0.3</v>
      </c>
      <c r="G596" s="84">
        <v>1</v>
      </c>
      <c r="H596" s="84">
        <v>0.86</v>
      </c>
      <c r="I596" s="38" t="s">
        <v>2044</v>
      </c>
      <c r="J596" s="20" t="s">
        <v>50</v>
      </c>
      <c r="K596" s="20" t="s">
        <v>2043</v>
      </c>
      <c r="L596" s="20" t="s">
        <v>726</v>
      </c>
      <c r="M596" s="20" t="s">
        <v>2042</v>
      </c>
      <c r="N596" s="52" t="s">
        <v>2041</v>
      </c>
      <c r="O596" s="83" t="s">
        <v>2040</v>
      </c>
      <c r="P596" s="20" t="s">
        <v>702</v>
      </c>
      <c r="Q596" s="29" t="s">
        <v>701</v>
      </c>
      <c r="R596" s="10"/>
      <c r="S596" s="10"/>
      <c r="T596" s="10"/>
      <c r="U596" s="10"/>
      <c r="V596" s="10"/>
      <c r="W596" s="10"/>
      <c r="X596" s="10"/>
      <c r="Y596" s="10"/>
      <c r="Z596" s="10"/>
      <c r="AA596" s="10"/>
      <c r="AB596" s="10"/>
      <c r="AC596" s="10"/>
    </row>
    <row r="597" spans="2:29" s="7" customFormat="1" ht="60">
      <c r="B597" s="353"/>
      <c r="C597" s="359"/>
      <c r="D597" s="207" t="s">
        <v>2039</v>
      </c>
      <c r="E597" s="84">
        <v>0.32</v>
      </c>
      <c r="F597" s="84">
        <v>0.05</v>
      </c>
      <c r="G597" s="84">
        <v>0.65</v>
      </c>
      <c r="H597" s="84">
        <v>1</v>
      </c>
      <c r="I597" s="38" t="s">
        <v>2038</v>
      </c>
      <c r="J597" s="20" t="s">
        <v>50</v>
      </c>
      <c r="K597" s="20" t="s">
        <v>2037</v>
      </c>
      <c r="L597" s="20" t="s">
        <v>2036</v>
      </c>
      <c r="M597" s="20" t="s">
        <v>2035</v>
      </c>
      <c r="N597" s="52" t="s">
        <v>2034</v>
      </c>
      <c r="O597" s="90" t="s">
        <v>2033</v>
      </c>
      <c r="P597" s="20" t="s">
        <v>702</v>
      </c>
      <c r="Q597" s="29" t="s">
        <v>701</v>
      </c>
      <c r="R597" s="10"/>
      <c r="S597" s="10"/>
      <c r="T597" s="10"/>
      <c r="U597" s="10"/>
      <c r="V597" s="10"/>
      <c r="W597" s="10"/>
      <c r="X597" s="10"/>
      <c r="Y597" s="10"/>
      <c r="Z597" s="10"/>
      <c r="AA597" s="10"/>
      <c r="AB597" s="10"/>
      <c r="AC597" s="10"/>
    </row>
    <row r="598" spans="2:29" s="7" customFormat="1" ht="45">
      <c r="B598" s="353"/>
      <c r="C598" s="359"/>
      <c r="D598" s="237" t="s">
        <v>2032</v>
      </c>
      <c r="E598" s="129">
        <f>12/37</f>
        <v>0.32432432432432434</v>
      </c>
      <c r="F598" s="84">
        <v>0.05</v>
      </c>
      <c r="G598" s="84">
        <v>0.65</v>
      </c>
      <c r="H598" s="91">
        <v>0.96</v>
      </c>
      <c r="I598" s="38" t="s">
        <v>2031</v>
      </c>
      <c r="J598" s="20" t="s">
        <v>50</v>
      </c>
      <c r="K598" s="20" t="s">
        <v>50</v>
      </c>
      <c r="L598" s="32" t="s">
        <v>2030</v>
      </c>
      <c r="M598" s="20" t="s">
        <v>2029</v>
      </c>
      <c r="N598" s="51" t="s">
        <v>2028</v>
      </c>
      <c r="O598" s="126" t="s">
        <v>2027</v>
      </c>
      <c r="P598" s="20" t="s">
        <v>702</v>
      </c>
      <c r="Q598" s="29" t="s">
        <v>701</v>
      </c>
      <c r="R598" s="10"/>
      <c r="S598" s="10"/>
      <c r="T598" s="10"/>
      <c r="U598" s="10"/>
      <c r="V598" s="10"/>
      <c r="W598" s="10"/>
      <c r="X598" s="10"/>
      <c r="Y598" s="10"/>
      <c r="Z598" s="10"/>
      <c r="AA598" s="10"/>
      <c r="AB598" s="10"/>
      <c r="AC598" s="10"/>
    </row>
    <row r="599" spans="2:29" s="7" customFormat="1" ht="60">
      <c r="B599" s="353"/>
      <c r="C599" s="359"/>
      <c r="D599" s="207" t="s">
        <v>2026</v>
      </c>
      <c r="E599" s="84">
        <f>12/37</f>
        <v>0.32432432432432434</v>
      </c>
      <c r="F599" s="84">
        <v>0.05</v>
      </c>
      <c r="G599" s="84">
        <v>0.65</v>
      </c>
      <c r="H599" s="91">
        <v>0.95</v>
      </c>
      <c r="I599" s="20" t="s">
        <v>2025</v>
      </c>
      <c r="J599" s="20" t="s">
        <v>50</v>
      </c>
      <c r="K599" s="20" t="s">
        <v>50</v>
      </c>
      <c r="L599" s="38" t="s">
        <v>2024</v>
      </c>
      <c r="M599" s="20" t="s">
        <v>2023</v>
      </c>
      <c r="N599" s="51" t="s">
        <v>2022</v>
      </c>
      <c r="O599" s="90" t="s">
        <v>2021</v>
      </c>
      <c r="P599" s="20" t="s">
        <v>702</v>
      </c>
      <c r="Q599" s="29" t="s">
        <v>701</v>
      </c>
      <c r="R599" s="10"/>
      <c r="S599" s="10"/>
      <c r="T599" s="10"/>
      <c r="U599" s="10"/>
      <c r="V599" s="10"/>
      <c r="W599" s="10"/>
      <c r="X599" s="10"/>
      <c r="Y599" s="10"/>
      <c r="Z599" s="10"/>
      <c r="AA599" s="10"/>
      <c r="AB599" s="10"/>
      <c r="AC599" s="10"/>
    </row>
    <row r="600" spans="2:29" s="7" customFormat="1" ht="60">
      <c r="B600" s="353"/>
      <c r="C600" s="359"/>
      <c r="D600" s="207" t="s">
        <v>2020</v>
      </c>
      <c r="E600" s="84">
        <v>0.3</v>
      </c>
      <c r="F600" s="84">
        <v>0</v>
      </c>
      <c r="G600" s="84">
        <v>0.65</v>
      </c>
      <c r="H600" s="91">
        <v>0.92</v>
      </c>
      <c r="I600" s="38" t="s">
        <v>2019</v>
      </c>
      <c r="J600" s="20" t="s">
        <v>50</v>
      </c>
      <c r="K600" s="20" t="s">
        <v>50</v>
      </c>
      <c r="L600" s="38" t="s">
        <v>2018</v>
      </c>
      <c r="M600" s="20" t="s">
        <v>2017</v>
      </c>
      <c r="N600" s="51" t="s">
        <v>2016</v>
      </c>
      <c r="O600" s="90" t="s">
        <v>2015</v>
      </c>
      <c r="P600" s="20" t="s">
        <v>702</v>
      </c>
      <c r="Q600" s="29" t="s">
        <v>701</v>
      </c>
      <c r="R600" s="10"/>
      <c r="S600" s="10"/>
      <c r="T600" s="10"/>
      <c r="U600" s="10"/>
      <c r="V600" s="10"/>
      <c r="W600" s="10"/>
      <c r="X600" s="10"/>
      <c r="Y600" s="10"/>
      <c r="Z600" s="10"/>
      <c r="AA600" s="10"/>
      <c r="AB600" s="10"/>
      <c r="AC600" s="10"/>
    </row>
    <row r="601" spans="2:29" s="7" customFormat="1" ht="136" thickBot="1">
      <c r="B601" s="354"/>
      <c r="C601" s="360"/>
      <c r="D601" s="236" t="s">
        <v>2014</v>
      </c>
      <c r="E601" s="57">
        <v>0.3</v>
      </c>
      <c r="F601" s="57">
        <v>0</v>
      </c>
      <c r="G601" s="57">
        <v>0.65</v>
      </c>
      <c r="H601" s="235">
        <v>0.92</v>
      </c>
      <c r="I601" s="234" t="s">
        <v>2013</v>
      </c>
      <c r="J601" s="233" t="s">
        <v>50</v>
      </c>
      <c r="K601" s="44" t="s">
        <v>50</v>
      </c>
      <c r="L601" s="44" t="s">
        <v>2010</v>
      </c>
      <c r="M601" s="44" t="s">
        <v>2012</v>
      </c>
      <c r="N601" s="124" t="s">
        <v>2011</v>
      </c>
      <c r="O601" s="232" t="s">
        <v>2010</v>
      </c>
      <c r="P601" s="44" t="s">
        <v>702</v>
      </c>
      <c r="Q601" s="48" t="s">
        <v>701</v>
      </c>
      <c r="R601" s="10"/>
      <c r="S601" s="10"/>
      <c r="T601" s="10"/>
      <c r="U601" s="10"/>
      <c r="V601" s="10"/>
      <c r="W601" s="10"/>
      <c r="X601" s="10"/>
      <c r="Y601" s="10"/>
      <c r="Z601" s="10"/>
      <c r="AA601" s="10"/>
      <c r="AB601" s="10"/>
      <c r="AC601" s="10"/>
    </row>
    <row r="602" spans="2:29" s="7" customFormat="1" ht="60">
      <c r="B602" s="341" t="s">
        <v>2009</v>
      </c>
      <c r="C602" s="334" t="s">
        <v>2008</v>
      </c>
      <c r="D602" s="231" t="s">
        <v>2007</v>
      </c>
      <c r="E602" s="150">
        <v>0</v>
      </c>
      <c r="F602" s="150">
        <v>0</v>
      </c>
      <c r="G602" s="150">
        <v>0</v>
      </c>
      <c r="H602" s="150">
        <v>0.55000000000000004</v>
      </c>
      <c r="I602" s="149" t="s">
        <v>719</v>
      </c>
      <c r="J602" s="149" t="s">
        <v>2006</v>
      </c>
      <c r="K602" s="149" t="s">
        <v>50</v>
      </c>
      <c r="L602" s="146" t="s">
        <v>2005</v>
      </c>
      <c r="M602" s="146" t="s">
        <v>2004</v>
      </c>
      <c r="N602" s="148" t="s">
        <v>2003</v>
      </c>
      <c r="O602" s="214" t="s">
        <v>2002</v>
      </c>
      <c r="P602" s="146" t="s">
        <v>722</v>
      </c>
      <c r="Q602" s="145" t="s">
        <v>887</v>
      </c>
      <c r="R602" s="10"/>
      <c r="S602" s="10"/>
      <c r="T602" s="10"/>
      <c r="U602" s="10"/>
      <c r="V602" s="10"/>
      <c r="W602" s="10"/>
      <c r="X602" s="10"/>
      <c r="Y602" s="10"/>
      <c r="Z602" s="10"/>
      <c r="AA602" s="10"/>
      <c r="AB602" s="10"/>
      <c r="AC602" s="10"/>
    </row>
    <row r="603" spans="2:29" s="7" customFormat="1" ht="135">
      <c r="B603" s="353"/>
      <c r="C603" s="335"/>
      <c r="D603" s="230" t="s">
        <v>2001</v>
      </c>
      <c r="E603" s="115">
        <f>12/37</f>
        <v>0.32432432432432434</v>
      </c>
      <c r="F603" s="65">
        <v>0.05</v>
      </c>
      <c r="G603" s="65">
        <v>0.65</v>
      </c>
      <c r="H603" s="94">
        <v>0.96</v>
      </c>
      <c r="I603" s="64" t="s">
        <v>2000</v>
      </c>
      <c r="J603" s="61" t="s">
        <v>50</v>
      </c>
      <c r="K603" s="64" t="s">
        <v>1999</v>
      </c>
      <c r="L603" s="114" t="s">
        <v>1998</v>
      </c>
      <c r="M603" s="61" t="s">
        <v>1997</v>
      </c>
      <c r="N603" s="93" t="s">
        <v>1996</v>
      </c>
      <c r="O603" s="92" t="s">
        <v>1995</v>
      </c>
      <c r="P603" s="61" t="s">
        <v>702</v>
      </c>
      <c r="Q603" s="60" t="s">
        <v>835</v>
      </c>
      <c r="R603" s="10"/>
      <c r="S603" s="10"/>
      <c r="T603" s="10"/>
      <c r="U603" s="10"/>
      <c r="V603" s="10"/>
      <c r="W603" s="10"/>
      <c r="X603" s="10"/>
      <c r="Y603" s="10"/>
      <c r="Z603" s="10"/>
      <c r="AA603" s="10"/>
      <c r="AB603" s="10"/>
      <c r="AC603" s="10"/>
    </row>
    <row r="604" spans="2:29" s="7" customFormat="1" ht="75">
      <c r="B604" s="353"/>
      <c r="C604" s="335"/>
      <c r="D604" s="206" t="s">
        <v>1994</v>
      </c>
      <c r="E604" s="73">
        <f>12/37</f>
        <v>0.32432432432432434</v>
      </c>
      <c r="F604" s="73">
        <v>0.05</v>
      </c>
      <c r="G604" s="73">
        <v>0.65</v>
      </c>
      <c r="H604" s="72">
        <v>0.99</v>
      </c>
      <c r="I604" s="71" t="s">
        <v>863</v>
      </c>
      <c r="J604" s="68" t="s">
        <v>50</v>
      </c>
      <c r="K604" s="71" t="s">
        <v>1993</v>
      </c>
      <c r="L604" s="71" t="s">
        <v>1992</v>
      </c>
      <c r="M604" s="68" t="s">
        <v>1991</v>
      </c>
      <c r="N604" s="70" t="s">
        <v>1990</v>
      </c>
      <c r="O604" s="88" t="s">
        <v>1989</v>
      </c>
      <c r="P604" s="68" t="s">
        <v>702</v>
      </c>
      <c r="Q604" s="67" t="s">
        <v>835</v>
      </c>
      <c r="R604" s="10"/>
      <c r="S604" s="10"/>
      <c r="T604" s="10"/>
      <c r="U604" s="10"/>
      <c r="V604" s="10"/>
      <c r="W604" s="10"/>
      <c r="X604" s="10"/>
      <c r="Y604" s="10"/>
      <c r="Z604" s="10"/>
      <c r="AA604" s="10"/>
      <c r="AB604" s="10"/>
      <c r="AC604" s="10"/>
    </row>
    <row r="605" spans="2:29" s="7" customFormat="1" ht="75">
      <c r="B605" s="353"/>
      <c r="C605" s="335"/>
      <c r="D605" s="209" t="s">
        <v>886</v>
      </c>
      <c r="E605" s="65">
        <f>12/37</f>
        <v>0.32432432432432434</v>
      </c>
      <c r="F605" s="65">
        <v>0.05</v>
      </c>
      <c r="G605" s="65">
        <v>0.65</v>
      </c>
      <c r="H605" s="94">
        <v>0.99</v>
      </c>
      <c r="I605" s="64" t="s">
        <v>863</v>
      </c>
      <c r="J605" s="61" t="s">
        <v>849</v>
      </c>
      <c r="K605" s="61" t="s">
        <v>50</v>
      </c>
      <c r="L605" s="64" t="s">
        <v>885</v>
      </c>
      <c r="M605" s="61" t="s">
        <v>884</v>
      </c>
      <c r="N605" s="93" t="s">
        <v>883</v>
      </c>
      <c r="O605" s="92" t="s">
        <v>882</v>
      </c>
      <c r="P605" s="61" t="s">
        <v>702</v>
      </c>
      <c r="Q605" s="60" t="s">
        <v>714</v>
      </c>
      <c r="R605" s="10"/>
      <c r="S605" s="10"/>
      <c r="T605" s="10"/>
      <c r="U605" s="10"/>
      <c r="V605" s="10"/>
      <c r="W605" s="10"/>
      <c r="X605" s="10"/>
      <c r="Y605" s="10"/>
      <c r="Z605" s="10"/>
      <c r="AA605" s="10"/>
      <c r="AB605" s="10"/>
      <c r="AC605" s="10"/>
    </row>
    <row r="606" spans="2:29" s="7" customFormat="1" ht="60">
      <c r="B606" s="353"/>
      <c r="C606" s="335"/>
      <c r="D606" s="207" t="s">
        <v>881</v>
      </c>
      <c r="E606" s="84">
        <f>12/37</f>
        <v>0.32432432432432434</v>
      </c>
      <c r="F606" s="84">
        <v>0.05</v>
      </c>
      <c r="G606" s="84">
        <v>0.65</v>
      </c>
      <c r="H606" s="91">
        <v>0.99</v>
      </c>
      <c r="I606" s="38" t="s">
        <v>863</v>
      </c>
      <c r="J606" s="20" t="s">
        <v>849</v>
      </c>
      <c r="K606" s="20" t="s">
        <v>50</v>
      </c>
      <c r="L606" s="38" t="s">
        <v>880</v>
      </c>
      <c r="M606" s="20" t="s">
        <v>879</v>
      </c>
      <c r="N606" s="51" t="s">
        <v>878</v>
      </c>
      <c r="O606" s="90" t="s">
        <v>877</v>
      </c>
      <c r="P606" s="20" t="s">
        <v>702</v>
      </c>
      <c r="Q606" s="29" t="s">
        <v>714</v>
      </c>
      <c r="R606" s="10"/>
      <c r="S606" s="10"/>
      <c r="T606" s="10"/>
      <c r="U606" s="10"/>
      <c r="V606" s="10"/>
      <c r="W606" s="10"/>
      <c r="X606" s="10"/>
      <c r="Y606" s="10"/>
      <c r="Z606" s="10"/>
      <c r="AA606" s="10"/>
      <c r="AB606" s="10"/>
      <c r="AC606" s="10"/>
    </row>
    <row r="607" spans="2:29" s="7" customFormat="1" ht="75">
      <c r="B607" s="353"/>
      <c r="C607" s="335"/>
      <c r="D607" s="206" t="s">
        <v>876</v>
      </c>
      <c r="E607" s="73">
        <f>12/37</f>
        <v>0.32432432432432434</v>
      </c>
      <c r="F607" s="73">
        <v>0.05</v>
      </c>
      <c r="G607" s="73">
        <v>0.65</v>
      </c>
      <c r="H607" s="72">
        <v>0.99</v>
      </c>
      <c r="I607" s="71" t="s">
        <v>863</v>
      </c>
      <c r="J607" s="68" t="s">
        <v>849</v>
      </c>
      <c r="K607" s="68" t="s">
        <v>50</v>
      </c>
      <c r="L607" s="71" t="s">
        <v>875</v>
      </c>
      <c r="M607" s="68" t="s">
        <v>874</v>
      </c>
      <c r="N607" s="70" t="s">
        <v>873</v>
      </c>
      <c r="O607" s="88" t="s">
        <v>872</v>
      </c>
      <c r="P607" s="68" t="s">
        <v>702</v>
      </c>
      <c r="Q607" s="67" t="s">
        <v>714</v>
      </c>
      <c r="R607" s="10"/>
      <c r="S607" s="10"/>
      <c r="T607" s="10"/>
      <c r="U607" s="10"/>
      <c r="V607" s="10"/>
      <c r="W607" s="10"/>
      <c r="X607" s="10"/>
      <c r="Y607" s="10"/>
      <c r="Z607" s="10"/>
      <c r="AA607" s="10"/>
      <c r="AB607" s="10"/>
      <c r="AC607" s="10"/>
    </row>
    <row r="608" spans="2:29" s="7" customFormat="1" ht="135">
      <c r="B608" s="353"/>
      <c r="C608" s="335"/>
      <c r="D608" s="209" t="s">
        <v>1988</v>
      </c>
      <c r="E608" s="65">
        <v>0.97</v>
      </c>
      <c r="F608" s="65">
        <v>0.95</v>
      </c>
      <c r="G608" s="65">
        <v>1</v>
      </c>
      <c r="H608" s="65">
        <v>0.75</v>
      </c>
      <c r="I608" s="64" t="s">
        <v>863</v>
      </c>
      <c r="J608" s="64" t="s">
        <v>1987</v>
      </c>
      <c r="K608" s="64" t="s">
        <v>1986</v>
      </c>
      <c r="L608" s="61" t="s">
        <v>1985</v>
      </c>
      <c r="M608" s="61" t="s">
        <v>1984</v>
      </c>
      <c r="N608" s="63" t="s">
        <v>1983</v>
      </c>
      <c r="O608" s="62" t="s">
        <v>1982</v>
      </c>
      <c r="P608" s="61" t="s">
        <v>702</v>
      </c>
      <c r="Q608" s="60" t="s">
        <v>701</v>
      </c>
      <c r="R608" s="10"/>
      <c r="S608" s="10"/>
      <c r="T608" s="10"/>
      <c r="U608" s="10"/>
      <c r="V608" s="10"/>
      <c r="W608" s="10"/>
      <c r="X608" s="10"/>
      <c r="Y608" s="10"/>
      <c r="Z608" s="10"/>
      <c r="AA608" s="10"/>
      <c r="AB608" s="10"/>
      <c r="AC608" s="10"/>
    </row>
    <row r="609" spans="2:29" s="7" customFormat="1" ht="45">
      <c r="B609" s="353"/>
      <c r="C609" s="335"/>
      <c r="D609" s="207" t="s">
        <v>1981</v>
      </c>
      <c r="E609" s="84">
        <f>22/37</f>
        <v>0.59459459459459463</v>
      </c>
      <c r="F609" s="84">
        <v>0.25</v>
      </c>
      <c r="G609" s="84">
        <v>1</v>
      </c>
      <c r="H609" s="91">
        <v>0.76</v>
      </c>
      <c r="I609" s="38" t="s">
        <v>863</v>
      </c>
      <c r="J609" s="20" t="s">
        <v>50</v>
      </c>
      <c r="K609" s="20" t="s">
        <v>1980</v>
      </c>
      <c r="L609" s="20" t="s">
        <v>1979</v>
      </c>
      <c r="M609" s="20" t="s">
        <v>1978</v>
      </c>
      <c r="N609" s="52" t="s">
        <v>1977</v>
      </c>
      <c r="O609" s="221" t="s">
        <v>1976</v>
      </c>
      <c r="P609" s="20" t="s">
        <v>702</v>
      </c>
      <c r="Q609" s="29" t="s">
        <v>701</v>
      </c>
      <c r="R609" s="10"/>
      <c r="S609" s="10"/>
      <c r="T609" s="10"/>
      <c r="U609" s="10"/>
      <c r="V609" s="10"/>
      <c r="W609" s="10"/>
      <c r="X609" s="10"/>
      <c r="Y609" s="10"/>
      <c r="Z609" s="10"/>
      <c r="AA609" s="10"/>
      <c r="AB609" s="10"/>
      <c r="AC609" s="10"/>
    </row>
    <row r="610" spans="2:29" s="7" customFormat="1" ht="105">
      <c r="B610" s="353"/>
      <c r="C610" s="335"/>
      <c r="D610" s="207" t="s">
        <v>864</v>
      </c>
      <c r="E610" s="84">
        <f>12/37</f>
        <v>0.32432432432432434</v>
      </c>
      <c r="F610" s="84">
        <v>0.05</v>
      </c>
      <c r="G610" s="84">
        <v>0.65</v>
      </c>
      <c r="H610" s="91">
        <v>0.99</v>
      </c>
      <c r="I610" s="38" t="s">
        <v>863</v>
      </c>
      <c r="J610" s="20" t="s">
        <v>849</v>
      </c>
      <c r="K610" s="20" t="s">
        <v>50</v>
      </c>
      <c r="L610" s="38" t="s">
        <v>862</v>
      </c>
      <c r="M610" s="20" t="s">
        <v>861</v>
      </c>
      <c r="N610" s="51" t="s">
        <v>860</v>
      </c>
      <c r="O610" s="90" t="s">
        <v>859</v>
      </c>
      <c r="P610" s="20" t="s">
        <v>702</v>
      </c>
      <c r="Q610" s="29" t="s">
        <v>701</v>
      </c>
      <c r="R610" s="10"/>
      <c r="S610" s="10"/>
      <c r="T610" s="10"/>
      <c r="U610" s="10"/>
      <c r="V610" s="10"/>
      <c r="W610" s="10"/>
      <c r="X610" s="10"/>
      <c r="Y610" s="10"/>
      <c r="Z610" s="10"/>
      <c r="AA610" s="10"/>
      <c r="AB610" s="10"/>
      <c r="AC610" s="10"/>
    </row>
    <row r="611" spans="2:29" s="7" customFormat="1" ht="75">
      <c r="B611" s="353"/>
      <c r="C611" s="336" t="s">
        <v>1975</v>
      </c>
      <c r="D611" s="228" t="s">
        <v>1962</v>
      </c>
      <c r="E611" s="80">
        <v>0</v>
      </c>
      <c r="F611" s="80">
        <v>0</v>
      </c>
      <c r="G611" s="80">
        <v>0</v>
      </c>
      <c r="H611" s="80">
        <v>0.61</v>
      </c>
      <c r="I611" s="76" t="s">
        <v>719</v>
      </c>
      <c r="J611" s="79" t="s">
        <v>1961</v>
      </c>
      <c r="K611" s="76" t="s">
        <v>50</v>
      </c>
      <c r="L611" s="76" t="s">
        <v>1960</v>
      </c>
      <c r="M611" s="76" t="s">
        <v>1959</v>
      </c>
      <c r="N611" s="100" t="s">
        <v>1958</v>
      </c>
      <c r="O611" s="154" t="s">
        <v>1957</v>
      </c>
      <c r="P611" s="76" t="s">
        <v>722</v>
      </c>
      <c r="Q611" s="75" t="s">
        <v>887</v>
      </c>
      <c r="R611" s="10"/>
      <c r="S611" s="10"/>
      <c r="T611" s="10"/>
      <c r="U611" s="10"/>
      <c r="V611" s="10"/>
      <c r="W611" s="10"/>
      <c r="X611" s="10"/>
      <c r="Y611" s="10"/>
      <c r="Z611" s="10"/>
      <c r="AA611" s="10"/>
      <c r="AB611" s="10"/>
      <c r="AC611" s="10"/>
    </row>
    <row r="612" spans="2:29" s="7" customFormat="1" ht="45">
      <c r="B612" s="353"/>
      <c r="C612" s="337"/>
      <c r="D612" s="229" t="s">
        <v>1974</v>
      </c>
      <c r="E612" s="84">
        <f>12/37</f>
        <v>0.32432432432432434</v>
      </c>
      <c r="F612" s="84">
        <v>0.05</v>
      </c>
      <c r="G612" s="84">
        <v>0.65</v>
      </c>
      <c r="H612" s="91">
        <v>0.99</v>
      </c>
      <c r="I612" s="20" t="s">
        <v>1973</v>
      </c>
      <c r="J612" s="20" t="s">
        <v>50</v>
      </c>
      <c r="K612" s="20" t="s">
        <v>50</v>
      </c>
      <c r="L612" s="20" t="s">
        <v>1972</v>
      </c>
      <c r="M612" s="20" t="s">
        <v>1971</v>
      </c>
      <c r="N612" s="51" t="s">
        <v>1970</v>
      </c>
      <c r="O612" s="90" t="s">
        <v>1969</v>
      </c>
      <c r="P612" s="20" t="s">
        <v>702</v>
      </c>
      <c r="Q612" s="29" t="s">
        <v>835</v>
      </c>
      <c r="R612" s="10"/>
      <c r="S612" s="10"/>
      <c r="T612" s="10"/>
      <c r="U612" s="10"/>
      <c r="V612" s="10"/>
      <c r="W612" s="10"/>
      <c r="X612" s="10"/>
      <c r="Y612" s="10"/>
      <c r="Z612" s="10"/>
      <c r="AA612" s="10"/>
      <c r="AB612" s="10"/>
      <c r="AC612" s="10"/>
    </row>
    <row r="613" spans="2:29" s="7" customFormat="1" ht="60">
      <c r="B613" s="353"/>
      <c r="C613" s="338"/>
      <c r="D613" s="228" t="s">
        <v>1968</v>
      </c>
      <c r="E613" s="80">
        <v>0.97</v>
      </c>
      <c r="F613" s="80">
        <v>0.95</v>
      </c>
      <c r="G613" s="80">
        <v>1</v>
      </c>
      <c r="H613" s="80">
        <v>0.8</v>
      </c>
      <c r="I613" s="79" t="s">
        <v>719</v>
      </c>
      <c r="J613" s="79" t="s">
        <v>1967</v>
      </c>
      <c r="K613" s="79" t="s">
        <v>50</v>
      </c>
      <c r="L613" s="76" t="s">
        <v>718</v>
      </c>
      <c r="M613" s="76" t="s">
        <v>1966</v>
      </c>
      <c r="N613" s="78" t="s">
        <v>1965</v>
      </c>
      <c r="O613" s="77" t="s">
        <v>1964</v>
      </c>
      <c r="P613" s="76" t="s">
        <v>702</v>
      </c>
      <c r="Q613" s="75" t="s">
        <v>714</v>
      </c>
      <c r="R613" s="10"/>
      <c r="S613" s="10"/>
      <c r="T613" s="10"/>
      <c r="U613" s="10"/>
      <c r="V613" s="10"/>
      <c r="W613" s="10"/>
      <c r="X613" s="10"/>
      <c r="Y613" s="10"/>
      <c r="Z613" s="10"/>
      <c r="AA613" s="10"/>
      <c r="AB613" s="10"/>
      <c r="AC613" s="10"/>
    </row>
    <row r="614" spans="2:29" s="7" customFormat="1" ht="75">
      <c r="B614" s="353"/>
      <c r="C614" s="339" t="s">
        <v>1963</v>
      </c>
      <c r="D614" s="227" t="s">
        <v>1962</v>
      </c>
      <c r="E614" s="84">
        <v>0</v>
      </c>
      <c r="F614" s="84">
        <v>0</v>
      </c>
      <c r="G614" s="84">
        <v>0</v>
      </c>
      <c r="H614" s="84">
        <v>0.61</v>
      </c>
      <c r="I614" s="20" t="s">
        <v>719</v>
      </c>
      <c r="J614" s="38" t="s">
        <v>1961</v>
      </c>
      <c r="K614" s="20" t="s">
        <v>50</v>
      </c>
      <c r="L614" s="20" t="s">
        <v>1960</v>
      </c>
      <c r="M614" s="20" t="s">
        <v>1959</v>
      </c>
      <c r="N614" s="51" t="s">
        <v>1958</v>
      </c>
      <c r="O614" s="90" t="s">
        <v>1957</v>
      </c>
      <c r="P614" s="20" t="s">
        <v>722</v>
      </c>
      <c r="Q614" s="29" t="s">
        <v>887</v>
      </c>
      <c r="R614" s="10"/>
      <c r="S614" s="10"/>
      <c r="T614" s="10"/>
      <c r="U614" s="10"/>
      <c r="V614" s="10"/>
      <c r="W614" s="10"/>
      <c r="X614" s="10"/>
      <c r="Y614" s="10"/>
      <c r="Z614" s="10"/>
      <c r="AA614" s="10"/>
      <c r="AB614" s="10"/>
      <c r="AC614" s="10"/>
    </row>
    <row r="615" spans="2:29" s="7" customFormat="1" ht="136" thickBot="1">
      <c r="B615" s="354"/>
      <c r="C615" s="340"/>
      <c r="D615" s="226" t="s">
        <v>1956</v>
      </c>
      <c r="E615" s="203">
        <v>0.7</v>
      </c>
      <c r="F615" s="203">
        <v>0.75</v>
      </c>
      <c r="G615" s="203">
        <v>0.65</v>
      </c>
      <c r="H615" s="203">
        <v>0.88</v>
      </c>
      <c r="I615" s="202" t="s">
        <v>1955</v>
      </c>
      <c r="J615" s="202" t="s">
        <v>1954</v>
      </c>
      <c r="K615" s="202" t="s">
        <v>1953</v>
      </c>
      <c r="L615" s="202" t="s">
        <v>1952</v>
      </c>
      <c r="M615" s="159" t="s">
        <v>1951</v>
      </c>
      <c r="N615" s="201" t="s">
        <v>1950</v>
      </c>
      <c r="O615" s="200" t="s">
        <v>1949</v>
      </c>
      <c r="P615" s="159" t="s">
        <v>702</v>
      </c>
      <c r="Q615" s="225" t="s">
        <v>835</v>
      </c>
      <c r="R615" s="10"/>
      <c r="S615" s="10"/>
      <c r="T615" s="10"/>
      <c r="U615" s="10"/>
      <c r="V615" s="10"/>
      <c r="W615" s="10"/>
      <c r="X615" s="10"/>
      <c r="Y615" s="10"/>
      <c r="Z615" s="10"/>
      <c r="AA615" s="10"/>
      <c r="AB615" s="10"/>
      <c r="AC615" s="10"/>
    </row>
    <row r="616" spans="2:29" s="7" customFormat="1" ht="105">
      <c r="B616" s="347" t="s">
        <v>1948</v>
      </c>
      <c r="C616" s="334" t="s">
        <v>1947</v>
      </c>
      <c r="D616" s="216" t="s">
        <v>1946</v>
      </c>
      <c r="E616" s="150">
        <v>0.32</v>
      </c>
      <c r="F616" s="150">
        <v>0.05</v>
      </c>
      <c r="G616" s="150">
        <v>0.65</v>
      </c>
      <c r="H616" s="150">
        <v>1</v>
      </c>
      <c r="I616" s="149" t="s">
        <v>1938</v>
      </c>
      <c r="J616" s="146" t="s">
        <v>50</v>
      </c>
      <c r="K616" s="149" t="s">
        <v>1937</v>
      </c>
      <c r="L616" s="149" t="s">
        <v>1936</v>
      </c>
      <c r="M616" s="146" t="s">
        <v>1945</v>
      </c>
      <c r="N616" s="215" t="s">
        <v>1944</v>
      </c>
      <c r="O616" s="214" t="s">
        <v>1933</v>
      </c>
      <c r="P616" s="146" t="s">
        <v>702</v>
      </c>
      <c r="Q616" s="145" t="s">
        <v>835</v>
      </c>
      <c r="R616" s="10"/>
      <c r="S616" s="10"/>
      <c r="T616" s="10"/>
      <c r="U616" s="10"/>
      <c r="V616" s="10"/>
      <c r="W616" s="10"/>
      <c r="X616" s="10"/>
      <c r="Y616" s="10"/>
      <c r="Z616" s="10"/>
      <c r="AA616" s="10"/>
      <c r="AB616" s="10"/>
      <c r="AC616" s="10"/>
    </row>
    <row r="617" spans="2:29" s="7" customFormat="1" ht="105">
      <c r="B617" s="342"/>
      <c r="C617" s="335"/>
      <c r="D617" s="208" t="s">
        <v>1943</v>
      </c>
      <c r="E617" s="38" t="s">
        <v>754</v>
      </c>
      <c r="F617" s="84">
        <v>0</v>
      </c>
      <c r="G617" s="84">
        <v>0.65</v>
      </c>
      <c r="H617" s="84">
        <v>1</v>
      </c>
      <c r="I617" s="38" t="s">
        <v>1938</v>
      </c>
      <c r="J617" s="20" t="s">
        <v>50</v>
      </c>
      <c r="K617" s="38" t="s">
        <v>1942</v>
      </c>
      <c r="L617" s="38" t="s">
        <v>1936</v>
      </c>
      <c r="M617" s="20" t="s">
        <v>1941</v>
      </c>
      <c r="N617" s="52" t="s">
        <v>1940</v>
      </c>
      <c r="O617" s="83" t="s">
        <v>1933</v>
      </c>
      <c r="P617" s="20" t="s">
        <v>702</v>
      </c>
      <c r="Q617" s="29" t="s">
        <v>835</v>
      </c>
      <c r="R617" s="10"/>
      <c r="S617" s="10"/>
      <c r="T617" s="10"/>
      <c r="U617" s="10"/>
      <c r="V617" s="10"/>
      <c r="W617" s="10"/>
      <c r="X617" s="10"/>
      <c r="Y617" s="10"/>
      <c r="Z617" s="10"/>
      <c r="AA617" s="10"/>
      <c r="AB617" s="10"/>
      <c r="AC617" s="10"/>
    </row>
    <row r="618" spans="2:29" s="7" customFormat="1" ht="150">
      <c r="B618" s="342"/>
      <c r="C618" s="335"/>
      <c r="D618" s="207" t="s">
        <v>1437</v>
      </c>
      <c r="E618" s="85" t="s">
        <v>1436</v>
      </c>
      <c r="F618" s="84">
        <v>0.6</v>
      </c>
      <c r="G618" s="84">
        <v>0</v>
      </c>
      <c r="H618" s="84">
        <v>1</v>
      </c>
      <c r="I618" s="38" t="s">
        <v>1435</v>
      </c>
      <c r="J618" s="20" t="s">
        <v>50</v>
      </c>
      <c r="K618" s="38" t="s">
        <v>1434</v>
      </c>
      <c r="L618" s="20" t="s">
        <v>1433</v>
      </c>
      <c r="M618" s="20" t="s">
        <v>1432</v>
      </c>
      <c r="N618" s="52" t="s">
        <v>1431</v>
      </c>
      <c r="O618" s="83" t="s">
        <v>1430</v>
      </c>
      <c r="P618" s="20" t="s">
        <v>702</v>
      </c>
      <c r="Q618" s="29" t="s">
        <v>835</v>
      </c>
      <c r="R618" s="10"/>
      <c r="S618" s="10"/>
      <c r="T618" s="10"/>
      <c r="U618" s="10"/>
      <c r="V618" s="10"/>
      <c r="W618" s="10"/>
      <c r="X618" s="10"/>
      <c r="Y618" s="10"/>
      <c r="Z618" s="10"/>
      <c r="AA618" s="10"/>
      <c r="AB618" s="10"/>
      <c r="AC618" s="10"/>
    </row>
    <row r="619" spans="2:29" s="7" customFormat="1" ht="135">
      <c r="B619" s="342"/>
      <c r="C619" s="335"/>
      <c r="D619" s="207" t="s">
        <v>1719</v>
      </c>
      <c r="E619" s="84">
        <f>12/37</f>
        <v>0.32432432432432434</v>
      </c>
      <c r="F619" s="84">
        <v>0.6</v>
      </c>
      <c r="G619" s="84">
        <v>0</v>
      </c>
      <c r="H619" s="91">
        <v>0.99</v>
      </c>
      <c r="I619" s="38" t="s">
        <v>1718</v>
      </c>
      <c r="J619" s="38" t="s">
        <v>1717</v>
      </c>
      <c r="K619" s="38" t="s">
        <v>1716</v>
      </c>
      <c r="L619" s="20" t="s">
        <v>1715</v>
      </c>
      <c r="M619" s="20" t="s">
        <v>1714</v>
      </c>
      <c r="N619" s="51" t="s">
        <v>1713</v>
      </c>
      <c r="O619" s="90" t="s">
        <v>1712</v>
      </c>
      <c r="P619" s="20" t="s">
        <v>702</v>
      </c>
      <c r="Q619" s="29" t="s">
        <v>835</v>
      </c>
      <c r="R619" s="10"/>
      <c r="S619" s="10"/>
      <c r="T619" s="10"/>
      <c r="U619" s="10"/>
      <c r="V619" s="10"/>
      <c r="W619" s="10"/>
      <c r="X619" s="10"/>
      <c r="Y619" s="10"/>
      <c r="Z619" s="10"/>
      <c r="AA619" s="10"/>
      <c r="AB619" s="10"/>
      <c r="AC619" s="10"/>
    </row>
    <row r="620" spans="2:29" s="7" customFormat="1" ht="105">
      <c r="B620" s="342"/>
      <c r="C620" s="335"/>
      <c r="D620" s="207" t="s">
        <v>1939</v>
      </c>
      <c r="E620" s="84">
        <v>0.46</v>
      </c>
      <c r="F620" s="84">
        <v>0.75</v>
      </c>
      <c r="G620" s="84">
        <v>0</v>
      </c>
      <c r="H620" s="91">
        <v>0.91</v>
      </c>
      <c r="I620" s="38" t="s">
        <v>1938</v>
      </c>
      <c r="J620" s="20" t="s">
        <v>50</v>
      </c>
      <c r="K620" s="38" t="s">
        <v>1937</v>
      </c>
      <c r="L620" s="38" t="s">
        <v>1936</v>
      </c>
      <c r="M620" s="20" t="s">
        <v>1935</v>
      </c>
      <c r="N620" s="51" t="s">
        <v>1934</v>
      </c>
      <c r="O620" s="83" t="s">
        <v>1933</v>
      </c>
      <c r="P620" s="20" t="s">
        <v>702</v>
      </c>
      <c r="Q620" s="29" t="s">
        <v>835</v>
      </c>
      <c r="R620" s="10"/>
      <c r="S620" s="10"/>
      <c r="T620" s="10"/>
      <c r="U620" s="10"/>
      <c r="V620" s="10"/>
      <c r="W620" s="10"/>
      <c r="X620" s="10"/>
      <c r="Y620" s="10"/>
      <c r="Z620" s="10"/>
      <c r="AA620" s="10"/>
      <c r="AB620" s="10"/>
      <c r="AC620" s="10"/>
    </row>
    <row r="621" spans="2:29" s="7" customFormat="1" ht="165">
      <c r="B621" s="342"/>
      <c r="C621" s="335"/>
      <c r="D621" s="207" t="s">
        <v>1932</v>
      </c>
      <c r="E621" s="84">
        <v>0.95</v>
      </c>
      <c r="F621" s="84">
        <v>0.9</v>
      </c>
      <c r="G621" s="84">
        <v>1</v>
      </c>
      <c r="H621" s="84">
        <v>0.75</v>
      </c>
      <c r="I621" s="38" t="s">
        <v>1925</v>
      </c>
      <c r="J621" s="20" t="s">
        <v>50</v>
      </c>
      <c r="K621" s="38" t="s">
        <v>1931</v>
      </c>
      <c r="L621" s="38" t="s">
        <v>1930</v>
      </c>
      <c r="M621" s="20" t="s">
        <v>1929</v>
      </c>
      <c r="N621" s="52" t="s">
        <v>1928</v>
      </c>
      <c r="O621" s="83" t="s">
        <v>1927</v>
      </c>
      <c r="P621" s="20" t="s">
        <v>702</v>
      </c>
      <c r="Q621" s="29" t="s">
        <v>835</v>
      </c>
      <c r="R621" s="10"/>
      <c r="S621" s="10"/>
      <c r="T621" s="10"/>
      <c r="U621" s="10"/>
      <c r="V621" s="10"/>
      <c r="W621" s="10"/>
      <c r="X621" s="10"/>
      <c r="Y621" s="10"/>
      <c r="Z621" s="10"/>
      <c r="AA621" s="10"/>
      <c r="AB621" s="10"/>
      <c r="AC621" s="10"/>
    </row>
    <row r="622" spans="2:29" s="7" customFormat="1" ht="75">
      <c r="B622" s="342"/>
      <c r="C622" s="335"/>
      <c r="D622" s="206" t="s">
        <v>1926</v>
      </c>
      <c r="E622" s="73">
        <v>0</v>
      </c>
      <c r="F622" s="73">
        <v>0</v>
      </c>
      <c r="G622" s="73">
        <v>0</v>
      </c>
      <c r="H622" s="73">
        <v>0.12</v>
      </c>
      <c r="I622" s="71" t="s">
        <v>1925</v>
      </c>
      <c r="J622" s="68" t="s">
        <v>50</v>
      </c>
      <c r="K622" s="68" t="s">
        <v>50</v>
      </c>
      <c r="L622" s="68" t="s">
        <v>1924</v>
      </c>
      <c r="M622" s="68" t="s">
        <v>1923</v>
      </c>
      <c r="N622" s="213" t="s">
        <v>1922</v>
      </c>
      <c r="O622" s="69" t="s">
        <v>1921</v>
      </c>
      <c r="P622" s="68" t="s">
        <v>722</v>
      </c>
      <c r="Q622" s="67" t="s">
        <v>835</v>
      </c>
      <c r="R622" s="10"/>
      <c r="S622" s="10"/>
      <c r="T622" s="10"/>
      <c r="U622" s="10"/>
      <c r="V622" s="10"/>
      <c r="W622" s="10"/>
      <c r="X622" s="10"/>
      <c r="Y622" s="10"/>
      <c r="Z622" s="10"/>
      <c r="AA622" s="10"/>
      <c r="AB622" s="10"/>
      <c r="AC622" s="10"/>
    </row>
    <row r="623" spans="2:29" s="7" customFormat="1" ht="195">
      <c r="B623" s="342"/>
      <c r="C623" s="335"/>
      <c r="D623" s="209" t="s">
        <v>1857</v>
      </c>
      <c r="E623" s="65">
        <v>0.62</v>
      </c>
      <c r="F623" s="65">
        <v>0.85</v>
      </c>
      <c r="G623" s="65">
        <v>0.35</v>
      </c>
      <c r="H623" s="65">
        <v>1</v>
      </c>
      <c r="I623" s="64" t="s">
        <v>1829</v>
      </c>
      <c r="J623" s="61" t="s">
        <v>50</v>
      </c>
      <c r="K623" s="64" t="s">
        <v>1828</v>
      </c>
      <c r="L623" s="64" t="s">
        <v>1827</v>
      </c>
      <c r="M623" s="61" t="s">
        <v>1856</v>
      </c>
      <c r="N623" s="93" t="s">
        <v>1835</v>
      </c>
      <c r="O623" s="62" t="s">
        <v>1831</v>
      </c>
      <c r="P623" s="61" t="s">
        <v>702</v>
      </c>
      <c r="Q623" s="60" t="s">
        <v>790</v>
      </c>
      <c r="R623" s="10"/>
      <c r="S623" s="10"/>
      <c r="T623" s="10"/>
      <c r="U623" s="10"/>
      <c r="V623" s="10"/>
      <c r="W623" s="10"/>
      <c r="X623" s="10"/>
      <c r="Y623" s="10"/>
      <c r="Z623" s="10"/>
      <c r="AA623" s="10"/>
      <c r="AB623" s="10"/>
      <c r="AC623" s="10"/>
    </row>
    <row r="624" spans="2:29" s="7" customFormat="1" ht="195">
      <c r="B624" s="342"/>
      <c r="C624" s="335"/>
      <c r="D624" s="208" t="s">
        <v>1855</v>
      </c>
      <c r="E624" s="84">
        <v>0.38</v>
      </c>
      <c r="F624" s="84">
        <v>0.15</v>
      </c>
      <c r="G624" s="84">
        <v>0.65</v>
      </c>
      <c r="H624" s="84">
        <v>1</v>
      </c>
      <c r="I624" s="38" t="s">
        <v>1829</v>
      </c>
      <c r="J624" s="20" t="s">
        <v>50</v>
      </c>
      <c r="K624" s="38" t="s">
        <v>1828</v>
      </c>
      <c r="L624" s="20" t="s">
        <v>1827</v>
      </c>
      <c r="M624" s="20" t="s">
        <v>1854</v>
      </c>
      <c r="N624" s="52" t="s">
        <v>1853</v>
      </c>
      <c r="O624" s="83" t="s">
        <v>1831</v>
      </c>
      <c r="P624" s="20" t="s">
        <v>702</v>
      </c>
      <c r="Q624" s="29" t="s">
        <v>790</v>
      </c>
      <c r="R624" s="10"/>
      <c r="S624" s="10"/>
      <c r="T624" s="10"/>
      <c r="U624" s="10"/>
      <c r="V624" s="10"/>
      <c r="W624" s="10"/>
      <c r="X624" s="10"/>
      <c r="Y624" s="10"/>
      <c r="Z624" s="10"/>
      <c r="AA624" s="10"/>
      <c r="AB624" s="10"/>
      <c r="AC624" s="10"/>
    </row>
    <row r="625" spans="2:29" s="7" customFormat="1" ht="195">
      <c r="B625" s="342"/>
      <c r="C625" s="335"/>
      <c r="D625" s="208" t="s">
        <v>1852</v>
      </c>
      <c r="E625" s="85" t="s">
        <v>1851</v>
      </c>
      <c r="F625" s="84">
        <v>0.65</v>
      </c>
      <c r="G625" s="84">
        <v>0</v>
      </c>
      <c r="H625" s="84">
        <v>1</v>
      </c>
      <c r="I625" s="38" t="s">
        <v>1829</v>
      </c>
      <c r="J625" s="20" t="s">
        <v>50</v>
      </c>
      <c r="K625" s="38" t="s">
        <v>1828</v>
      </c>
      <c r="L625" s="38" t="s">
        <v>1827</v>
      </c>
      <c r="M625" s="20" t="s">
        <v>1850</v>
      </c>
      <c r="N625" s="51" t="s">
        <v>1849</v>
      </c>
      <c r="O625" s="83" t="s">
        <v>1831</v>
      </c>
      <c r="P625" s="20" t="s">
        <v>702</v>
      </c>
      <c r="Q625" s="29" t="s">
        <v>790</v>
      </c>
      <c r="R625" s="10"/>
      <c r="S625" s="10"/>
      <c r="T625" s="10"/>
      <c r="U625" s="10"/>
      <c r="V625" s="10"/>
      <c r="W625" s="10"/>
      <c r="X625" s="10"/>
      <c r="Y625" s="10"/>
      <c r="Z625" s="10"/>
      <c r="AA625" s="10"/>
      <c r="AB625" s="10"/>
      <c r="AC625" s="10"/>
    </row>
    <row r="626" spans="2:29" s="7" customFormat="1" ht="195">
      <c r="B626" s="342"/>
      <c r="C626" s="335"/>
      <c r="D626" s="208" t="s">
        <v>1848</v>
      </c>
      <c r="E626" s="84">
        <v>0.32</v>
      </c>
      <c r="F626" s="84">
        <v>0.05</v>
      </c>
      <c r="G626" s="84">
        <v>0.65</v>
      </c>
      <c r="H626" s="84">
        <v>1</v>
      </c>
      <c r="I626" s="38" t="s">
        <v>1829</v>
      </c>
      <c r="J626" s="20" t="s">
        <v>50</v>
      </c>
      <c r="K626" s="38" t="s">
        <v>1828</v>
      </c>
      <c r="L626" s="38" t="s">
        <v>1827</v>
      </c>
      <c r="M626" s="20" t="s">
        <v>1847</v>
      </c>
      <c r="N626" s="51" t="s">
        <v>1846</v>
      </c>
      <c r="O626" s="83" t="s">
        <v>1831</v>
      </c>
      <c r="P626" s="20" t="s">
        <v>702</v>
      </c>
      <c r="Q626" s="29" t="s">
        <v>790</v>
      </c>
      <c r="R626" s="10"/>
      <c r="S626" s="10"/>
      <c r="T626" s="10"/>
      <c r="U626" s="10"/>
      <c r="V626" s="10"/>
      <c r="W626" s="10"/>
      <c r="X626" s="10"/>
      <c r="Y626" s="10"/>
      <c r="Z626" s="10"/>
      <c r="AA626" s="10"/>
      <c r="AB626" s="10"/>
      <c r="AC626" s="10"/>
    </row>
    <row r="627" spans="2:29" s="7" customFormat="1" ht="195">
      <c r="B627" s="342"/>
      <c r="C627" s="335"/>
      <c r="D627" s="208" t="s">
        <v>1845</v>
      </c>
      <c r="E627" s="38" t="s">
        <v>710</v>
      </c>
      <c r="F627" s="84">
        <v>0.4</v>
      </c>
      <c r="G627" s="84">
        <v>0</v>
      </c>
      <c r="H627" s="84">
        <v>1</v>
      </c>
      <c r="I627" s="38" t="s">
        <v>1829</v>
      </c>
      <c r="J627" s="20" t="s">
        <v>50</v>
      </c>
      <c r="K627" s="38" t="s">
        <v>1828</v>
      </c>
      <c r="L627" s="38" t="s">
        <v>1827</v>
      </c>
      <c r="M627" s="20" t="s">
        <v>1844</v>
      </c>
      <c r="N627" s="51" t="s">
        <v>1843</v>
      </c>
      <c r="O627" s="83" t="s">
        <v>1831</v>
      </c>
      <c r="P627" s="20" t="s">
        <v>702</v>
      </c>
      <c r="Q627" s="29" t="s">
        <v>790</v>
      </c>
      <c r="R627" s="10"/>
      <c r="S627" s="10"/>
      <c r="T627" s="10"/>
      <c r="U627" s="10"/>
      <c r="V627" s="10"/>
      <c r="W627" s="10"/>
      <c r="X627" s="10"/>
      <c r="Y627" s="10"/>
      <c r="Z627" s="10"/>
      <c r="AA627" s="10"/>
      <c r="AB627" s="10"/>
      <c r="AC627" s="10"/>
    </row>
    <row r="628" spans="2:29" s="7" customFormat="1" ht="90">
      <c r="B628" s="342"/>
      <c r="C628" s="335"/>
      <c r="D628" s="208" t="s">
        <v>1842</v>
      </c>
      <c r="E628" s="38" t="s">
        <v>754</v>
      </c>
      <c r="F628" s="84">
        <v>0</v>
      </c>
      <c r="G628" s="84">
        <v>0.65</v>
      </c>
      <c r="H628" s="84">
        <v>1</v>
      </c>
      <c r="I628" s="38" t="s">
        <v>1829</v>
      </c>
      <c r="J628" s="20" t="s">
        <v>50</v>
      </c>
      <c r="K628" s="38" t="s">
        <v>1405</v>
      </c>
      <c r="L628" s="20" t="s">
        <v>1827</v>
      </c>
      <c r="M628" s="20" t="s">
        <v>1841</v>
      </c>
      <c r="N628" s="52" t="s">
        <v>1840</v>
      </c>
      <c r="O628" s="83" t="s">
        <v>1831</v>
      </c>
      <c r="P628" s="20" t="s">
        <v>702</v>
      </c>
      <c r="Q628" s="29" t="s">
        <v>790</v>
      </c>
      <c r="R628" s="10"/>
      <c r="S628" s="10"/>
      <c r="T628" s="10"/>
      <c r="U628" s="10"/>
      <c r="V628" s="10"/>
      <c r="W628" s="10"/>
      <c r="X628" s="10"/>
      <c r="Y628" s="10"/>
      <c r="Z628" s="10"/>
      <c r="AA628" s="10"/>
      <c r="AB628" s="10"/>
      <c r="AC628" s="10"/>
    </row>
    <row r="629" spans="2:29" s="7" customFormat="1" ht="195">
      <c r="B629" s="342"/>
      <c r="C629" s="335"/>
      <c r="D629" s="207" t="s">
        <v>1839</v>
      </c>
      <c r="E629" s="84">
        <v>0.89</v>
      </c>
      <c r="F629" s="84">
        <v>0.85</v>
      </c>
      <c r="G629" s="84">
        <v>0.94</v>
      </c>
      <c r="H629" s="84">
        <v>0.99</v>
      </c>
      <c r="I629" s="38" t="s">
        <v>1829</v>
      </c>
      <c r="J629" s="20" t="s">
        <v>50</v>
      </c>
      <c r="K629" s="38" t="s">
        <v>1828</v>
      </c>
      <c r="L629" s="20" t="s">
        <v>1827</v>
      </c>
      <c r="M629" s="20" t="s">
        <v>1826</v>
      </c>
      <c r="N629" s="52" t="s">
        <v>1838</v>
      </c>
      <c r="O629" s="83" t="s">
        <v>1831</v>
      </c>
      <c r="P629" s="20" t="s">
        <v>702</v>
      </c>
      <c r="Q629" s="29" t="s">
        <v>790</v>
      </c>
      <c r="R629" s="10"/>
      <c r="S629" s="10"/>
      <c r="T629" s="10"/>
      <c r="U629" s="10"/>
      <c r="V629" s="10"/>
      <c r="W629" s="10"/>
      <c r="X629" s="10"/>
      <c r="Y629" s="10"/>
      <c r="Z629" s="10"/>
      <c r="AA629" s="10"/>
      <c r="AB629" s="10"/>
      <c r="AC629" s="10"/>
    </row>
    <row r="630" spans="2:29" s="7" customFormat="1" ht="195">
      <c r="B630" s="342"/>
      <c r="C630" s="335"/>
      <c r="D630" s="208" t="s">
        <v>1837</v>
      </c>
      <c r="E630" s="84">
        <f>14/37</f>
        <v>0.3783783783783784</v>
      </c>
      <c r="F630" s="84">
        <v>0.7</v>
      </c>
      <c r="G630" s="84">
        <v>0</v>
      </c>
      <c r="H630" s="91">
        <v>0.92</v>
      </c>
      <c r="I630" s="38" t="s">
        <v>1829</v>
      </c>
      <c r="J630" s="20" t="s">
        <v>50</v>
      </c>
      <c r="K630" s="38" t="s">
        <v>1828</v>
      </c>
      <c r="L630" s="38" t="s">
        <v>1827</v>
      </c>
      <c r="M630" s="20" t="s">
        <v>1836</v>
      </c>
      <c r="N630" s="51" t="s">
        <v>1835</v>
      </c>
      <c r="O630" s="83" t="s">
        <v>1831</v>
      </c>
      <c r="P630" s="20" t="s">
        <v>702</v>
      </c>
      <c r="Q630" s="29" t="s">
        <v>790</v>
      </c>
      <c r="R630" s="10"/>
      <c r="S630" s="10"/>
      <c r="T630" s="10"/>
      <c r="U630" s="10"/>
      <c r="V630" s="10"/>
      <c r="W630" s="10"/>
      <c r="X630" s="10"/>
      <c r="Y630" s="10"/>
      <c r="Z630" s="10"/>
      <c r="AA630" s="10"/>
      <c r="AB630" s="10"/>
      <c r="AC630" s="10"/>
    </row>
    <row r="631" spans="2:29" s="7" customFormat="1" ht="195">
      <c r="B631" s="342"/>
      <c r="C631" s="335"/>
      <c r="D631" s="207" t="s">
        <v>1834</v>
      </c>
      <c r="E631" s="84">
        <v>0.19</v>
      </c>
      <c r="F631" s="84">
        <v>0.35</v>
      </c>
      <c r="G631" s="84">
        <v>0</v>
      </c>
      <c r="H631" s="84">
        <v>0.28000000000000003</v>
      </c>
      <c r="I631" s="38" t="s">
        <v>1829</v>
      </c>
      <c r="J631" s="20" t="s">
        <v>50</v>
      </c>
      <c r="K631" s="38" t="s">
        <v>1828</v>
      </c>
      <c r="L631" s="20" t="s">
        <v>1827</v>
      </c>
      <c r="M631" s="20" t="s">
        <v>1833</v>
      </c>
      <c r="N631" s="52" t="s">
        <v>1832</v>
      </c>
      <c r="O631" s="83" t="s">
        <v>1831</v>
      </c>
      <c r="P631" s="20" t="s">
        <v>722</v>
      </c>
      <c r="Q631" s="29" t="s">
        <v>790</v>
      </c>
      <c r="R631" s="10"/>
      <c r="S631" s="10"/>
      <c r="T631" s="10"/>
      <c r="U631" s="10"/>
      <c r="V631" s="10"/>
      <c r="W631" s="10"/>
      <c r="X631" s="10"/>
      <c r="Y631" s="10"/>
      <c r="Z631" s="10"/>
      <c r="AA631" s="10"/>
      <c r="AB631" s="10"/>
      <c r="AC631" s="10"/>
    </row>
    <row r="632" spans="2:29" s="7" customFormat="1" ht="195">
      <c r="B632" s="342"/>
      <c r="C632" s="335"/>
      <c r="D632" s="224" t="s">
        <v>1830</v>
      </c>
      <c r="E632" s="73">
        <v>0</v>
      </c>
      <c r="F632" s="73">
        <v>0</v>
      </c>
      <c r="G632" s="73">
        <v>0</v>
      </c>
      <c r="H632" s="73">
        <v>0.59</v>
      </c>
      <c r="I632" s="71" t="s">
        <v>1829</v>
      </c>
      <c r="J632" s="68" t="s">
        <v>50</v>
      </c>
      <c r="K632" s="71" t="s">
        <v>1828</v>
      </c>
      <c r="L632" s="68" t="s">
        <v>1827</v>
      </c>
      <c r="M632" s="68" t="s">
        <v>1826</v>
      </c>
      <c r="N632" s="70" t="s">
        <v>1825</v>
      </c>
      <c r="O632" s="69" t="s">
        <v>1824</v>
      </c>
      <c r="P632" s="68" t="s">
        <v>722</v>
      </c>
      <c r="Q632" s="67" t="s">
        <v>790</v>
      </c>
      <c r="R632" s="10"/>
      <c r="S632" s="10"/>
      <c r="T632" s="10"/>
      <c r="U632" s="10"/>
      <c r="V632" s="10"/>
      <c r="W632" s="10"/>
      <c r="X632" s="10"/>
      <c r="Y632" s="10"/>
      <c r="Z632" s="10"/>
      <c r="AA632" s="10"/>
      <c r="AB632" s="10"/>
      <c r="AC632" s="10"/>
    </row>
    <row r="633" spans="2:29" s="7" customFormat="1" ht="60">
      <c r="B633" s="342"/>
      <c r="C633" s="335"/>
      <c r="D633" s="212" t="s">
        <v>1920</v>
      </c>
      <c r="E633" s="65">
        <v>0.7</v>
      </c>
      <c r="F633" s="65">
        <v>0.75</v>
      </c>
      <c r="G633" s="65">
        <v>0.65</v>
      </c>
      <c r="H633" s="65">
        <v>0.99</v>
      </c>
      <c r="I633" s="64" t="s">
        <v>719</v>
      </c>
      <c r="J633" s="64" t="s">
        <v>1919</v>
      </c>
      <c r="K633" s="64" t="s">
        <v>50</v>
      </c>
      <c r="L633" s="61" t="s">
        <v>718</v>
      </c>
      <c r="M633" s="61" t="s">
        <v>1918</v>
      </c>
      <c r="N633" s="63" t="s">
        <v>1917</v>
      </c>
      <c r="O633" s="62" t="s">
        <v>1916</v>
      </c>
      <c r="P633" s="61" t="s">
        <v>702</v>
      </c>
      <c r="Q633" s="60" t="s">
        <v>714</v>
      </c>
      <c r="R633" s="10"/>
      <c r="S633" s="10"/>
      <c r="T633" s="10"/>
      <c r="U633" s="10"/>
      <c r="V633" s="10"/>
      <c r="W633" s="10"/>
      <c r="X633" s="10"/>
      <c r="Y633" s="10"/>
      <c r="Z633" s="10"/>
      <c r="AA633" s="10"/>
      <c r="AB633" s="10"/>
      <c r="AC633" s="10"/>
    </row>
    <row r="634" spans="2:29" s="7" customFormat="1" ht="75">
      <c r="B634" s="342"/>
      <c r="C634" s="335"/>
      <c r="D634" s="223" t="s">
        <v>1915</v>
      </c>
      <c r="E634" s="84">
        <v>0.95</v>
      </c>
      <c r="F634" s="84">
        <v>0.9</v>
      </c>
      <c r="G634" s="84">
        <v>1</v>
      </c>
      <c r="H634" s="84">
        <v>0.91</v>
      </c>
      <c r="I634" s="38" t="s">
        <v>719</v>
      </c>
      <c r="J634" s="38" t="s">
        <v>1914</v>
      </c>
      <c r="K634" s="38" t="s">
        <v>50</v>
      </c>
      <c r="L634" s="20" t="s">
        <v>718</v>
      </c>
      <c r="M634" s="20" t="s">
        <v>1913</v>
      </c>
      <c r="N634" s="52" t="s">
        <v>1912</v>
      </c>
      <c r="O634" s="83" t="s">
        <v>1911</v>
      </c>
      <c r="P634" s="20" t="s">
        <v>702</v>
      </c>
      <c r="Q634" s="29" t="s">
        <v>714</v>
      </c>
      <c r="R634" s="10"/>
      <c r="S634" s="10"/>
      <c r="T634" s="10"/>
      <c r="U634" s="10"/>
      <c r="V634" s="10"/>
      <c r="W634" s="10"/>
      <c r="X634" s="10"/>
      <c r="Y634" s="10"/>
      <c r="Z634" s="10"/>
      <c r="AA634" s="10"/>
      <c r="AB634" s="10"/>
      <c r="AC634" s="10"/>
    </row>
    <row r="635" spans="2:29" s="7" customFormat="1" ht="45">
      <c r="B635" s="342"/>
      <c r="C635" s="335"/>
      <c r="D635" s="223" t="s">
        <v>1910</v>
      </c>
      <c r="E635" s="84">
        <v>0.32</v>
      </c>
      <c r="F635" s="84">
        <v>0.6</v>
      </c>
      <c r="G635" s="84">
        <v>0</v>
      </c>
      <c r="H635" s="91">
        <v>0.99</v>
      </c>
      <c r="I635" s="20" t="s">
        <v>719</v>
      </c>
      <c r="J635" s="38" t="s">
        <v>1909</v>
      </c>
      <c r="K635" s="20" t="s">
        <v>50</v>
      </c>
      <c r="L635" s="20" t="s">
        <v>718</v>
      </c>
      <c r="M635" s="20" t="s">
        <v>1908</v>
      </c>
      <c r="N635" s="51" t="s">
        <v>1907</v>
      </c>
      <c r="O635" s="90" t="s">
        <v>1906</v>
      </c>
      <c r="P635" s="20" t="s">
        <v>702</v>
      </c>
      <c r="Q635" s="29" t="s">
        <v>714</v>
      </c>
      <c r="R635" s="10"/>
      <c r="S635" s="10"/>
      <c r="T635" s="10"/>
      <c r="U635" s="10"/>
      <c r="V635" s="10"/>
      <c r="W635" s="10"/>
      <c r="X635" s="10"/>
      <c r="Y635" s="10"/>
      <c r="Z635" s="10"/>
      <c r="AA635" s="10"/>
      <c r="AB635" s="10"/>
      <c r="AC635" s="10"/>
    </row>
    <row r="636" spans="2:29" s="7" customFormat="1" ht="75">
      <c r="B636" s="342"/>
      <c r="C636" s="335"/>
      <c r="D636" s="223" t="s">
        <v>1905</v>
      </c>
      <c r="E636" s="84">
        <v>0.46</v>
      </c>
      <c r="F636" s="84">
        <v>0.35</v>
      </c>
      <c r="G636" s="84">
        <v>0.59</v>
      </c>
      <c r="H636" s="84">
        <v>0.96</v>
      </c>
      <c r="I636" s="38" t="s">
        <v>719</v>
      </c>
      <c r="J636" s="38" t="s">
        <v>1880</v>
      </c>
      <c r="K636" s="38" t="s">
        <v>50</v>
      </c>
      <c r="L636" s="20" t="s">
        <v>718</v>
      </c>
      <c r="M636" s="20" t="s">
        <v>1904</v>
      </c>
      <c r="N636" s="52" t="s">
        <v>1903</v>
      </c>
      <c r="O636" s="83" t="s">
        <v>1877</v>
      </c>
      <c r="P636" s="20" t="s">
        <v>702</v>
      </c>
      <c r="Q636" s="29" t="s">
        <v>714</v>
      </c>
      <c r="R636" s="10"/>
      <c r="S636" s="10"/>
      <c r="T636" s="10"/>
      <c r="U636" s="10"/>
      <c r="V636" s="10"/>
      <c r="W636" s="10"/>
      <c r="X636" s="10"/>
      <c r="Y636" s="10"/>
      <c r="Z636" s="10"/>
      <c r="AA636" s="10"/>
      <c r="AB636" s="10"/>
      <c r="AC636" s="10"/>
    </row>
    <row r="637" spans="2:29" s="7" customFormat="1" ht="135">
      <c r="B637" s="342"/>
      <c r="C637" s="335"/>
      <c r="D637" s="211" t="s">
        <v>1902</v>
      </c>
      <c r="E637" s="73">
        <v>0.49</v>
      </c>
      <c r="F637" s="73">
        <v>0.05</v>
      </c>
      <c r="G637" s="73">
        <v>1</v>
      </c>
      <c r="H637" s="72">
        <v>0.86</v>
      </c>
      <c r="I637" s="71" t="s">
        <v>719</v>
      </c>
      <c r="J637" s="71" t="s">
        <v>1898</v>
      </c>
      <c r="K637" s="71" t="s">
        <v>50</v>
      </c>
      <c r="L637" s="68" t="s">
        <v>718</v>
      </c>
      <c r="M637" s="68" t="s">
        <v>1897</v>
      </c>
      <c r="N637" s="70" t="s">
        <v>1896</v>
      </c>
      <c r="O637" s="69" t="s">
        <v>1707</v>
      </c>
      <c r="P637" s="68" t="s">
        <v>702</v>
      </c>
      <c r="Q637" s="67" t="s">
        <v>714</v>
      </c>
      <c r="R637" s="10"/>
      <c r="S637" s="10"/>
      <c r="T637" s="10"/>
      <c r="U637" s="10"/>
      <c r="V637" s="10"/>
      <c r="W637" s="10"/>
      <c r="X637" s="10"/>
      <c r="Y637" s="10"/>
      <c r="Z637" s="10"/>
      <c r="AA637" s="10"/>
      <c r="AB637" s="10"/>
      <c r="AC637" s="10"/>
    </row>
    <row r="638" spans="2:29" s="7" customFormat="1" ht="135">
      <c r="B638" s="342"/>
      <c r="C638" s="335"/>
      <c r="D638" s="212" t="s">
        <v>1901</v>
      </c>
      <c r="E638" s="97">
        <v>0.38</v>
      </c>
      <c r="F638" s="65">
        <v>0.15</v>
      </c>
      <c r="G638" s="65">
        <v>0.65</v>
      </c>
      <c r="H638" s="65">
        <v>1</v>
      </c>
      <c r="I638" s="64" t="s">
        <v>719</v>
      </c>
      <c r="J638" s="64" t="s">
        <v>1898</v>
      </c>
      <c r="K638" s="64" t="s">
        <v>50</v>
      </c>
      <c r="L638" s="61" t="s">
        <v>718</v>
      </c>
      <c r="M638" s="61" t="s">
        <v>1900</v>
      </c>
      <c r="N638" s="93" t="s">
        <v>1896</v>
      </c>
      <c r="O638" s="62" t="s">
        <v>1707</v>
      </c>
      <c r="P638" s="61" t="s">
        <v>702</v>
      </c>
      <c r="Q638" s="60" t="s">
        <v>730</v>
      </c>
      <c r="R638" s="10"/>
      <c r="S638" s="10"/>
      <c r="T638" s="10"/>
      <c r="U638" s="10"/>
      <c r="V638" s="10"/>
      <c r="W638" s="10"/>
      <c r="X638" s="10"/>
      <c r="Y638" s="10"/>
      <c r="Z638" s="10"/>
      <c r="AA638" s="10"/>
      <c r="AB638" s="10"/>
      <c r="AC638" s="10"/>
    </row>
    <row r="639" spans="2:29" s="7" customFormat="1" ht="135">
      <c r="B639" s="342"/>
      <c r="C639" s="335"/>
      <c r="D639" s="223" t="s">
        <v>1899</v>
      </c>
      <c r="E639" s="85" t="s">
        <v>1527</v>
      </c>
      <c r="F639" s="84">
        <v>0</v>
      </c>
      <c r="G639" s="84">
        <v>0.59</v>
      </c>
      <c r="H639" s="84">
        <v>1</v>
      </c>
      <c r="I639" s="38" t="s">
        <v>719</v>
      </c>
      <c r="J639" s="38" t="s">
        <v>1898</v>
      </c>
      <c r="K639" s="38" t="s">
        <v>50</v>
      </c>
      <c r="L639" s="20" t="s">
        <v>718</v>
      </c>
      <c r="M639" s="20" t="s">
        <v>1897</v>
      </c>
      <c r="N639" s="51" t="s">
        <v>1896</v>
      </c>
      <c r="O639" s="83" t="s">
        <v>1707</v>
      </c>
      <c r="P639" s="20" t="s">
        <v>702</v>
      </c>
      <c r="Q639" s="29" t="s">
        <v>730</v>
      </c>
      <c r="R639" s="10"/>
      <c r="S639" s="10"/>
      <c r="T639" s="10"/>
      <c r="U639" s="10"/>
      <c r="V639" s="10"/>
      <c r="W639" s="10"/>
      <c r="X639" s="10"/>
      <c r="Y639" s="10"/>
      <c r="Z639" s="10"/>
      <c r="AA639" s="10"/>
      <c r="AB639" s="10"/>
      <c r="AC639" s="10"/>
    </row>
    <row r="640" spans="2:29" s="7" customFormat="1" ht="105">
      <c r="B640" s="342"/>
      <c r="C640" s="335"/>
      <c r="D640" s="223" t="s">
        <v>1711</v>
      </c>
      <c r="E640" s="38" t="s">
        <v>754</v>
      </c>
      <c r="F640" s="84">
        <v>0</v>
      </c>
      <c r="G640" s="84">
        <v>0.65</v>
      </c>
      <c r="H640" s="84">
        <v>1</v>
      </c>
      <c r="I640" s="38" t="s">
        <v>719</v>
      </c>
      <c r="J640" s="38" t="s">
        <v>1895</v>
      </c>
      <c r="K640" s="38" t="s">
        <v>50</v>
      </c>
      <c r="L640" s="20" t="s">
        <v>718</v>
      </c>
      <c r="M640" s="20" t="s">
        <v>1709</v>
      </c>
      <c r="N640" s="52" t="s">
        <v>1708</v>
      </c>
      <c r="O640" s="83" t="s">
        <v>1707</v>
      </c>
      <c r="P640" s="20" t="s">
        <v>702</v>
      </c>
      <c r="Q640" s="29" t="s">
        <v>730</v>
      </c>
      <c r="R640" s="10"/>
      <c r="S640" s="10"/>
      <c r="T640" s="10"/>
      <c r="U640" s="10"/>
      <c r="V640" s="10"/>
      <c r="W640" s="10"/>
      <c r="X640" s="10"/>
      <c r="Y640" s="10"/>
      <c r="Z640" s="10"/>
      <c r="AA640" s="10"/>
      <c r="AB640" s="10"/>
      <c r="AC640" s="10"/>
    </row>
    <row r="641" spans="2:29" s="7" customFormat="1" ht="90">
      <c r="B641" s="342"/>
      <c r="C641" s="335"/>
      <c r="D641" s="223" t="s">
        <v>1894</v>
      </c>
      <c r="E641" s="85" t="s">
        <v>1889</v>
      </c>
      <c r="F641" s="84">
        <v>0.5</v>
      </c>
      <c r="G641" s="84">
        <v>0</v>
      </c>
      <c r="H641" s="84">
        <v>1</v>
      </c>
      <c r="I641" s="38" t="s">
        <v>719</v>
      </c>
      <c r="J641" s="38" t="s">
        <v>1888</v>
      </c>
      <c r="K641" s="20" t="s">
        <v>50</v>
      </c>
      <c r="L641" s="20" t="s">
        <v>718</v>
      </c>
      <c r="M641" s="20" t="s">
        <v>1893</v>
      </c>
      <c r="N641" s="51" t="s">
        <v>1892</v>
      </c>
      <c r="O641" s="83" t="s">
        <v>1891</v>
      </c>
      <c r="P641" s="20" t="s">
        <v>702</v>
      </c>
      <c r="Q641" s="34" t="s">
        <v>730</v>
      </c>
      <c r="R641" s="10"/>
      <c r="S641" s="10"/>
      <c r="T641" s="10"/>
      <c r="U641" s="10"/>
      <c r="V641" s="10"/>
      <c r="W641" s="10"/>
      <c r="X641" s="10"/>
      <c r="Y641" s="10"/>
      <c r="Z641" s="10"/>
      <c r="AA641" s="10"/>
      <c r="AB641" s="10"/>
      <c r="AC641" s="10"/>
    </row>
    <row r="642" spans="2:29" s="7" customFormat="1" ht="90">
      <c r="B642" s="342"/>
      <c r="C642" s="335"/>
      <c r="D642" s="223" t="s">
        <v>1890</v>
      </c>
      <c r="E642" s="85" t="s">
        <v>1889</v>
      </c>
      <c r="F642" s="84">
        <v>0.5</v>
      </c>
      <c r="G642" s="84">
        <v>0</v>
      </c>
      <c r="H642" s="84">
        <v>1</v>
      </c>
      <c r="I642" s="38" t="s">
        <v>719</v>
      </c>
      <c r="J642" s="38" t="s">
        <v>1888</v>
      </c>
      <c r="K642" s="20" t="s">
        <v>50</v>
      </c>
      <c r="L642" s="20" t="s">
        <v>718</v>
      </c>
      <c r="M642" s="20" t="s">
        <v>1887</v>
      </c>
      <c r="N642" s="51" t="s">
        <v>1886</v>
      </c>
      <c r="O642" s="90" t="s">
        <v>1885</v>
      </c>
      <c r="P642" s="20" t="s">
        <v>702</v>
      </c>
      <c r="Q642" s="34" t="s">
        <v>730</v>
      </c>
      <c r="R642" s="10"/>
      <c r="S642" s="10"/>
      <c r="T642" s="10"/>
      <c r="U642" s="10"/>
      <c r="V642" s="10"/>
      <c r="W642" s="10"/>
      <c r="X642" s="10"/>
      <c r="Y642" s="10"/>
      <c r="Z642" s="10"/>
      <c r="AA642" s="10"/>
      <c r="AB642" s="10"/>
      <c r="AC642" s="10"/>
    </row>
    <row r="643" spans="2:29" s="7" customFormat="1" ht="45">
      <c r="B643" s="342"/>
      <c r="C643" s="335"/>
      <c r="D643" s="223" t="s">
        <v>1884</v>
      </c>
      <c r="E643" s="85" t="s">
        <v>737</v>
      </c>
      <c r="F643" s="84">
        <v>0.8</v>
      </c>
      <c r="G643" s="84">
        <v>0</v>
      </c>
      <c r="H643" s="84">
        <v>1</v>
      </c>
      <c r="I643" s="20" t="s">
        <v>719</v>
      </c>
      <c r="J643" s="38" t="s">
        <v>1880</v>
      </c>
      <c r="K643" s="38" t="s">
        <v>50</v>
      </c>
      <c r="L643" s="20" t="s">
        <v>718</v>
      </c>
      <c r="M643" s="20" t="s">
        <v>1883</v>
      </c>
      <c r="N643" s="51" t="s">
        <v>1882</v>
      </c>
      <c r="O643" s="83" t="s">
        <v>1877</v>
      </c>
      <c r="P643" s="20" t="s">
        <v>702</v>
      </c>
      <c r="Q643" s="34" t="s">
        <v>730</v>
      </c>
      <c r="R643" s="10"/>
      <c r="S643" s="10"/>
      <c r="T643" s="10"/>
      <c r="U643" s="10"/>
      <c r="V643" s="10"/>
      <c r="W643" s="10"/>
      <c r="X643" s="10"/>
      <c r="Y643" s="10"/>
      <c r="Z643" s="10"/>
      <c r="AA643" s="10"/>
      <c r="AB643" s="10"/>
      <c r="AC643" s="10"/>
    </row>
    <row r="644" spans="2:29" s="7" customFormat="1" ht="75">
      <c r="B644" s="342"/>
      <c r="C644" s="335"/>
      <c r="D644" s="223" t="s">
        <v>1881</v>
      </c>
      <c r="E644" s="84">
        <v>0.38</v>
      </c>
      <c r="F644" s="84">
        <v>0.05</v>
      </c>
      <c r="G644" s="84">
        <v>0.93</v>
      </c>
      <c r="H644" s="84">
        <v>1</v>
      </c>
      <c r="I644" s="38" t="s">
        <v>719</v>
      </c>
      <c r="J644" s="38" t="s">
        <v>1880</v>
      </c>
      <c r="K644" s="38" t="s">
        <v>50</v>
      </c>
      <c r="L644" s="20" t="s">
        <v>718</v>
      </c>
      <c r="M644" s="20" t="s">
        <v>1879</v>
      </c>
      <c r="N644" s="52" t="s">
        <v>1878</v>
      </c>
      <c r="O644" s="83" t="s">
        <v>1877</v>
      </c>
      <c r="P644" s="20" t="s">
        <v>702</v>
      </c>
      <c r="Q644" s="34" t="s">
        <v>730</v>
      </c>
      <c r="R644" s="10"/>
      <c r="S644" s="10"/>
      <c r="T644" s="10"/>
      <c r="U644" s="10"/>
      <c r="V644" s="10"/>
      <c r="W644" s="10"/>
      <c r="X644" s="10"/>
      <c r="Y644" s="10"/>
      <c r="Z644" s="10"/>
      <c r="AA644" s="10"/>
      <c r="AB644" s="10"/>
      <c r="AC644" s="10"/>
    </row>
    <row r="645" spans="2:29" s="7" customFormat="1" ht="90">
      <c r="B645" s="342"/>
      <c r="C645" s="335"/>
      <c r="D645" s="223" t="s">
        <v>1876</v>
      </c>
      <c r="E645" s="84">
        <v>0.51</v>
      </c>
      <c r="F645" s="84">
        <v>0.1</v>
      </c>
      <c r="G645" s="84">
        <v>1</v>
      </c>
      <c r="H645" s="84">
        <v>1</v>
      </c>
      <c r="I645" s="38" t="s">
        <v>719</v>
      </c>
      <c r="J645" s="38" t="s">
        <v>1875</v>
      </c>
      <c r="K645" s="20" t="s">
        <v>50</v>
      </c>
      <c r="L645" s="20" t="s">
        <v>718</v>
      </c>
      <c r="M645" s="20" t="s">
        <v>1874</v>
      </c>
      <c r="N645" s="51" t="s">
        <v>1873</v>
      </c>
      <c r="O645" s="83" t="s">
        <v>1872</v>
      </c>
      <c r="P645" s="20" t="s">
        <v>702</v>
      </c>
      <c r="Q645" s="34" t="s">
        <v>730</v>
      </c>
      <c r="R645" s="10"/>
      <c r="S645" s="10"/>
      <c r="T645" s="10"/>
      <c r="U645" s="10"/>
      <c r="V645" s="10"/>
      <c r="W645" s="10"/>
      <c r="X645" s="10"/>
      <c r="Y645" s="10"/>
      <c r="Z645" s="10"/>
      <c r="AA645" s="10"/>
      <c r="AB645" s="10"/>
      <c r="AC645" s="10"/>
    </row>
    <row r="646" spans="2:29" s="7" customFormat="1" ht="75">
      <c r="B646" s="342"/>
      <c r="C646" s="336" t="s">
        <v>1871</v>
      </c>
      <c r="D646" s="209" t="s">
        <v>1870</v>
      </c>
      <c r="E646" s="65">
        <v>0.59</v>
      </c>
      <c r="F646" s="65">
        <v>0.8</v>
      </c>
      <c r="G646" s="65">
        <v>0.35</v>
      </c>
      <c r="H646" s="115">
        <v>1</v>
      </c>
      <c r="I646" s="64" t="s">
        <v>1740</v>
      </c>
      <c r="J646" s="64" t="s">
        <v>1733</v>
      </c>
      <c r="K646" s="64" t="s">
        <v>1869</v>
      </c>
      <c r="L646" s="61" t="s">
        <v>1868</v>
      </c>
      <c r="M646" s="61" t="s">
        <v>1867</v>
      </c>
      <c r="N646" s="93" t="s">
        <v>1866</v>
      </c>
      <c r="O646" s="62" t="s">
        <v>1816</v>
      </c>
      <c r="P646" s="61" t="s">
        <v>702</v>
      </c>
      <c r="Q646" s="60" t="s">
        <v>835</v>
      </c>
      <c r="R646" s="10"/>
      <c r="S646" s="10"/>
      <c r="T646" s="10"/>
      <c r="U646" s="10"/>
      <c r="V646" s="10"/>
      <c r="W646" s="10"/>
      <c r="X646" s="10"/>
      <c r="Y646" s="10"/>
      <c r="Z646" s="10"/>
      <c r="AA646" s="10"/>
      <c r="AB646" s="10"/>
      <c r="AC646" s="10"/>
    </row>
    <row r="647" spans="2:29" s="7" customFormat="1" ht="45">
      <c r="B647" s="342"/>
      <c r="C647" s="337"/>
      <c r="D647" s="207" t="s">
        <v>1865</v>
      </c>
      <c r="E647" s="38" t="s">
        <v>754</v>
      </c>
      <c r="F647" s="84">
        <v>0</v>
      </c>
      <c r="G647" s="84">
        <v>0.65</v>
      </c>
      <c r="H647" s="84">
        <v>1</v>
      </c>
      <c r="I647" s="38" t="s">
        <v>1747</v>
      </c>
      <c r="J647" s="20" t="s">
        <v>50</v>
      </c>
      <c r="K647" s="20" t="s">
        <v>50</v>
      </c>
      <c r="L647" s="20" t="s">
        <v>1770</v>
      </c>
      <c r="M647" s="20" t="s">
        <v>1864</v>
      </c>
      <c r="N647" s="51" t="s">
        <v>1768</v>
      </c>
      <c r="O647" s="83" t="s">
        <v>1767</v>
      </c>
      <c r="P647" s="20" t="s">
        <v>702</v>
      </c>
      <c r="Q647" s="29" t="s">
        <v>835</v>
      </c>
      <c r="R647" s="10"/>
      <c r="S647" s="10"/>
      <c r="T647" s="10"/>
      <c r="U647" s="10"/>
      <c r="V647" s="10"/>
      <c r="W647" s="10"/>
      <c r="X647" s="10"/>
      <c r="Y647" s="10"/>
      <c r="Z647" s="10"/>
      <c r="AA647" s="10"/>
      <c r="AB647" s="10"/>
      <c r="AC647" s="10"/>
    </row>
    <row r="648" spans="2:29" s="7" customFormat="1" ht="90">
      <c r="B648" s="342"/>
      <c r="C648" s="337"/>
      <c r="D648" s="224" t="s">
        <v>1863</v>
      </c>
      <c r="E648" s="73">
        <v>0.32</v>
      </c>
      <c r="F648" s="73">
        <v>0.05</v>
      </c>
      <c r="G648" s="73">
        <v>0.65</v>
      </c>
      <c r="H648" s="73">
        <v>1</v>
      </c>
      <c r="I648" s="71" t="s">
        <v>1734</v>
      </c>
      <c r="J648" s="71" t="s">
        <v>1733</v>
      </c>
      <c r="K648" s="71" t="s">
        <v>1862</v>
      </c>
      <c r="L648" s="68" t="s">
        <v>1861</v>
      </c>
      <c r="M648" s="68" t="s">
        <v>1860</v>
      </c>
      <c r="N648" s="213" t="s">
        <v>1859</v>
      </c>
      <c r="O648" s="88" t="s">
        <v>1858</v>
      </c>
      <c r="P648" s="68" t="s">
        <v>702</v>
      </c>
      <c r="Q648" s="67" t="s">
        <v>835</v>
      </c>
      <c r="R648" s="10"/>
      <c r="S648" s="10"/>
      <c r="T648" s="10"/>
      <c r="U648" s="10"/>
      <c r="V648" s="10"/>
      <c r="W648" s="10"/>
      <c r="X648" s="10"/>
      <c r="Y648" s="10"/>
      <c r="Z648" s="10"/>
      <c r="AA648" s="10"/>
      <c r="AB648" s="10"/>
      <c r="AC648" s="10"/>
    </row>
    <row r="649" spans="2:29" s="7" customFormat="1" ht="195">
      <c r="B649" s="342"/>
      <c r="C649" s="337"/>
      <c r="D649" s="209" t="s">
        <v>1857</v>
      </c>
      <c r="E649" s="65">
        <v>0.62</v>
      </c>
      <c r="F649" s="65">
        <v>0.85</v>
      </c>
      <c r="G649" s="65">
        <v>0.35</v>
      </c>
      <c r="H649" s="65">
        <v>1</v>
      </c>
      <c r="I649" s="64" t="s">
        <v>1829</v>
      </c>
      <c r="J649" s="61" t="s">
        <v>50</v>
      </c>
      <c r="K649" s="64" t="s">
        <v>1828</v>
      </c>
      <c r="L649" s="64" t="s">
        <v>1827</v>
      </c>
      <c r="M649" s="61" t="s">
        <v>1856</v>
      </c>
      <c r="N649" s="93" t="s">
        <v>1835</v>
      </c>
      <c r="O649" s="62" t="s">
        <v>1831</v>
      </c>
      <c r="P649" s="61" t="s">
        <v>702</v>
      </c>
      <c r="Q649" s="60" t="s">
        <v>790</v>
      </c>
      <c r="R649" s="10"/>
      <c r="S649" s="10"/>
      <c r="T649" s="10"/>
      <c r="U649" s="10"/>
      <c r="V649" s="10"/>
      <c r="W649" s="10"/>
      <c r="X649" s="10"/>
      <c r="Y649" s="10"/>
      <c r="Z649" s="10"/>
      <c r="AA649" s="10"/>
      <c r="AB649" s="10"/>
      <c r="AC649" s="10"/>
    </row>
    <row r="650" spans="2:29" s="7" customFormat="1" ht="195">
      <c r="B650" s="342"/>
      <c r="C650" s="337"/>
      <c r="D650" s="208" t="s">
        <v>1855</v>
      </c>
      <c r="E650" s="84">
        <v>0.38</v>
      </c>
      <c r="F650" s="84">
        <v>0.15</v>
      </c>
      <c r="G650" s="84">
        <v>0.65</v>
      </c>
      <c r="H650" s="84">
        <v>1</v>
      </c>
      <c r="I650" s="38" t="s">
        <v>1829</v>
      </c>
      <c r="J650" s="20" t="s">
        <v>50</v>
      </c>
      <c r="K650" s="38" t="s">
        <v>1828</v>
      </c>
      <c r="L650" s="20" t="s">
        <v>1827</v>
      </c>
      <c r="M650" s="20" t="s">
        <v>1854</v>
      </c>
      <c r="N650" s="52" t="s">
        <v>1853</v>
      </c>
      <c r="O650" s="83" t="s">
        <v>1831</v>
      </c>
      <c r="P650" s="20" t="s">
        <v>702</v>
      </c>
      <c r="Q650" s="29" t="s">
        <v>790</v>
      </c>
      <c r="R650" s="10"/>
      <c r="S650" s="10"/>
      <c r="T650" s="10"/>
      <c r="U650" s="10"/>
      <c r="V650" s="10"/>
      <c r="W650" s="10"/>
      <c r="X650" s="10"/>
      <c r="Y650" s="10"/>
      <c r="Z650" s="10"/>
      <c r="AA650" s="10"/>
      <c r="AB650" s="10"/>
      <c r="AC650" s="10"/>
    </row>
    <row r="651" spans="2:29" s="7" customFormat="1" ht="195">
      <c r="B651" s="342"/>
      <c r="C651" s="337"/>
      <c r="D651" s="208" t="s">
        <v>1852</v>
      </c>
      <c r="E651" s="85" t="s">
        <v>1851</v>
      </c>
      <c r="F651" s="84">
        <v>0.65</v>
      </c>
      <c r="G651" s="84">
        <v>0</v>
      </c>
      <c r="H651" s="84">
        <v>1</v>
      </c>
      <c r="I651" s="38" t="s">
        <v>1829</v>
      </c>
      <c r="J651" s="20" t="s">
        <v>50</v>
      </c>
      <c r="K651" s="38" t="s">
        <v>1828</v>
      </c>
      <c r="L651" s="38" t="s">
        <v>1827</v>
      </c>
      <c r="M651" s="20" t="s">
        <v>1850</v>
      </c>
      <c r="N651" s="51" t="s">
        <v>1849</v>
      </c>
      <c r="O651" s="83" t="s">
        <v>1831</v>
      </c>
      <c r="P651" s="20" t="s">
        <v>702</v>
      </c>
      <c r="Q651" s="29" t="s">
        <v>790</v>
      </c>
      <c r="R651" s="10"/>
      <c r="S651" s="10"/>
      <c r="T651" s="10"/>
      <c r="U651" s="10"/>
      <c r="V651" s="10"/>
      <c r="W651" s="10"/>
      <c r="X651" s="10"/>
      <c r="Y651" s="10"/>
      <c r="Z651" s="10"/>
      <c r="AA651" s="10"/>
      <c r="AB651" s="10"/>
      <c r="AC651" s="10"/>
    </row>
    <row r="652" spans="2:29" s="7" customFormat="1" ht="195">
      <c r="B652" s="342"/>
      <c r="C652" s="337"/>
      <c r="D652" s="208" t="s">
        <v>1848</v>
      </c>
      <c r="E652" s="84">
        <v>0.32</v>
      </c>
      <c r="F652" s="84">
        <v>0.05</v>
      </c>
      <c r="G652" s="84">
        <v>0.65</v>
      </c>
      <c r="H652" s="84">
        <v>1</v>
      </c>
      <c r="I652" s="38" t="s">
        <v>1829</v>
      </c>
      <c r="J652" s="20" t="s">
        <v>50</v>
      </c>
      <c r="K652" s="38" t="s">
        <v>1828</v>
      </c>
      <c r="L652" s="38" t="s">
        <v>1827</v>
      </c>
      <c r="M652" s="20" t="s">
        <v>1847</v>
      </c>
      <c r="N652" s="51" t="s">
        <v>1846</v>
      </c>
      <c r="O652" s="83" t="s">
        <v>1831</v>
      </c>
      <c r="P652" s="20" t="s">
        <v>702</v>
      </c>
      <c r="Q652" s="29" t="s">
        <v>790</v>
      </c>
      <c r="R652" s="10"/>
      <c r="S652" s="10"/>
      <c r="T652" s="10"/>
      <c r="U652" s="10"/>
      <c r="V652" s="10"/>
      <c r="W652" s="10"/>
      <c r="X652" s="10"/>
      <c r="Y652" s="10"/>
      <c r="Z652" s="10"/>
      <c r="AA652" s="10"/>
      <c r="AB652" s="10"/>
      <c r="AC652" s="10"/>
    </row>
    <row r="653" spans="2:29" s="7" customFormat="1" ht="195">
      <c r="B653" s="342"/>
      <c r="C653" s="337"/>
      <c r="D653" s="208" t="s">
        <v>1845</v>
      </c>
      <c r="E653" s="38" t="s">
        <v>710</v>
      </c>
      <c r="F653" s="84">
        <v>0.4</v>
      </c>
      <c r="G653" s="84">
        <v>0</v>
      </c>
      <c r="H653" s="84">
        <v>1</v>
      </c>
      <c r="I653" s="38" t="s">
        <v>1829</v>
      </c>
      <c r="J653" s="20" t="s">
        <v>50</v>
      </c>
      <c r="K653" s="38" t="s">
        <v>1828</v>
      </c>
      <c r="L653" s="38" t="s">
        <v>1827</v>
      </c>
      <c r="M653" s="20" t="s">
        <v>1844</v>
      </c>
      <c r="N653" s="51" t="s">
        <v>1843</v>
      </c>
      <c r="O653" s="83" t="s">
        <v>1831</v>
      </c>
      <c r="P653" s="20" t="s">
        <v>702</v>
      </c>
      <c r="Q653" s="29" t="s">
        <v>790</v>
      </c>
      <c r="R653" s="10"/>
      <c r="S653" s="10"/>
      <c r="T653" s="10"/>
      <c r="U653" s="10"/>
      <c r="V653" s="10"/>
      <c r="W653" s="10"/>
      <c r="X653" s="10"/>
      <c r="Y653" s="10"/>
      <c r="Z653" s="10"/>
      <c r="AA653" s="10"/>
      <c r="AB653" s="10"/>
      <c r="AC653" s="10"/>
    </row>
    <row r="654" spans="2:29" s="7" customFormat="1" ht="90">
      <c r="B654" s="342"/>
      <c r="C654" s="337"/>
      <c r="D654" s="208" t="s">
        <v>1842</v>
      </c>
      <c r="E654" s="38" t="s">
        <v>754</v>
      </c>
      <c r="F654" s="84">
        <v>0</v>
      </c>
      <c r="G654" s="84">
        <v>0.65</v>
      </c>
      <c r="H654" s="84">
        <v>1</v>
      </c>
      <c r="I654" s="38" t="s">
        <v>1829</v>
      </c>
      <c r="J654" s="20" t="s">
        <v>50</v>
      </c>
      <c r="K654" s="38" t="s">
        <v>1405</v>
      </c>
      <c r="L654" s="20" t="s">
        <v>1827</v>
      </c>
      <c r="M654" s="20" t="s">
        <v>1841</v>
      </c>
      <c r="N654" s="52" t="s">
        <v>1840</v>
      </c>
      <c r="O654" s="83" t="s">
        <v>1831</v>
      </c>
      <c r="P654" s="20" t="s">
        <v>702</v>
      </c>
      <c r="Q654" s="29" t="s">
        <v>790</v>
      </c>
      <c r="R654" s="10"/>
      <c r="S654" s="10"/>
      <c r="T654" s="10"/>
      <c r="U654" s="10"/>
      <c r="V654" s="10"/>
      <c r="W654" s="10"/>
      <c r="X654" s="10"/>
      <c r="Y654" s="10"/>
      <c r="Z654" s="10"/>
      <c r="AA654" s="10"/>
      <c r="AB654" s="10"/>
      <c r="AC654" s="10"/>
    </row>
    <row r="655" spans="2:29" s="7" customFormat="1" ht="195">
      <c r="B655" s="342"/>
      <c r="C655" s="337"/>
      <c r="D655" s="207" t="s">
        <v>1839</v>
      </c>
      <c r="E655" s="84">
        <v>0.89</v>
      </c>
      <c r="F655" s="84">
        <v>0.85</v>
      </c>
      <c r="G655" s="84">
        <v>0.94</v>
      </c>
      <c r="H655" s="84">
        <v>0.99</v>
      </c>
      <c r="I655" s="38" t="s">
        <v>1829</v>
      </c>
      <c r="J655" s="20" t="s">
        <v>50</v>
      </c>
      <c r="K655" s="38" t="s">
        <v>1828</v>
      </c>
      <c r="L655" s="20" t="s">
        <v>1827</v>
      </c>
      <c r="M655" s="20" t="s">
        <v>1826</v>
      </c>
      <c r="N655" s="52" t="s">
        <v>1838</v>
      </c>
      <c r="O655" s="83" t="s">
        <v>1831</v>
      </c>
      <c r="P655" s="20" t="s">
        <v>702</v>
      </c>
      <c r="Q655" s="29" t="s">
        <v>790</v>
      </c>
      <c r="R655" s="10"/>
      <c r="S655" s="10"/>
      <c r="T655" s="10"/>
      <c r="U655" s="10"/>
      <c r="V655" s="10"/>
      <c r="W655" s="10"/>
      <c r="X655" s="10"/>
      <c r="Y655" s="10"/>
      <c r="Z655" s="10"/>
      <c r="AA655" s="10"/>
      <c r="AB655" s="10"/>
      <c r="AC655" s="10"/>
    </row>
    <row r="656" spans="2:29" s="7" customFormat="1" ht="195">
      <c r="B656" s="342"/>
      <c r="C656" s="337"/>
      <c r="D656" s="208" t="s">
        <v>1837</v>
      </c>
      <c r="E656" s="84">
        <f>14/37</f>
        <v>0.3783783783783784</v>
      </c>
      <c r="F656" s="84">
        <v>0.7</v>
      </c>
      <c r="G656" s="84">
        <v>0</v>
      </c>
      <c r="H656" s="91">
        <v>0.92</v>
      </c>
      <c r="I656" s="38" t="s">
        <v>1829</v>
      </c>
      <c r="J656" s="20" t="s">
        <v>50</v>
      </c>
      <c r="K656" s="38" t="s">
        <v>1828</v>
      </c>
      <c r="L656" s="38" t="s">
        <v>1827</v>
      </c>
      <c r="M656" s="20" t="s">
        <v>1836</v>
      </c>
      <c r="N656" s="51" t="s">
        <v>1835</v>
      </c>
      <c r="O656" s="83" t="s">
        <v>1831</v>
      </c>
      <c r="P656" s="20" t="s">
        <v>702</v>
      </c>
      <c r="Q656" s="29" t="s">
        <v>790</v>
      </c>
      <c r="R656" s="10"/>
      <c r="S656" s="10"/>
      <c r="T656" s="10"/>
      <c r="U656" s="10"/>
      <c r="V656" s="10"/>
      <c r="W656" s="10"/>
      <c r="X656" s="10"/>
      <c r="Y656" s="10"/>
      <c r="Z656" s="10"/>
      <c r="AA656" s="10"/>
      <c r="AB656" s="10"/>
      <c r="AC656" s="10"/>
    </row>
    <row r="657" spans="2:29" s="7" customFormat="1" ht="195">
      <c r="B657" s="342"/>
      <c r="C657" s="337"/>
      <c r="D657" s="207" t="s">
        <v>1834</v>
      </c>
      <c r="E657" s="84">
        <v>0.19</v>
      </c>
      <c r="F657" s="84">
        <v>0.35</v>
      </c>
      <c r="G657" s="84">
        <v>0</v>
      </c>
      <c r="H657" s="84">
        <v>0.28000000000000003</v>
      </c>
      <c r="I657" s="38" t="s">
        <v>1829</v>
      </c>
      <c r="J657" s="20" t="s">
        <v>50</v>
      </c>
      <c r="K657" s="38" t="s">
        <v>1828</v>
      </c>
      <c r="L657" s="20" t="s">
        <v>1827</v>
      </c>
      <c r="M657" s="20" t="s">
        <v>1833</v>
      </c>
      <c r="N657" s="52" t="s">
        <v>1832</v>
      </c>
      <c r="O657" s="83" t="s">
        <v>1831</v>
      </c>
      <c r="P657" s="20" t="s">
        <v>722</v>
      </c>
      <c r="Q657" s="29" t="s">
        <v>790</v>
      </c>
      <c r="R657" s="10"/>
      <c r="S657" s="10"/>
      <c r="T657" s="10"/>
      <c r="U657" s="10"/>
      <c r="V657" s="10"/>
      <c r="W657" s="10"/>
      <c r="X657" s="10"/>
      <c r="Y657" s="10"/>
      <c r="Z657" s="10"/>
      <c r="AA657" s="10"/>
      <c r="AB657" s="10"/>
      <c r="AC657" s="10"/>
    </row>
    <row r="658" spans="2:29" s="7" customFormat="1" ht="195">
      <c r="B658" s="342"/>
      <c r="C658" s="337"/>
      <c r="D658" s="224" t="s">
        <v>1830</v>
      </c>
      <c r="E658" s="73">
        <v>0</v>
      </c>
      <c r="F658" s="73">
        <v>0</v>
      </c>
      <c r="G658" s="73">
        <v>0</v>
      </c>
      <c r="H658" s="73">
        <v>0.59</v>
      </c>
      <c r="I658" s="71" t="s">
        <v>1829</v>
      </c>
      <c r="J658" s="68" t="s">
        <v>50</v>
      </c>
      <c r="K658" s="71" t="s">
        <v>1828</v>
      </c>
      <c r="L658" s="68" t="s">
        <v>1827</v>
      </c>
      <c r="M658" s="68" t="s">
        <v>1826</v>
      </c>
      <c r="N658" s="70" t="s">
        <v>1825</v>
      </c>
      <c r="O658" s="69" t="s">
        <v>1824</v>
      </c>
      <c r="P658" s="68" t="s">
        <v>722</v>
      </c>
      <c r="Q658" s="67" t="s">
        <v>790</v>
      </c>
      <c r="R658" s="10"/>
      <c r="S658" s="10"/>
      <c r="T658" s="10"/>
      <c r="U658" s="10"/>
      <c r="V658" s="10"/>
      <c r="W658" s="10"/>
      <c r="X658" s="10"/>
      <c r="Y658" s="10"/>
      <c r="Z658" s="10"/>
      <c r="AA658" s="10"/>
      <c r="AB658" s="10"/>
      <c r="AC658" s="10"/>
    </row>
    <row r="659" spans="2:29" s="7" customFormat="1" ht="75">
      <c r="B659" s="342"/>
      <c r="C659" s="337"/>
      <c r="D659" s="212" t="s">
        <v>1823</v>
      </c>
      <c r="E659" s="65">
        <v>0.3</v>
      </c>
      <c r="F659" s="65">
        <v>0</v>
      </c>
      <c r="G659" s="65">
        <v>0.65</v>
      </c>
      <c r="H659" s="94">
        <v>0.99</v>
      </c>
      <c r="I659" s="64" t="s">
        <v>719</v>
      </c>
      <c r="J659" s="64" t="s">
        <v>1807</v>
      </c>
      <c r="K659" s="61" t="s">
        <v>50</v>
      </c>
      <c r="L659" s="61" t="s">
        <v>718</v>
      </c>
      <c r="M659" s="61" t="s">
        <v>1822</v>
      </c>
      <c r="N659" s="93" t="s">
        <v>1821</v>
      </c>
      <c r="O659" s="62" t="s">
        <v>1804</v>
      </c>
      <c r="P659" s="61" t="s">
        <v>702</v>
      </c>
      <c r="Q659" s="60" t="s">
        <v>714</v>
      </c>
      <c r="R659" s="10"/>
      <c r="S659" s="10"/>
      <c r="T659" s="10"/>
      <c r="U659" s="10"/>
      <c r="V659" s="10"/>
      <c r="W659" s="10"/>
      <c r="X659" s="10"/>
      <c r="Y659" s="10"/>
      <c r="Z659" s="10"/>
      <c r="AA659" s="10"/>
      <c r="AB659" s="10"/>
      <c r="AC659" s="10"/>
    </row>
    <row r="660" spans="2:29" s="7" customFormat="1" ht="90">
      <c r="B660" s="342"/>
      <c r="C660" s="337"/>
      <c r="D660" s="223" t="s">
        <v>1820</v>
      </c>
      <c r="E660" s="84">
        <v>0.89</v>
      </c>
      <c r="F660" s="84">
        <v>0.85</v>
      </c>
      <c r="G660" s="84">
        <v>0.94</v>
      </c>
      <c r="H660" s="84">
        <v>0.99</v>
      </c>
      <c r="I660" s="20" t="s">
        <v>719</v>
      </c>
      <c r="J660" s="38" t="s">
        <v>1819</v>
      </c>
      <c r="K660" s="38" t="s">
        <v>50</v>
      </c>
      <c r="L660" s="20" t="s">
        <v>718</v>
      </c>
      <c r="M660" s="20" t="s">
        <v>1818</v>
      </c>
      <c r="N660" s="52" t="s">
        <v>1817</v>
      </c>
      <c r="O660" s="83" t="s">
        <v>1816</v>
      </c>
      <c r="P660" s="20" t="s">
        <v>702</v>
      </c>
      <c r="Q660" s="29" t="s">
        <v>714</v>
      </c>
      <c r="R660" s="10"/>
      <c r="S660" s="10"/>
      <c r="T660" s="10"/>
      <c r="U660" s="10"/>
      <c r="V660" s="10"/>
      <c r="W660" s="10"/>
      <c r="X660" s="10"/>
      <c r="Y660" s="10"/>
      <c r="Z660" s="10"/>
      <c r="AA660" s="10"/>
      <c r="AB660" s="10"/>
      <c r="AC660" s="10"/>
    </row>
    <row r="661" spans="2:29" s="7" customFormat="1" ht="45">
      <c r="B661" s="342"/>
      <c r="C661" s="337"/>
      <c r="D661" s="223" t="s">
        <v>1815</v>
      </c>
      <c r="E661" s="84">
        <v>0.92</v>
      </c>
      <c r="F661" s="84">
        <v>0.9</v>
      </c>
      <c r="G661" s="84">
        <v>0.94</v>
      </c>
      <c r="H661" s="84">
        <v>0.96</v>
      </c>
      <c r="I661" s="20" t="s">
        <v>719</v>
      </c>
      <c r="J661" s="38" t="s">
        <v>1781</v>
      </c>
      <c r="K661" s="38" t="s">
        <v>1746</v>
      </c>
      <c r="L661" s="20" t="s">
        <v>718</v>
      </c>
      <c r="M661" s="20" t="s">
        <v>1814</v>
      </c>
      <c r="N661" s="52" t="s">
        <v>1813</v>
      </c>
      <c r="O661" s="83" t="s">
        <v>1809</v>
      </c>
      <c r="P661" s="20" t="s">
        <v>702</v>
      </c>
      <c r="Q661" s="29" t="s">
        <v>714</v>
      </c>
      <c r="R661" s="10"/>
      <c r="S661" s="10"/>
      <c r="T661" s="10"/>
      <c r="U661" s="10"/>
      <c r="V661" s="10"/>
      <c r="W661" s="10"/>
      <c r="X661" s="10"/>
      <c r="Y661" s="10"/>
      <c r="Z661" s="10"/>
      <c r="AA661" s="10"/>
      <c r="AB661" s="10"/>
      <c r="AC661" s="10"/>
    </row>
    <row r="662" spans="2:29" s="7" customFormat="1" ht="45">
      <c r="B662" s="342"/>
      <c r="C662" s="337"/>
      <c r="D662" s="208" t="s">
        <v>1812</v>
      </c>
      <c r="E662" s="84">
        <v>0.59</v>
      </c>
      <c r="F662" s="84">
        <v>0.8</v>
      </c>
      <c r="G662" s="84">
        <v>0.35</v>
      </c>
      <c r="H662" s="84">
        <v>0.95</v>
      </c>
      <c r="I662" s="20" t="s">
        <v>719</v>
      </c>
      <c r="J662" s="38" t="s">
        <v>1781</v>
      </c>
      <c r="K662" s="38" t="s">
        <v>50</v>
      </c>
      <c r="L662" s="20" t="s">
        <v>718</v>
      </c>
      <c r="M662" s="20" t="s">
        <v>1811</v>
      </c>
      <c r="N662" s="52" t="s">
        <v>1810</v>
      </c>
      <c r="O662" s="83" t="s">
        <v>1809</v>
      </c>
      <c r="P662" s="20" t="s">
        <v>702</v>
      </c>
      <c r="Q662" s="29" t="s">
        <v>714</v>
      </c>
      <c r="R662" s="10"/>
      <c r="S662" s="10"/>
      <c r="T662" s="10"/>
      <c r="U662" s="10"/>
      <c r="V662" s="10"/>
      <c r="W662" s="10"/>
      <c r="X662" s="10"/>
      <c r="Y662" s="10"/>
      <c r="Z662" s="10"/>
      <c r="AA662" s="10"/>
      <c r="AB662" s="10"/>
      <c r="AC662" s="10"/>
    </row>
    <row r="663" spans="2:29" s="7" customFormat="1" ht="75">
      <c r="B663" s="342"/>
      <c r="C663" s="337"/>
      <c r="D663" s="211" t="s">
        <v>1808</v>
      </c>
      <c r="E663" s="73">
        <v>0.95</v>
      </c>
      <c r="F663" s="73">
        <v>0.9</v>
      </c>
      <c r="G663" s="73">
        <v>1</v>
      </c>
      <c r="H663" s="73">
        <v>0.93</v>
      </c>
      <c r="I663" s="71" t="s">
        <v>719</v>
      </c>
      <c r="J663" s="71" t="s">
        <v>1807</v>
      </c>
      <c r="K663" s="68" t="s">
        <v>50</v>
      </c>
      <c r="L663" s="68" t="s">
        <v>718</v>
      </c>
      <c r="M663" s="68" t="s">
        <v>1806</v>
      </c>
      <c r="N663" s="213" t="s">
        <v>1805</v>
      </c>
      <c r="O663" s="69" t="s">
        <v>1804</v>
      </c>
      <c r="P663" s="68" t="s">
        <v>702</v>
      </c>
      <c r="Q663" s="67" t="s">
        <v>714</v>
      </c>
      <c r="R663" s="10"/>
      <c r="S663" s="10"/>
      <c r="T663" s="10"/>
      <c r="U663" s="10"/>
      <c r="V663" s="10"/>
      <c r="W663" s="10"/>
      <c r="X663" s="10"/>
      <c r="Y663" s="10"/>
      <c r="Z663" s="10"/>
      <c r="AA663" s="10"/>
      <c r="AB663" s="10"/>
      <c r="AC663" s="10"/>
    </row>
    <row r="664" spans="2:29" s="7" customFormat="1" ht="30">
      <c r="B664" s="342"/>
      <c r="C664" s="337"/>
      <c r="D664" s="212" t="s">
        <v>1803</v>
      </c>
      <c r="E664" s="97" t="s">
        <v>1436</v>
      </c>
      <c r="F664" s="65">
        <v>0.6</v>
      </c>
      <c r="G664" s="65">
        <v>0</v>
      </c>
      <c r="H664" s="65">
        <v>1</v>
      </c>
      <c r="I664" s="61" t="s">
        <v>719</v>
      </c>
      <c r="J664" s="64" t="s">
        <v>1796</v>
      </c>
      <c r="K664" s="61" t="s">
        <v>50</v>
      </c>
      <c r="L664" s="61" t="s">
        <v>718</v>
      </c>
      <c r="M664" s="61" t="s">
        <v>1802</v>
      </c>
      <c r="N664" s="63" t="s">
        <v>1801</v>
      </c>
      <c r="O664" s="62" t="s">
        <v>1793</v>
      </c>
      <c r="P664" s="61" t="s">
        <v>702</v>
      </c>
      <c r="Q664" s="110" t="s">
        <v>730</v>
      </c>
      <c r="R664" s="10"/>
      <c r="S664" s="10"/>
      <c r="T664" s="10"/>
      <c r="U664" s="10"/>
      <c r="V664" s="10"/>
      <c r="W664" s="10"/>
      <c r="X664" s="10"/>
      <c r="Y664" s="10"/>
      <c r="Z664" s="10"/>
      <c r="AA664" s="10"/>
      <c r="AB664" s="10"/>
      <c r="AC664" s="10"/>
    </row>
    <row r="665" spans="2:29" s="7" customFormat="1" ht="30">
      <c r="B665" s="342"/>
      <c r="C665" s="337"/>
      <c r="D665" s="223" t="s">
        <v>1800</v>
      </c>
      <c r="E665" s="38" t="s">
        <v>754</v>
      </c>
      <c r="F665" s="84">
        <v>0</v>
      </c>
      <c r="G665" s="84">
        <v>0.65</v>
      </c>
      <c r="H665" s="84">
        <v>1</v>
      </c>
      <c r="I665" s="20" t="s">
        <v>719</v>
      </c>
      <c r="J665" s="38" t="s">
        <v>1796</v>
      </c>
      <c r="K665" s="20" t="s">
        <v>50</v>
      </c>
      <c r="L665" s="20" t="s">
        <v>718</v>
      </c>
      <c r="M665" s="20" t="s">
        <v>1799</v>
      </c>
      <c r="N665" s="52" t="s">
        <v>1794</v>
      </c>
      <c r="O665" s="83" t="s">
        <v>1793</v>
      </c>
      <c r="P665" s="20" t="s">
        <v>702</v>
      </c>
      <c r="Q665" s="34" t="s">
        <v>730</v>
      </c>
      <c r="R665" s="10"/>
      <c r="S665" s="10"/>
      <c r="T665" s="10"/>
      <c r="U665" s="10"/>
      <c r="V665" s="10"/>
      <c r="W665" s="10"/>
      <c r="X665" s="10"/>
      <c r="Y665" s="10"/>
      <c r="Z665" s="10"/>
      <c r="AA665" s="10"/>
      <c r="AB665" s="10"/>
      <c r="AC665" s="10"/>
    </row>
    <row r="666" spans="2:29" s="7" customFormat="1" ht="30">
      <c r="B666" s="342"/>
      <c r="C666" s="337"/>
      <c r="D666" s="223" t="s">
        <v>1798</v>
      </c>
      <c r="E666" s="38" t="s">
        <v>1797</v>
      </c>
      <c r="F666" s="84">
        <v>0</v>
      </c>
      <c r="G666" s="84">
        <v>0.53</v>
      </c>
      <c r="H666" s="84">
        <v>1</v>
      </c>
      <c r="I666" s="20" t="s">
        <v>719</v>
      </c>
      <c r="J666" s="38" t="s">
        <v>1796</v>
      </c>
      <c r="K666" s="20" t="s">
        <v>50</v>
      </c>
      <c r="L666" s="20" t="s">
        <v>718</v>
      </c>
      <c r="M666" s="20" t="s">
        <v>1795</v>
      </c>
      <c r="N666" s="51" t="s">
        <v>1794</v>
      </c>
      <c r="O666" s="90" t="s">
        <v>1793</v>
      </c>
      <c r="P666" s="20" t="s">
        <v>702</v>
      </c>
      <c r="Q666" s="34" t="s">
        <v>730</v>
      </c>
      <c r="R666" s="10"/>
      <c r="S666" s="10"/>
      <c r="T666" s="10"/>
      <c r="U666" s="10"/>
      <c r="V666" s="10"/>
      <c r="W666" s="10"/>
      <c r="X666" s="10"/>
      <c r="Y666" s="10"/>
      <c r="Z666" s="10"/>
      <c r="AA666" s="10"/>
      <c r="AB666" s="10"/>
      <c r="AC666" s="10"/>
    </row>
    <row r="667" spans="2:29" s="7" customFormat="1" ht="45">
      <c r="B667" s="342"/>
      <c r="C667" s="337"/>
      <c r="D667" s="211" t="s">
        <v>1792</v>
      </c>
      <c r="E667" s="73">
        <v>0.3</v>
      </c>
      <c r="F667" s="73">
        <v>0.05</v>
      </c>
      <c r="G667" s="73">
        <v>0.59</v>
      </c>
      <c r="H667" s="73">
        <v>1</v>
      </c>
      <c r="I667" s="71" t="s">
        <v>719</v>
      </c>
      <c r="J667" s="71" t="s">
        <v>1791</v>
      </c>
      <c r="K667" s="68" t="s">
        <v>50</v>
      </c>
      <c r="L667" s="68" t="s">
        <v>718</v>
      </c>
      <c r="M667" s="68" t="s">
        <v>1790</v>
      </c>
      <c r="N667" s="213" t="s">
        <v>1789</v>
      </c>
      <c r="O667" s="69" t="s">
        <v>1788</v>
      </c>
      <c r="P667" s="68" t="s">
        <v>702</v>
      </c>
      <c r="Q667" s="103" t="s">
        <v>730</v>
      </c>
      <c r="R667" s="10"/>
      <c r="S667" s="10"/>
      <c r="T667" s="10"/>
      <c r="U667" s="10"/>
      <c r="V667" s="10"/>
      <c r="W667" s="10"/>
      <c r="X667" s="10"/>
      <c r="Y667" s="10"/>
      <c r="Z667" s="10"/>
      <c r="AA667" s="10"/>
      <c r="AB667" s="10"/>
      <c r="AC667" s="10"/>
    </row>
    <row r="668" spans="2:29" s="7" customFormat="1" ht="45">
      <c r="B668" s="342"/>
      <c r="C668" s="337"/>
      <c r="D668" s="209" t="s">
        <v>1787</v>
      </c>
      <c r="E668" s="65">
        <v>0.3</v>
      </c>
      <c r="F668" s="65">
        <v>0.05</v>
      </c>
      <c r="G668" s="65">
        <v>0.59</v>
      </c>
      <c r="H668" s="65">
        <v>1</v>
      </c>
      <c r="I668" s="64" t="s">
        <v>1781</v>
      </c>
      <c r="J668" s="64" t="s">
        <v>50</v>
      </c>
      <c r="K668" s="64" t="s">
        <v>1786</v>
      </c>
      <c r="L668" s="61" t="s">
        <v>718</v>
      </c>
      <c r="M668" s="61" t="s">
        <v>1785</v>
      </c>
      <c r="N668" s="63" t="s">
        <v>1784</v>
      </c>
      <c r="O668" s="62" t="s">
        <v>1783</v>
      </c>
      <c r="P668" s="61" t="s">
        <v>702</v>
      </c>
      <c r="Q668" s="60" t="s">
        <v>701</v>
      </c>
      <c r="R668" s="10"/>
      <c r="S668" s="10"/>
      <c r="T668" s="10"/>
      <c r="U668" s="10"/>
      <c r="V668" s="10"/>
      <c r="W668" s="10"/>
      <c r="X668" s="10"/>
      <c r="Y668" s="10"/>
      <c r="Z668" s="10"/>
      <c r="AA668" s="10"/>
      <c r="AB668" s="10"/>
      <c r="AC668" s="10"/>
    </row>
    <row r="669" spans="2:29" s="7" customFormat="1" ht="45">
      <c r="B669" s="342"/>
      <c r="C669" s="337"/>
      <c r="D669" s="207" t="s">
        <v>1782</v>
      </c>
      <c r="E669" s="84">
        <v>0.56999999999999995</v>
      </c>
      <c r="F669" s="84">
        <v>0.75</v>
      </c>
      <c r="G669" s="84">
        <v>0.35</v>
      </c>
      <c r="H669" s="84">
        <v>1</v>
      </c>
      <c r="I669" s="38" t="s">
        <v>1781</v>
      </c>
      <c r="J669" s="38" t="s">
        <v>50</v>
      </c>
      <c r="K669" s="38" t="s">
        <v>1746</v>
      </c>
      <c r="L669" s="38" t="s">
        <v>1780</v>
      </c>
      <c r="M669" s="20" t="s">
        <v>1779</v>
      </c>
      <c r="N669" s="51" t="s">
        <v>1778</v>
      </c>
      <c r="O669" s="90" t="s">
        <v>1742</v>
      </c>
      <c r="P669" s="20" t="s">
        <v>702</v>
      </c>
      <c r="Q669" s="29" t="s">
        <v>701</v>
      </c>
      <c r="R669" s="10"/>
      <c r="S669" s="10"/>
      <c r="T669" s="10"/>
      <c r="U669" s="10"/>
      <c r="V669" s="10"/>
      <c r="W669" s="10"/>
      <c r="X669" s="10"/>
      <c r="Y669" s="10"/>
      <c r="Z669" s="10"/>
      <c r="AA669" s="10"/>
      <c r="AB669" s="10"/>
      <c r="AC669" s="10"/>
    </row>
    <row r="670" spans="2:29" s="7" customFormat="1" ht="45">
      <c r="B670" s="342"/>
      <c r="C670" s="337"/>
      <c r="D670" s="208" t="s">
        <v>1777</v>
      </c>
      <c r="E670" s="84">
        <v>0.32</v>
      </c>
      <c r="F670" s="84">
        <v>0.05</v>
      </c>
      <c r="G670" s="84">
        <v>0.65</v>
      </c>
      <c r="H670" s="84">
        <v>1</v>
      </c>
      <c r="I670" s="38" t="s">
        <v>1740</v>
      </c>
      <c r="J670" s="38" t="s">
        <v>1733</v>
      </c>
      <c r="K670" s="38" t="s">
        <v>1776</v>
      </c>
      <c r="L670" s="20" t="s">
        <v>1775</v>
      </c>
      <c r="M670" s="20" t="s">
        <v>1774</v>
      </c>
      <c r="N670" s="52" t="s">
        <v>1773</v>
      </c>
      <c r="O670" s="83" t="s">
        <v>1772</v>
      </c>
      <c r="P670" s="20" t="s">
        <v>702</v>
      </c>
      <c r="Q670" s="29" t="s">
        <v>701</v>
      </c>
      <c r="R670" s="10"/>
      <c r="S670" s="10"/>
      <c r="T670" s="10"/>
      <c r="U670" s="10"/>
      <c r="V670" s="10"/>
      <c r="W670" s="10"/>
      <c r="X670" s="10"/>
      <c r="Y670" s="10"/>
      <c r="Z670" s="10"/>
      <c r="AA670" s="10"/>
      <c r="AB670" s="10"/>
      <c r="AC670" s="10"/>
    </row>
    <row r="671" spans="2:29" s="7" customFormat="1" ht="45">
      <c r="B671" s="342"/>
      <c r="C671" s="337"/>
      <c r="D671" s="207" t="s">
        <v>1771</v>
      </c>
      <c r="E671" s="84">
        <v>0.7</v>
      </c>
      <c r="F671" s="84">
        <v>0.75</v>
      </c>
      <c r="G671" s="84">
        <v>0.65</v>
      </c>
      <c r="H671" s="84">
        <v>1</v>
      </c>
      <c r="I671" s="38" t="s">
        <v>1747</v>
      </c>
      <c r="J671" s="20" t="s">
        <v>50</v>
      </c>
      <c r="K671" s="20" t="s">
        <v>50</v>
      </c>
      <c r="L671" s="38" t="s">
        <v>1770</v>
      </c>
      <c r="M671" s="20" t="s">
        <v>1769</v>
      </c>
      <c r="N671" s="51" t="s">
        <v>1768</v>
      </c>
      <c r="O671" s="83" t="s">
        <v>1767</v>
      </c>
      <c r="P671" s="20" t="s">
        <v>702</v>
      </c>
      <c r="Q671" s="29" t="s">
        <v>701</v>
      </c>
      <c r="R671" s="10"/>
      <c r="S671" s="10"/>
      <c r="T671" s="10"/>
      <c r="U671" s="10"/>
      <c r="V671" s="10"/>
      <c r="W671" s="10"/>
      <c r="X671" s="10"/>
      <c r="Y671" s="10"/>
      <c r="Z671" s="10"/>
      <c r="AA671" s="10"/>
      <c r="AB671" s="10"/>
      <c r="AC671" s="10"/>
    </row>
    <row r="672" spans="2:29" s="7" customFormat="1" ht="45">
      <c r="B672" s="342"/>
      <c r="C672" s="337"/>
      <c r="D672" s="207" t="s">
        <v>1766</v>
      </c>
      <c r="E672" s="84">
        <v>0.59</v>
      </c>
      <c r="F672" s="84">
        <v>0.8</v>
      </c>
      <c r="G672" s="84">
        <v>0.35</v>
      </c>
      <c r="H672" s="129">
        <v>1</v>
      </c>
      <c r="I672" s="38" t="s">
        <v>1734</v>
      </c>
      <c r="J672" s="38" t="s">
        <v>1733</v>
      </c>
      <c r="K672" s="38" t="s">
        <v>1765</v>
      </c>
      <c r="L672" s="20" t="s">
        <v>1764</v>
      </c>
      <c r="M672" s="20" t="s">
        <v>1763</v>
      </c>
      <c r="N672" s="51" t="s">
        <v>1762</v>
      </c>
      <c r="O672" s="83" t="s">
        <v>1761</v>
      </c>
      <c r="P672" s="20" t="s">
        <v>702</v>
      </c>
      <c r="Q672" s="29" t="s">
        <v>701</v>
      </c>
      <c r="R672" s="10"/>
      <c r="S672" s="10"/>
      <c r="T672" s="10"/>
      <c r="U672" s="10"/>
      <c r="V672" s="10"/>
      <c r="W672" s="10"/>
      <c r="X672" s="10"/>
      <c r="Y672" s="10"/>
      <c r="Z672" s="10"/>
      <c r="AA672" s="10"/>
      <c r="AB672" s="10"/>
      <c r="AC672" s="10"/>
    </row>
    <row r="673" spans="2:29" s="7" customFormat="1" ht="45">
      <c r="B673" s="342"/>
      <c r="C673" s="337"/>
      <c r="D673" s="207" t="s">
        <v>1760</v>
      </c>
      <c r="E673" s="84">
        <v>0.92</v>
      </c>
      <c r="F673" s="84">
        <v>0.9</v>
      </c>
      <c r="G673" s="84">
        <v>0.94</v>
      </c>
      <c r="H673" s="84">
        <v>0.97</v>
      </c>
      <c r="I673" s="38" t="s">
        <v>1753</v>
      </c>
      <c r="J673" s="20" t="s">
        <v>50</v>
      </c>
      <c r="K673" s="20" t="s">
        <v>1759</v>
      </c>
      <c r="L673" s="20" t="s">
        <v>1758</v>
      </c>
      <c r="M673" s="20" t="s">
        <v>1757</v>
      </c>
      <c r="N673" s="52" t="s">
        <v>1756</v>
      </c>
      <c r="O673" s="222" t="s">
        <v>1755</v>
      </c>
      <c r="P673" s="20" t="s">
        <v>702</v>
      </c>
      <c r="Q673" s="29" t="s">
        <v>701</v>
      </c>
      <c r="R673" s="10"/>
      <c r="S673" s="10"/>
      <c r="T673" s="10"/>
      <c r="U673" s="10"/>
      <c r="V673" s="10"/>
      <c r="W673" s="10"/>
      <c r="X673" s="10"/>
      <c r="Y673" s="10"/>
      <c r="Z673" s="10"/>
      <c r="AA673" s="10"/>
      <c r="AB673" s="10"/>
      <c r="AC673" s="10"/>
    </row>
    <row r="674" spans="2:29" s="7" customFormat="1" ht="75">
      <c r="B674" s="342"/>
      <c r="C674" s="337"/>
      <c r="D674" s="207" t="s">
        <v>1754</v>
      </c>
      <c r="E674" s="84">
        <v>0.3</v>
      </c>
      <c r="F674" s="84">
        <v>0</v>
      </c>
      <c r="G674" s="84">
        <v>0.65</v>
      </c>
      <c r="H674" s="91">
        <v>0.96</v>
      </c>
      <c r="I674" s="38" t="s">
        <v>1753</v>
      </c>
      <c r="J674" s="20" t="s">
        <v>50</v>
      </c>
      <c r="K674" s="20" t="s">
        <v>50</v>
      </c>
      <c r="L674" s="20" t="s">
        <v>1752</v>
      </c>
      <c r="M674" s="20" t="s">
        <v>1751</v>
      </c>
      <c r="N674" s="51" t="s">
        <v>1750</v>
      </c>
      <c r="O674" s="221" t="s">
        <v>1749</v>
      </c>
      <c r="P674" s="20" t="s">
        <v>702</v>
      </c>
      <c r="Q674" s="29" t="s">
        <v>701</v>
      </c>
      <c r="R674" s="10"/>
      <c r="S674" s="10"/>
      <c r="T674" s="10"/>
      <c r="U674" s="10"/>
      <c r="V674" s="10"/>
      <c r="W674" s="10"/>
      <c r="X674" s="10"/>
      <c r="Y674" s="10"/>
      <c r="Z674" s="10"/>
      <c r="AA674" s="10"/>
      <c r="AB674" s="10"/>
      <c r="AC674" s="10"/>
    </row>
    <row r="675" spans="2:29" s="7" customFormat="1" ht="45">
      <c r="B675" s="342"/>
      <c r="C675" s="337"/>
      <c r="D675" s="220" t="s">
        <v>1748</v>
      </c>
      <c r="E675" s="129">
        <v>0.3</v>
      </c>
      <c r="F675" s="84">
        <v>0</v>
      </c>
      <c r="G675" s="84">
        <v>0.65</v>
      </c>
      <c r="H675" s="91">
        <v>0.95</v>
      </c>
      <c r="I675" s="38" t="s">
        <v>1747</v>
      </c>
      <c r="J675" s="20" t="s">
        <v>50</v>
      </c>
      <c r="K675" s="38" t="s">
        <v>1746</v>
      </c>
      <c r="L675" s="32" t="s">
        <v>1745</v>
      </c>
      <c r="M675" s="20" t="s">
        <v>1744</v>
      </c>
      <c r="N675" s="51" t="s">
        <v>1743</v>
      </c>
      <c r="O675" s="90" t="s">
        <v>1742</v>
      </c>
      <c r="P675" s="20" t="s">
        <v>702</v>
      </c>
      <c r="Q675" s="29" t="s">
        <v>701</v>
      </c>
      <c r="R675" s="10"/>
      <c r="S675" s="10"/>
      <c r="T675" s="10"/>
      <c r="U675" s="10"/>
      <c r="V675" s="10"/>
      <c r="W675" s="10"/>
      <c r="X675" s="10"/>
      <c r="Y675" s="10"/>
      <c r="Z675" s="10"/>
      <c r="AA675" s="10"/>
      <c r="AB675" s="10"/>
      <c r="AC675" s="10"/>
    </row>
    <row r="676" spans="2:29" s="7" customFormat="1" ht="60">
      <c r="B676" s="342"/>
      <c r="C676" s="337"/>
      <c r="D676" s="207" t="s">
        <v>1741</v>
      </c>
      <c r="E676" s="84">
        <v>0.54</v>
      </c>
      <c r="F676" s="84">
        <v>0.2</v>
      </c>
      <c r="G676" s="84">
        <v>0.94</v>
      </c>
      <c r="H676" s="84">
        <v>0.93</v>
      </c>
      <c r="I676" s="38" t="s">
        <v>1740</v>
      </c>
      <c r="J676" s="38" t="s">
        <v>1733</v>
      </c>
      <c r="K676" s="20" t="s">
        <v>50</v>
      </c>
      <c r="L676" s="20" t="s">
        <v>1739</v>
      </c>
      <c r="M676" s="20" t="s">
        <v>1738</v>
      </c>
      <c r="N676" s="52" t="s">
        <v>1737</v>
      </c>
      <c r="O676" s="83" t="s">
        <v>1736</v>
      </c>
      <c r="P676" s="20" t="s">
        <v>702</v>
      </c>
      <c r="Q676" s="29" t="s">
        <v>701</v>
      </c>
      <c r="R676" s="10"/>
      <c r="S676" s="10"/>
      <c r="T676" s="10"/>
      <c r="U676" s="10"/>
      <c r="V676" s="10"/>
      <c r="W676" s="10"/>
      <c r="X676" s="10"/>
      <c r="Y676" s="10"/>
      <c r="Z676" s="10"/>
      <c r="AA676" s="10"/>
      <c r="AB676" s="10"/>
      <c r="AC676" s="10"/>
    </row>
    <row r="677" spans="2:29" s="7" customFormat="1" ht="60">
      <c r="B677" s="342"/>
      <c r="C677" s="337"/>
      <c r="D677" s="207" t="s">
        <v>1735</v>
      </c>
      <c r="E677" s="84">
        <v>0.54</v>
      </c>
      <c r="F677" s="84">
        <v>0.2</v>
      </c>
      <c r="G677" s="84">
        <v>0.94</v>
      </c>
      <c r="H677" s="84">
        <v>0.93</v>
      </c>
      <c r="I677" s="38" t="s">
        <v>1734</v>
      </c>
      <c r="J677" s="38" t="s">
        <v>1733</v>
      </c>
      <c r="K677" s="20" t="s">
        <v>50</v>
      </c>
      <c r="L677" s="20" t="s">
        <v>1732</v>
      </c>
      <c r="M677" s="20" t="s">
        <v>1731</v>
      </c>
      <c r="N677" s="52" t="s">
        <v>1730</v>
      </c>
      <c r="O677" s="83" t="s">
        <v>1729</v>
      </c>
      <c r="P677" s="20" t="s">
        <v>702</v>
      </c>
      <c r="Q677" s="29" t="s">
        <v>701</v>
      </c>
      <c r="R677" s="10"/>
      <c r="S677" s="10"/>
      <c r="T677" s="10"/>
      <c r="U677" s="10"/>
      <c r="V677" s="10"/>
      <c r="W677" s="10"/>
      <c r="X677" s="10"/>
      <c r="Y677" s="10"/>
      <c r="Z677" s="10"/>
      <c r="AA677" s="10"/>
      <c r="AB677" s="10"/>
      <c r="AC677" s="10"/>
    </row>
    <row r="678" spans="2:29" s="7" customFormat="1" ht="135">
      <c r="B678" s="342"/>
      <c r="C678" s="338"/>
      <c r="D678" s="219" t="s">
        <v>1728</v>
      </c>
      <c r="E678" s="108">
        <v>0.05</v>
      </c>
      <c r="F678" s="108">
        <v>0.1</v>
      </c>
      <c r="G678" s="108">
        <v>0</v>
      </c>
      <c r="H678" s="108">
        <v>0.5</v>
      </c>
      <c r="I678" s="107" t="s">
        <v>1727</v>
      </c>
      <c r="J678" s="107" t="s">
        <v>1726</v>
      </c>
      <c r="K678" s="107" t="s">
        <v>1725</v>
      </c>
      <c r="L678" s="107" t="s">
        <v>1724</v>
      </c>
      <c r="M678" s="104" t="s">
        <v>1723</v>
      </c>
      <c r="N678" s="106" t="s">
        <v>1722</v>
      </c>
      <c r="O678" s="105" t="s">
        <v>1721</v>
      </c>
      <c r="P678" s="104" t="s">
        <v>722</v>
      </c>
      <c r="Q678" s="103" t="s">
        <v>701</v>
      </c>
      <c r="R678" s="10"/>
      <c r="S678" s="10"/>
      <c r="T678" s="10"/>
      <c r="U678" s="10"/>
      <c r="V678" s="10"/>
      <c r="W678" s="10"/>
      <c r="X678" s="10"/>
      <c r="Y678" s="10"/>
      <c r="Z678" s="10"/>
      <c r="AA678" s="10"/>
      <c r="AB678" s="10"/>
      <c r="AC678" s="10"/>
    </row>
    <row r="679" spans="2:29" s="7" customFormat="1" ht="135">
      <c r="B679" s="342"/>
      <c r="C679" s="355" t="s">
        <v>1720</v>
      </c>
      <c r="D679" s="207" t="s">
        <v>1719</v>
      </c>
      <c r="E679" s="84">
        <f>12/37</f>
        <v>0.32432432432432434</v>
      </c>
      <c r="F679" s="84">
        <v>0.6</v>
      </c>
      <c r="G679" s="84">
        <v>0</v>
      </c>
      <c r="H679" s="91">
        <v>0.99</v>
      </c>
      <c r="I679" s="38" t="s">
        <v>1718</v>
      </c>
      <c r="J679" s="38" t="s">
        <v>1717</v>
      </c>
      <c r="K679" s="38" t="s">
        <v>1716</v>
      </c>
      <c r="L679" s="20" t="s">
        <v>1715</v>
      </c>
      <c r="M679" s="20" t="s">
        <v>1714</v>
      </c>
      <c r="N679" s="51" t="s">
        <v>1713</v>
      </c>
      <c r="O679" s="90" t="s">
        <v>1712</v>
      </c>
      <c r="P679" s="20" t="s">
        <v>702</v>
      </c>
      <c r="Q679" s="29" t="s">
        <v>835</v>
      </c>
      <c r="R679" s="10"/>
      <c r="S679" s="10"/>
      <c r="T679" s="10"/>
      <c r="U679" s="10"/>
      <c r="V679" s="10"/>
      <c r="W679" s="10"/>
      <c r="X679" s="10"/>
      <c r="Y679" s="10"/>
      <c r="Z679" s="10"/>
      <c r="AA679" s="10"/>
      <c r="AB679" s="10"/>
      <c r="AC679" s="10"/>
    </row>
    <row r="680" spans="2:29" s="7" customFormat="1" ht="106" thickBot="1">
      <c r="B680" s="342"/>
      <c r="C680" s="356"/>
      <c r="D680" s="217" t="s">
        <v>1711</v>
      </c>
      <c r="E680" s="202" t="s">
        <v>754</v>
      </c>
      <c r="F680" s="203">
        <v>0</v>
      </c>
      <c r="G680" s="203">
        <v>0.65</v>
      </c>
      <c r="H680" s="203">
        <v>1</v>
      </c>
      <c r="I680" s="202" t="s">
        <v>719</v>
      </c>
      <c r="J680" s="202" t="s">
        <v>1710</v>
      </c>
      <c r="K680" s="202" t="s">
        <v>50</v>
      </c>
      <c r="L680" s="159" t="s">
        <v>718</v>
      </c>
      <c r="M680" s="159" t="s">
        <v>1709</v>
      </c>
      <c r="N680" s="201" t="s">
        <v>1708</v>
      </c>
      <c r="O680" s="200" t="s">
        <v>1707</v>
      </c>
      <c r="P680" s="159" t="s">
        <v>702</v>
      </c>
      <c r="Q680" s="158" t="s">
        <v>730</v>
      </c>
      <c r="R680" s="10"/>
      <c r="S680" s="10"/>
      <c r="T680" s="10"/>
      <c r="U680" s="10"/>
      <c r="V680" s="10"/>
      <c r="W680" s="10"/>
      <c r="X680" s="10"/>
      <c r="Y680" s="10"/>
      <c r="Z680" s="10"/>
      <c r="AA680" s="10"/>
      <c r="AB680" s="10"/>
      <c r="AC680" s="10"/>
    </row>
    <row r="681" spans="2:29" s="7" customFormat="1" ht="45">
      <c r="B681" s="342"/>
      <c r="C681" s="357" t="s">
        <v>1706</v>
      </c>
      <c r="D681" s="216" t="s">
        <v>1705</v>
      </c>
      <c r="E681" s="150">
        <v>0</v>
      </c>
      <c r="F681" s="150">
        <v>0</v>
      </c>
      <c r="G681" s="150">
        <v>0</v>
      </c>
      <c r="H681" s="150">
        <v>0.08</v>
      </c>
      <c r="I681" s="149" t="s">
        <v>1683</v>
      </c>
      <c r="J681" s="149" t="s">
        <v>1704</v>
      </c>
      <c r="K681" s="149" t="s">
        <v>1703</v>
      </c>
      <c r="L681" s="149" t="s">
        <v>1702</v>
      </c>
      <c r="M681" s="146" t="s">
        <v>1701</v>
      </c>
      <c r="N681" s="215" t="s">
        <v>1700</v>
      </c>
      <c r="O681" s="214" t="s">
        <v>1699</v>
      </c>
      <c r="P681" s="146" t="s">
        <v>722</v>
      </c>
      <c r="Q681" s="145" t="s">
        <v>887</v>
      </c>
      <c r="R681" s="10"/>
      <c r="S681" s="10"/>
      <c r="T681" s="10"/>
      <c r="U681" s="10"/>
      <c r="V681" s="10"/>
      <c r="W681" s="10"/>
      <c r="X681" s="10"/>
      <c r="Y681" s="10"/>
      <c r="Z681" s="10"/>
      <c r="AA681" s="10"/>
      <c r="AB681" s="10"/>
      <c r="AC681" s="10"/>
    </row>
    <row r="682" spans="2:29" s="7" customFormat="1" ht="45">
      <c r="B682" s="342"/>
      <c r="C682" s="339"/>
      <c r="D682" s="206" t="s">
        <v>1698</v>
      </c>
      <c r="E682" s="73">
        <v>0</v>
      </c>
      <c r="F682" s="73">
        <v>0</v>
      </c>
      <c r="G682" s="73">
        <v>0</v>
      </c>
      <c r="H682" s="73">
        <v>0.08</v>
      </c>
      <c r="I682" s="71" t="s">
        <v>1683</v>
      </c>
      <c r="J682" s="68" t="s">
        <v>50</v>
      </c>
      <c r="K682" s="71" t="s">
        <v>1697</v>
      </c>
      <c r="L682" s="71" t="s">
        <v>1696</v>
      </c>
      <c r="M682" s="68" t="s">
        <v>1695</v>
      </c>
      <c r="N682" s="213" t="s">
        <v>1694</v>
      </c>
      <c r="O682" s="69" t="s">
        <v>1693</v>
      </c>
      <c r="P682" s="68" t="s">
        <v>722</v>
      </c>
      <c r="Q682" s="67" t="s">
        <v>887</v>
      </c>
      <c r="R682" s="10"/>
      <c r="S682" s="10"/>
      <c r="T682" s="10"/>
      <c r="U682" s="10"/>
      <c r="V682" s="10"/>
      <c r="W682" s="10"/>
      <c r="X682" s="10"/>
      <c r="Y682" s="10"/>
      <c r="Z682" s="10"/>
      <c r="AA682" s="10"/>
      <c r="AB682" s="10"/>
      <c r="AC682" s="10"/>
    </row>
    <row r="683" spans="2:29" s="7" customFormat="1" ht="105">
      <c r="B683" s="342"/>
      <c r="C683" s="339"/>
      <c r="D683" s="210" t="s">
        <v>1676</v>
      </c>
      <c r="E683" s="97" t="s">
        <v>737</v>
      </c>
      <c r="F683" s="65">
        <v>0.8</v>
      </c>
      <c r="G683" s="65">
        <v>0</v>
      </c>
      <c r="H683" s="65">
        <v>1</v>
      </c>
      <c r="I683" s="64" t="s">
        <v>1668</v>
      </c>
      <c r="J683" s="61" t="s">
        <v>50</v>
      </c>
      <c r="K683" s="64" t="s">
        <v>1667</v>
      </c>
      <c r="L683" s="61" t="s">
        <v>1666</v>
      </c>
      <c r="M683" s="61" t="s">
        <v>1675</v>
      </c>
      <c r="N683" s="93" t="s">
        <v>1672</v>
      </c>
      <c r="O683" s="62" t="s">
        <v>1663</v>
      </c>
      <c r="P683" s="61" t="s">
        <v>702</v>
      </c>
      <c r="Q683" s="60" t="s">
        <v>835</v>
      </c>
      <c r="R683" s="10"/>
      <c r="S683" s="10"/>
      <c r="T683" s="10"/>
      <c r="U683" s="10"/>
      <c r="V683" s="10"/>
      <c r="W683" s="10"/>
      <c r="X683" s="10"/>
      <c r="Y683" s="10"/>
      <c r="Z683" s="10"/>
      <c r="AA683" s="10"/>
      <c r="AB683" s="10"/>
      <c r="AC683" s="10"/>
    </row>
    <row r="684" spans="2:29" s="7" customFormat="1" ht="105">
      <c r="B684" s="342"/>
      <c r="C684" s="339"/>
      <c r="D684" s="208" t="s">
        <v>1674</v>
      </c>
      <c r="E684" s="38" t="s">
        <v>754</v>
      </c>
      <c r="F684" s="84">
        <v>0</v>
      </c>
      <c r="G684" s="84">
        <v>0.65</v>
      </c>
      <c r="H684" s="84">
        <v>1</v>
      </c>
      <c r="I684" s="38" t="s">
        <v>1668</v>
      </c>
      <c r="J684" s="20" t="s">
        <v>50</v>
      </c>
      <c r="K684" s="38" t="s">
        <v>1667</v>
      </c>
      <c r="L684" s="20" t="s">
        <v>1666</v>
      </c>
      <c r="M684" s="20" t="s">
        <v>1673</v>
      </c>
      <c r="N684" s="52" t="s">
        <v>1672</v>
      </c>
      <c r="O684" s="83" t="s">
        <v>1663</v>
      </c>
      <c r="P684" s="20" t="s">
        <v>702</v>
      </c>
      <c r="Q684" s="29" t="s">
        <v>835</v>
      </c>
      <c r="R684" s="10"/>
      <c r="S684" s="10"/>
      <c r="T684" s="10"/>
      <c r="U684" s="10"/>
      <c r="V684" s="10"/>
      <c r="W684" s="10"/>
      <c r="X684" s="10"/>
      <c r="Y684" s="10"/>
      <c r="Z684" s="10"/>
      <c r="AA684" s="10"/>
      <c r="AB684" s="10"/>
      <c r="AC684" s="10"/>
    </row>
    <row r="685" spans="2:29" s="7" customFormat="1" ht="105">
      <c r="B685" s="342"/>
      <c r="C685" s="339"/>
      <c r="D685" s="207" t="s">
        <v>1671</v>
      </c>
      <c r="E685" s="84">
        <v>0.62</v>
      </c>
      <c r="F685" s="84">
        <v>0.3</v>
      </c>
      <c r="G685" s="84">
        <v>1</v>
      </c>
      <c r="H685" s="84">
        <v>0.99</v>
      </c>
      <c r="I685" s="38" t="s">
        <v>1668</v>
      </c>
      <c r="J685" s="20" t="s">
        <v>50</v>
      </c>
      <c r="K685" s="38" t="s">
        <v>1667</v>
      </c>
      <c r="L685" s="20" t="s">
        <v>1666</v>
      </c>
      <c r="M685" s="20" t="s">
        <v>1665</v>
      </c>
      <c r="N685" s="51" t="s">
        <v>1670</v>
      </c>
      <c r="O685" s="83" t="s">
        <v>1663</v>
      </c>
      <c r="P685" s="20" t="s">
        <v>702</v>
      </c>
      <c r="Q685" s="29" t="s">
        <v>835</v>
      </c>
      <c r="R685" s="10"/>
      <c r="S685" s="10"/>
      <c r="T685" s="10"/>
      <c r="U685" s="10"/>
      <c r="V685" s="10"/>
      <c r="W685" s="10"/>
      <c r="X685" s="10"/>
      <c r="Y685" s="10"/>
      <c r="Z685" s="10"/>
      <c r="AA685" s="10"/>
      <c r="AB685" s="10"/>
      <c r="AC685" s="10"/>
    </row>
    <row r="686" spans="2:29" s="7" customFormat="1" ht="105">
      <c r="B686" s="342"/>
      <c r="C686" s="339"/>
      <c r="D686" s="206" t="s">
        <v>1669</v>
      </c>
      <c r="E686" s="73">
        <f>12/37</f>
        <v>0.32432432432432434</v>
      </c>
      <c r="F686" s="73">
        <v>0.05</v>
      </c>
      <c r="G686" s="73">
        <v>0.65</v>
      </c>
      <c r="H686" s="72">
        <v>0.99</v>
      </c>
      <c r="I686" s="71" t="s">
        <v>1668</v>
      </c>
      <c r="J686" s="68" t="s">
        <v>50</v>
      </c>
      <c r="K686" s="71" t="s">
        <v>1667</v>
      </c>
      <c r="L686" s="68" t="s">
        <v>1666</v>
      </c>
      <c r="M686" s="68" t="s">
        <v>1665</v>
      </c>
      <c r="N686" s="70" t="s">
        <v>1664</v>
      </c>
      <c r="O686" s="69" t="s">
        <v>1663</v>
      </c>
      <c r="P686" s="68" t="s">
        <v>702</v>
      </c>
      <c r="Q686" s="67" t="s">
        <v>835</v>
      </c>
      <c r="R686" s="10"/>
      <c r="S686" s="10"/>
      <c r="T686" s="10"/>
      <c r="U686" s="10"/>
      <c r="V686" s="10"/>
      <c r="W686" s="10"/>
      <c r="X686" s="10"/>
      <c r="Y686" s="10"/>
      <c r="Z686" s="10"/>
      <c r="AA686" s="10"/>
      <c r="AB686" s="10"/>
      <c r="AC686" s="10"/>
    </row>
    <row r="687" spans="2:29" s="7" customFormat="1" ht="45">
      <c r="B687" s="342"/>
      <c r="C687" s="339"/>
      <c r="D687" s="212" t="s">
        <v>1692</v>
      </c>
      <c r="E687" s="65">
        <v>0.76</v>
      </c>
      <c r="F687" s="65">
        <v>0.85</v>
      </c>
      <c r="G687" s="65">
        <v>0.65</v>
      </c>
      <c r="H687" s="65">
        <v>0.92</v>
      </c>
      <c r="I687" s="64" t="s">
        <v>719</v>
      </c>
      <c r="J687" s="64" t="s">
        <v>1683</v>
      </c>
      <c r="K687" s="61" t="s">
        <v>50</v>
      </c>
      <c r="L687" s="61" t="s">
        <v>718</v>
      </c>
      <c r="M687" s="61" t="s">
        <v>1691</v>
      </c>
      <c r="N687" s="63" t="s">
        <v>1690</v>
      </c>
      <c r="O687" s="62" t="s">
        <v>1689</v>
      </c>
      <c r="P687" s="61" t="s">
        <v>702</v>
      </c>
      <c r="Q687" s="60" t="s">
        <v>714</v>
      </c>
      <c r="R687" s="10"/>
      <c r="S687" s="10"/>
      <c r="T687" s="10"/>
      <c r="U687" s="10"/>
      <c r="V687" s="10"/>
      <c r="W687" s="10"/>
      <c r="X687" s="10"/>
      <c r="Y687" s="10"/>
      <c r="Z687" s="10"/>
      <c r="AA687" s="10"/>
      <c r="AB687" s="10"/>
      <c r="AC687" s="10"/>
    </row>
    <row r="688" spans="2:29" s="7" customFormat="1" ht="45">
      <c r="B688" s="342"/>
      <c r="C688" s="339"/>
      <c r="D688" s="211" t="s">
        <v>1688</v>
      </c>
      <c r="E688" s="73">
        <v>0.3</v>
      </c>
      <c r="F688" s="73">
        <v>0.25</v>
      </c>
      <c r="G688" s="73">
        <v>0.35</v>
      </c>
      <c r="H688" s="73">
        <v>0.08</v>
      </c>
      <c r="I688" s="68" t="s">
        <v>719</v>
      </c>
      <c r="J688" s="71" t="s">
        <v>1683</v>
      </c>
      <c r="K688" s="68" t="s">
        <v>50</v>
      </c>
      <c r="L688" s="68" t="s">
        <v>718</v>
      </c>
      <c r="M688" s="68" t="s">
        <v>1687</v>
      </c>
      <c r="N688" s="70" t="s">
        <v>1686</v>
      </c>
      <c r="O688" s="69" t="s">
        <v>1685</v>
      </c>
      <c r="P688" s="68" t="s">
        <v>722</v>
      </c>
      <c r="Q688" s="67" t="s">
        <v>714</v>
      </c>
      <c r="R688" s="10"/>
      <c r="S688" s="10"/>
      <c r="T688" s="10"/>
      <c r="U688" s="10"/>
      <c r="V688" s="10"/>
      <c r="W688" s="10"/>
      <c r="X688" s="10"/>
      <c r="Y688" s="10"/>
      <c r="Z688" s="10"/>
      <c r="AA688" s="10"/>
      <c r="AB688" s="10"/>
      <c r="AC688" s="10"/>
    </row>
    <row r="689" spans="2:29" s="7" customFormat="1" ht="60">
      <c r="B689" s="342"/>
      <c r="C689" s="339"/>
      <c r="D689" s="210" t="s">
        <v>1684</v>
      </c>
      <c r="E689" s="65">
        <v>0.24</v>
      </c>
      <c r="F689" s="65">
        <v>0.45</v>
      </c>
      <c r="G689" s="65">
        <v>0</v>
      </c>
      <c r="H689" s="94">
        <v>0.99</v>
      </c>
      <c r="I689" s="64" t="s">
        <v>1683</v>
      </c>
      <c r="J689" s="61" t="s">
        <v>50</v>
      </c>
      <c r="K689" s="61" t="s">
        <v>1682</v>
      </c>
      <c r="L689" s="61" t="s">
        <v>1681</v>
      </c>
      <c r="M689" s="61" t="s">
        <v>1680</v>
      </c>
      <c r="N689" s="93" t="s">
        <v>1679</v>
      </c>
      <c r="O689" s="92" t="s">
        <v>1678</v>
      </c>
      <c r="P689" s="61" t="s">
        <v>702</v>
      </c>
      <c r="Q689" s="60" t="s">
        <v>701</v>
      </c>
      <c r="R689" s="10"/>
      <c r="S689" s="10"/>
      <c r="T689" s="10"/>
      <c r="U689" s="10"/>
      <c r="V689" s="10"/>
      <c r="W689" s="10"/>
      <c r="X689" s="10"/>
      <c r="Y689" s="10"/>
      <c r="Z689" s="10"/>
      <c r="AA689" s="10"/>
      <c r="AB689" s="10"/>
      <c r="AC689" s="10"/>
    </row>
    <row r="690" spans="2:29" s="7" customFormat="1" ht="105">
      <c r="B690" s="342"/>
      <c r="C690" s="336" t="s">
        <v>1677</v>
      </c>
      <c r="D690" s="210" t="s">
        <v>1676</v>
      </c>
      <c r="E690" s="97" t="s">
        <v>737</v>
      </c>
      <c r="F690" s="65">
        <v>0.8</v>
      </c>
      <c r="G690" s="65">
        <v>0</v>
      </c>
      <c r="H690" s="65">
        <v>1</v>
      </c>
      <c r="I690" s="64" t="s">
        <v>1668</v>
      </c>
      <c r="J690" s="61" t="s">
        <v>50</v>
      </c>
      <c r="K690" s="64" t="s">
        <v>1667</v>
      </c>
      <c r="L690" s="61" t="s">
        <v>1666</v>
      </c>
      <c r="M690" s="61" t="s">
        <v>1675</v>
      </c>
      <c r="N690" s="93" t="s">
        <v>1672</v>
      </c>
      <c r="O690" s="62" t="s">
        <v>1663</v>
      </c>
      <c r="P690" s="61" t="s">
        <v>702</v>
      </c>
      <c r="Q690" s="60" t="s">
        <v>835</v>
      </c>
      <c r="R690" s="10"/>
      <c r="S690" s="10"/>
      <c r="T690" s="10"/>
      <c r="U690" s="10"/>
      <c r="V690" s="10"/>
      <c r="W690" s="10"/>
      <c r="X690" s="10"/>
      <c r="Y690" s="10"/>
      <c r="Z690" s="10"/>
      <c r="AA690" s="10"/>
      <c r="AB690" s="10"/>
      <c r="AC690" s="10"/>
    </row>
    <row r="691" spans="2:29" s="7" customFormat="1" ht="105">
      <c r="B691" s="342"/>
      <c r="C691" s="337"/>
      <c r="D691" s="208" t="s">
        <v>1674</v>
      </c>
      <c r="E691" s="38" t="s">
        <v>754</v>
      </c>
      <c r="F691" s="84">
        <v>0</v>
      </c>
      <c r="G691" s="84">
        <v>0.65</v>
      </c>
      <c r="H691" s="84">
        <v>1</v>
      </c>
      <c r="I691" s="38" t="s">
        <v>1668</v>
      </c>
      <c r="J691" s="20" t="s">
        <v>50</v>
      </c>
      <c r="K691" s="38" t="s">
        <v>1667</v>
      </c>
      <c r="L691" s="20" t="s">
        <v>1666</v>
      </c>
      <c r="M691" s="20" t="s">
        <v>1673</v>
      </c>
      <c r="N691" s="52" t="s">
        <v>1672</v>
      </c>
      <c r="O691" s="83" t="s">
        <v>1663</v>
      </c>
      <c r="P691" s="20" t="s">
        <v>702</v>
      </c>
      <c r="Q691" s="29" t="s">
        <v>835</v>
      </c>
      <c r="R691" s="10"/>
      <c r="S691" s="10"/>
      <c r="T691" s="10"/>
      <c r="U691" s="10"/>
      <c r="V691" s="10"/>
      <c r="W691" s="10"/>
      <c r="X691" s="10"/>
      <c r="Y691" s="10"/>
      <c r="Z691" s="10"/>
      <c r="AA691" s="10"/>
      <c r="AB691" s="10"/>
      <c r="AC691" s="10"/>
    </row>
    <row r="692" spans="2:29" s="7" customFormat="1" ht="105">
      <c r="B692" s="342"/>
      <c r="C692" s="337"/>
      <c r="D692" s="207" t="s">
        <v>1671</v>
      </c>
      <c r="E692" s="84">
        <v>0.62</v>
      </c>
      <c r="F692" s="84">
        <v>0.3</v>
      </c>
      <c r="G692" s="84">
        <v>1</v>
      </c>
      <c r="H692" s="84">
        <v>0.99</v>
      </c>
      <c r="I692" s="38" t="s">
        <v>1668</v>
      </c>
      <c r="J692" s="20" t="s">
        <v>50</v>
      </c>
      <c r="K692" s="38" t="s">
        <v>1667</v>
      </c>
      <c r="L692" s="20" t="s">
        <v>1666</v>
      </c>
      <c r="M692" s="20" t="s">
        <v>1665</v>
      </c>
      <c r="N692" s="51" t="s">
        <v>1670</v>
      </c>
      <c r="O692" s="83" t="s">
        <v>1663</v>
      </c>
      <c r="P692" s="20" t="s">
        <v>702</v>
      </c>
      <c r="Q692" s="29" t="s">
        <v>835</v>
      </c>
      <c r="R692" s="10"/>
      <c r="S692" s="10"/>
      <c r="T692" s="10"/>
      <c r="U692" s="10"/>
      <c r="V692" s="10"/>
      <c r="W692" s="10"/>
      <c r="X692" s="10"/>
      <c r="Y692" s="10"/>
      <c r="Z692" s="10"/>
      <c r="AA692" s="10"/>
      <c r="AB692" s="10"/>
      <c r="AC692" s="10"/>
    </row>
    <row r="693" spans="2:29" s="7" customFormat="1" ht="105">
      <c r="B693" s="342"/>
      <c r="C693" s="337"/>
      <c r="D693" s="206" t="s">
        <v>1669</v>
      </c>
      <c r="E693" s="73">
        <f>12/37</f>
        <v>0.32432432432432434</v>
      </c>
      <c r="F693" s="73">
        <v>0.05</v>
      </c>
      <c r="G693" s="73">
        <v>0.65</v>
      </c>
      <c r="H693" s="72">
        <v>0.99</v>
      </c>
      <c r="I693" s="71" t="s">
        <v>1668</v>
      </c>
      <c r="J693" s="68" t="s">
        <v>50</v>
      </c>
      <c r="K693" s="71" t="s">
        <v>1667</v>
      </c>
      <c r="L693" s="68" t="s">
        <v>1666</v>
      </c>
      <c r="M693" s="68" t="s">
        <v>1665</v>
      </c>
      <c r="N693" s="70" t="s">
        <v>1664</v>
      </c>
      <c r="O693" s="69" t="s">
        <v>1663</v>
      </c>
      <c r="P693" s="68" t="s">
        <v>702</v>
      </c>
      <c r="Q693" s="67" t="s">
        <v>835</v>
      </c>
      <c r="R693" s="10"/>
      <c r="S693" s="10"/>
      <c r="T693" s="10"/>
      <c r="U693" s="10"/>
      <c r="V693" s="10"/>
      <c r="W693" s="10"/>
      <c r="X693" s="10"/>
      <c r="Y693" s="10"/>
      <c r="Z693" s="10"/>
      <c r="AA693" s="10"/>
      <c r="AB693" s="10"/>
      <c r="AC693" s="10"/>
    </row>
    <row r="694" spans="2:29" s="7" customFormat="1" ht="105">
      <c r="B694" s="342"/>
      <c r="C694" s="337"/>
      <c r="D694" s="209" t="s">
        <v>1662</v>
      </c>
      <c r="E694" s="65">
        <v>0.7</v>
      </c>
      <c r="F694" s="65">
        <v>0.75</v>
      </c>
      <c r="G694" s="65">
        <v>0.65</v>
      </c>
      <c r="H694" s="65">
        <v>0.99</v>
      </c>
      <c r="I694" s="64" t="s">
        <v>1627</v>
      </c>
      <c r="J694" s="64" t="s">
        <v>1626</v>
      </c>
      <c r="K694" s="64" t="s">
        <v>1625</v>
      </c>
      <c r="L694" s="61" t="s">
        <v>1624</v>
      </c>
      <c r="M694" s="61" t="s">
        <v>1661</v>
      </c>
      <c r="N694" s="63" t="s">
        <v>1660</v>
      </c>
      <c r="O694" s="62" t="s">
        <v>1621</v>
      </c>
      <c r="P694" s="61" t="s">
        <v>702</v>
      </c>
      <c r="Q694" s="60" t="s">
        <v>790</v>
      </c>
      <c r="R694" s="10"/>
      <c r="S694" s="10"/>
      <c r="T694" s="10"/>
      <c r="U694" s="10"/>
      <c r="V694" s="10"/>
      <c r="W694" s="10"/>
      <c r="X694" s="10"/>
      <c r="Y694" s="10"/>
      <c r="Z694" s="10"/>
      <c r="AA694" s="10"/>
      <c r="AB694" s="10"/>
      <c r="AC694" s="10"/>
    </row>
    <row r="695" spans="2:29" s="7" customFormat="1" ht="105">
      <c r="B695" s="342"/>
      <c r="C695" s="337"/>
      <c r="D695" s="208" t="s">
        <v>1659</v>
      </c>
      <c r="E695" s="85">
        <v>0.38</v>
      </c>
      <c r="F695" s="84">
        <v>0.15</v>
      </c>
      <c r="G695" s="84">
        <v>0.65</v>
      </c>
      <c r="H695" s="84">
        <v>1</v>
      </c>
      <c r="I695" s="38" t="s">
        <v>1640</v>
      </c>
      <c r="J695" s="38" t="s">
        <v>1639</v>
      </c>
      <c r="K695" s="38" t="s">
        <v>1638</v>
      </c>
      <c r="L695" s="38" t="s">
        <v>1637</v>
      </c>
      <c r="M695" s="20" t="s">
        <v>1658</v>
      </c>
      <c r="N695" s="127" t="s">
        <v>1652</v>
      </c>
      <c r="O695" s="90" t="s">
        <v>1657</v>
      </c>
      <c r="P695" s="20" t="s">
        <v>702</v>
      </c>
      <c r="Q695" s="29" t="s">
        <v>790</v>
      </c>
      <c r="R695" s="10"/>
      <c r="S695" s="10"/>
      <c r="T695" s="10"/>
      <c r="U695" s="10"/>
      <c r="V695" s="10"/>
      <c r="W695" s="10"/>
      <c r="X695" s="10"/>
      <c r="Y695" s="10"/>
      <c r="Z695" s="10"/>
      <c r="AA695" s="10"/>
      <c r="AB695" s="10"/>
      <c r="AC695" s="10"/>
    </row>
    <row r="696" spans="2:29" s="7" customFormat="1" ht="105">
      <c r="B696" s="342"/>
      <c r="C696" s="337"/>
      <c r="D696" s="207" t="s">
        <v>1656</v>
      </c>
      <c r="E696" s="84">
        <v>0.89</v>
      </c>
      <c r="F696" s="84">
        <v>0.8</v>
      </c>
      <c r="G696" s="84">
        <v>1</v>
      </c>
      <c r="H696" s="84">
        <v>1</v>
      </c>
      <c r="I696" s="38" t="s">
        <v>1640</v>
      </c>
      <c r="J696" s="38" t="s">
        <v>1639</v>
      </c>
      <c r="K696" s="38" t="s">
        <v>1638</v>
      </c>
      <c r="L696" s="38" t="s">
        <v>1637</v>
      </c>
      <c r="M696" s="20" t="s">
        <v>1655</v>
      </c>
      <c r="N696" s="51" t="s">
        <v>1648</v>
      </c>
      <c r="O696" s="90" t="s">
        <v>1634</v>
      </c>
      <c r="P696" s="20" t="s">
        <v>702</v>
      </c>
      <c r="Q696" s="29" t="s">
        <v>790</v>
      </c>
      <c r="R696" s="10"/>
      <c r="S696" s="10"/>
      <c r="T696" s="10"/>
      <c r="U696" s="10"/>
      <c r="V696" s="10"/>
      <c r="W696" s="10"/>
      <c r="X696" s="10"/>
      <c r="Y696" s="10"/>
      <c r="Z696" s="10"/>
      <c r="AA696" s="10"/>
      <c r="AB696" s="10"/>
      <c r="AC696" s="10"/>
    </row>
    <row r="697" spans="2:29" s="7" customFormat="1" ht="105">
      <c r="B697" s="342"/>
      <c r="C697" s="337"/>
      <c r="D697" s="208" t="s">
        <v>1654</v>
      </c>
      <c r="E697" s="85" t="s">
        <v>737</v>
      </c>
      <c r="F697" s="84">
        <v>0.8</v>
      </c>
      <c r="G697" s="84">
        <v>0</v>
      </c>
      <c r="H697" s="84">
        <v>1</v>
      </c>
      <c r="I697" s="38" t="s">
        <v>1640</v>
      </c>
      <c r="J697" s="38" t="s">
        <v>1639</v>
      </c>
      <c r="K697" s="38" t="s">
        <v>1638</v>
      </c>
      <c r="L697" s="20" t="s">
        <v>1637</v>
      </c>
      <c r="M697" s="20" t="s">
        <v>1653</v>
      </c>
      <c r="N697" s="51" t="s">
        <v>1652</v>
      </c>
      <c r="O697" s="83" t="s">
        <v>1651</v>
      </c>
      <c r="P697" s="20" t="s">
        <v>702</v>
      </c>
      <c r="Q697" s="29" t="s">
        <v>790</v>
      </c>
      <c r="R697" s="10"/>
      <c r="S697" s="10"/>
      <c r="T697" s="10"/>
      <c r="U697" s="10"/>
      <c r="V697" s="10"/>
      <c r="W697" s="10"/>
      <c r="X697" s="10"/>
      <c r="Y697" s="10"/>
      <c r="Z697" s="10"/>
      <c r="AA697" s="10"/>
      <c r="AB697" s="10"/>
      <c r="AC697" s="10"/>
    </row>
    <row r="698" spans="2:29" s="7" customFormat="1" ht="105">
      <c r="B698" s="342"/>
      <c r="C698" s="337"/>
      <c r="D698" s="207" t="s">
        <v>1650</v>
      </c>
      <c r="E698" s="84">
        <v>0.73</v>
      </c>
      <c r="F698" s="84">
        <v>0.8</v>
      </c>
      <c r="G698" s="84">
        <v>0.65</v>
      </c>
      <c r="H698" s="84">
        <v>0.99</v>
      </c>
      <c r="I698" s="38" t="s">
        <v>1640</v>
      </c>
      <c r="J698" s="38" t="s">
        <v>1639</v>
      </c>
      <c r="K698" s="38" t="s">
        <v>1638</v>
      </c>
      <c r="L698" s="20" t="s">
        <v>1637</v>
      </c>
      <c r="M698" s="20" t="s">
        <v>1649</v>
      </c>
      <c r="N698" s="51" t="s">
        <v>1648</v>
      </c>
      <c r="O698" s="90" t="s">
        <v>1634</v>
      </c>
      <c r="P698" s="20" t="s">
        <v>702</v>
      </c>
      <c r="Q698" s="29" t="s">
        <v>790</v>
      </c>
      <c r="R698" s="10"/>
      <c r="S698" s="10"/>
      <c r="T698" s="10"/>
      <c r="U698" s="10"/>
      <c r="V698" s="10"/>
      <c r="W698" s="10"/>
      <c r="X698" s="10"/>
      <c r="Y698" s="10"/>
      <c r="Z698" s="10"/>
      <c r="AA698" s="10"/>
      <c r="AB698" s="10"/>
      <c r="AC698" s="10"/>
    </row>
    <row r="699" spans="2:29" s="7" customFormat="1" ht="105">
      <c r="B699" s="342"/>
      <c r="C699" s="337"/>
      <c r="D699" s="207" t="s">
        <v>1647</v>
      </c>
      <c r="E699" s="84">
        <v>0.73</v>
      </c>
      <c r="F699" s="84">
        <v>0.5</v>
      </c>
      <c r="G699" s="84">
        <v>1</v>
      </c>
      <c r="H699" s="84">
        <v>0.96</v>
      </c>
      <c r="I699" s="38" t="s">
        <v>1640</v>
      </c>
      <c r="J699" s="38" t="s">
        <v>1639</v>
      </c>
      <c r="K699" s="38" t="s">
        <v>1638</v>
      </c>
      <c r="L699" s="20" t="s">
        <v>1637</v>
      </c>
      <c r="M699" s="20" t="s">
        <v>1646</v>
      </c>
      <c r="N699" s="51" t="s">
        <v>1645</v>
      </c>
      <c r="O699" s="90" t="s">
        <v>1634</v>
      </c>
      <c r="P699" s="20" t="s">
        <v>702</v>
      </c>
      <c r="Q699" s="29" t="s">
        <v>790</v>
      </c>
      <c r="R699" s="10"/>
      <c r="S699" s="10"/>
      <c r="T699" s="10"/>
      <c r="U699" s="10"/>
      <c r="V699" s="10"/>
      <c r="W699" s="10"/>
      <c r="X699" s="10"/>
      <c r="Y699" s="10"/>
      <c r="Z699" s="10"/>
      <c r="AA699" s="10"/>
      <c r="AB699" s="10"/>
      <c r="AC699" s="10"/>
    </row>
    <row r="700" spans="2:29" s="7" customFormat="1" ht="105">
      <c r="B700" s="342"/>
      <c r="C700" s="337"/>
      <c r="D700" s="207" t="s">
        <v>1644</v>
      </c>
      <c r="E700" s="84">
        <v>0.51</v>
      </c>
      <c r="F700" s="84">
        <v>0.1</v>
      </c>
      <c r="G700" s="84">
        <v>1</v>
      </c>
      <c r="H700" s="84">
        <v>0.95</v>
      </c>
      <c r="I700" s="38" t="s">
        <v>1640</v>
      </c>
      <c r="J700" s="38" t="s">
        <v>1639</v>
      </c>
      <c r="K700" s="38" t="s">
        <v>1638</v>
      </c>
      <c r="L700" s="20" t="s">
        <v>1637</v>
      </c>
      <c r="M700" s="20" t="s">
        <v>1643</v>
      </c>
      <c r="N700" s="51" t="s">
        <v>1642</v>
      </c>
      <c r="O700" s="90" t="s">
        <v>1634</v>
      </c>
      <c r="P700" s="20" t="s">
        <v>702</v>
      </c>
      <c r="Q700" s="29" t="s">
        <v>790</v>
      </c>
      <c r="R700" s="10"/>
      <c r="S700" s="10"/>
      <c r="T700" s="10"/>
      <c r="U700" s="10"/>
      <c r="V700" s="10"/>
      <c r="W700" s="10"/>
      <c r="X700" s="10"/>
      <c r="Y700" s="10"/>
      <c r="Z700" s="10"/>
      <c r="AA700" s="10"/>
      <c r="AB700" s="10"/>
      <c r="AC700" s="10"/>
    </row>
    <row r="701" spans="2:29" s="7" customFormat="1" ht="105">
      <c r="B701" s="342"/>
      <c r="C701" s="337"/>
      <c r="D701" s="206" t="s">
        <v>1641</v>
      </c>
      <c r="E701" s="73">
        <v>0.03</v>
      </c>
      <c r="F701" s="73">
        <v>0.05</v>
      </c>
      <c r="G701" s="73">
        <v>0</v>
      </c>
      <c r="H701" s="73">
        <v>0.47</v>
      </c>
      <c r="I701" s="71" t="s">
        <v>1640</v>
      </c>
      <c r="J701" s="71" t="s">
        <v>1639</v>
      </c>
      <c r="K701" s="71" t="s">
        <v>1638</v>
      </c>
      <c r="L701" s="68" t="s">
        <v>1637</v>
      </c>
      <c r="M701" s="68" t="s">
        <v>1636</v>
      </c>
      <c r="N701" s="70" t="s">
        <v>1635</v>
      </c>
      <c r="O701" s="88" t="s">
        <v>1634</v>
      </c>
      <c r="P701" s="68" t="s">
        <v>722</v>
      </c>
      <c r="Q701" s="67" t="s">
        <v>790</v>
      </c>
      <c r="R701" s="10"/>
      <c r="S701" s="10"/>
      <c r="T701" s="10"/>
      <c r="U701" s="10"/>
      <c r="V701" s="10"/>
      <c r="W701" s="10"/>
      <c r="X701" s="10"/>
      <c r="Y701" s="10"/>
      <c r="Z701" s="10"/>
      <c r="AA701" s="10"/>
      <c r="AB701" s="10"/>
      <c r="AC701" s="10"/>
    </row>
    <row r="702" spans="2:29" s="7" customFormat="1" ht="45">
      <c r="B702" s="342"/>
      <c r="C702" s="337"/>
      <c r="D702" s="205" t="s">
        <v>1633</v>
      </c>
      <c r="E702" s="80">
        <v>0.92</v>
      </c>
      <c r="F702" s="80">
        <v>0.85</v>
      </c>
      <c r="G702" s="80">
        <v>1</v>
      </c>
      <c r="H702" s="80">
        <v>0.8</v>
      </c>
      <c r="I702" s="79" t="s">
        <v>1632</v>
      </c>
      <c r="J702" s="76" t="s">
        <v>50</v>
      </c>
      <c r="K702" s="79" t="s">
        <v>50</v>
      </c>
      <c r="L702" s="76" t="s">
        <v>718</v>
      </c>
      <c r="M702" s="76" t="s">
        <v>1631</v>
      </c>
      <c r="N702" s="78" t="s">
        <v>1630</v>
      </c>
      <c r="O702" s="77" t="s">
        <v>1629</v>
      </c>
      <c r="P702" s="76" t="s">
        <v>702</v>
      </c>
      <c r="Q702" s="75" t="s">
        <v>714</v>
      </c>
      <c r="R702" s="10"/>
      <c r="S702" s="10"/>
      <c r="T702" s="10"/>
      <c r="U702" s="10"/>
      <c r="V702" s="10"/>
      <c r="W702" s="10"/>
      <c r="X702" s="10"/>
      <c r="Y702" s="10"/>
      <c r="Z702" s="10"/>
      <c r="AA702" s="10"/>
      <c r="AB702" s="10"/>
      <c r="AC702" s="10"/>
    </row>
    <row r="703" spans="2:29" s="7" customFormat="1" ht="60">
      <c r="B703" s="342"/>
      <c r="C703" s="337"/>
      <c r="D703" s="205" t="s">
        <v>1523</v>
      </c>
      <c r="E703" s="79" t="s">
        <v>748</v>
      </c>
      <c r="F703" s="80">
        <v>0.55000000000000004</v>
      </c>
      <c r="G703" s="80">
        <v>0</v>
      </c>
      <c r="H703" s="80">
        <v>1</v>
      </c>
      <c r="I703" s="76" t="s">
        <v>719</v>
      </c>
      <c r="J703" s="79" t="s">
        <v>1522</v>
      </c>
      <c r="K703" s="79" t="s">
        <v>50</v>
      </c>
      <c r="L703" s="76" t="s">
        <v>718</v>
      </c>
      <c r="M703" s="76" t="s">
        <v>1521</v>
      </c>
      <c r="N703" s="78" t="s">
        <v>1520</v>
      </c>
      <c r="O703" s="77" t="s">
        <v>1519</v>
      </c>
      <c r="P703" s="76" t="s">
        <v>702</v>
      </c>
      <c r="Q703" s="137" t="s">
        <v>730</v>
      </c>
      <c r="R703" s="10"/>
      <c r="S703" s="10"/>
      <c r="T703" s="10"/>
      <c r="U703" s="10"/>
      <c r="V703" s="10"/>
      <c r="W703" s="10"/>
      <c r="X703" s="10"/>
      <c r="Y703" s="10"/>
      <c r="Z703" s="10"/>
      <c r="AA703" s="10"/>
      <c r="AB703" s="10"/>
      <c r="AC703" s="10"/>
    </row>
    <row r="704" spans="2:29" s="7" customFormat="1" ht="106" thickBot="1">
      <c r="B704" s="343"/>
      <c r="C704" s="358"/>
      <c r="D704" s="204" t="s">
        <v>1628</v>
      </c>
      <c r="E704" s="203">
        <v>0.89</v>
      </c>
      <c r="F704" s="203">
        <v>0.8</v>
      </c>
      <c r="G704" s="203">
        <v>1</v>
      </c>
      <c r="H704" s="203">
        <v>0.8</v>
      </c>
      <c r="I704" s="202" t="s">
        <v>1627</v>
      </c>
      <c r="J704" s="202" t="s">
        <v>1626</v>
      </c>
      <c r="K704" s="202" t="s">
        <v>1625</v>
      </c>
      <c r="L704" s="159" t="s">
        <v>1624</v>
      </c>
      <c r="M704" s="159" t="s">
        <v>1623</v>
      </c>
      <c r="N704" s="201" t="s">
        <v>1622</v>
      </c>
      <c r="O704" s="200" t="s">
        <v>1621</v>
      </c>
      <c r="P704" s="159" t="s">
        <v>702</v>
      </c>
      <c r="Q704" s="158" t="s">
        <v>701</v>
      </c>
      <c r="R704" s="10"/>
      <c r="S704" s="10"/>
      <c r="T704" s="10"/>
      <c r="U704" s="10"/>
      <c r="V704" s="10"/>
      <c r="W704" s="10"/>
      <c r="X704" s="10"/>
      <c r="Y704" s="10"/>
      <c r="Z704" s="10"/>
      <c r="AA704" s="10"/>
      <c r="AB704" s="10"/>
      <c r="AC704" s="10"/>
    </row>
    <row r="705" spans="2:29" s="7" customFormat="1" ht="45">
      <c r="B705" s="347" t="s">
        <v>1620</v>
      </c>
      <c r="C705" s="334" t="s">
        <v>1619</v>
      </c>
      <c r="D705" s="199" t="s">
        <v>1618</v>
      </c>
      <c r="E705" s="198">
        <v>0</v>
      </c>
      <c r="F705" s="198">
        <v>0</v>
      </c>
      <c r="G705" s="198">
        <v>0</v>
      </c>
      <c r="H705" s="198">
        <v>0.56999999999999995</v>
      </c>
      <c r="I705" s="197" t="s">
        <v>719</v>
      </c>
      <c r="J705" s="197" t="s">
        <v>1581</v>
      </c>
      <c r="K705" s="196" t="s">
        <v>50</v>
      </c>
      <c r="L705" s="196" t="s">
        <v>718</v>
      </c>
      <c r="M705" s="196" t="s">
        <v>1617</v>
      </c>
      <c r="N705" s="195" t="s">
        <v>1616</v>
      </c>
      <c r="O705" s="194" t="s">
        <v>1615</v>
      </c>
      <c r="P705" s="146" t="s">
        <v>722</v>
      </c>
      <c r="Q705" s="193" t="s">
        <v>887</v>
      </c>
      <c r="R705" s="10"/>
      <c r="S705" s="10"/>
      <c r="T705" s="10"/>
      <c r="U705" s="10"/>
      <c r="V705" s="10"/>
      <c r="W705" s="10"/>
      <c r="X705" s="10"/>
      <c r="Y705" s="10"/>
      <c r="Z705" s="10"/>
      <c r="AA705" s="10"/>
      <c r="AB705" s="10"/>
      <c r="AC705" s="10"/>
    </row>
    <row r="706" spans="2:29" s="7" customFormat="1" ht="45">
      <c r="B706" s="342"/>
      <c r="C706" s="335"/>
      <c r="D706" s="86" t="s">
        <v>1618</v>
      </c>
      <c r="E706" s="84">
        <v>0</v>
      </c>
      <c r="F706" s="84">
        <v>0</v>
      </c>
      <c r="G706" s="84">
        <v>0</v>
      </c>
      <c r="H706" s="84">
        <v>0.56999999999999995</v>
      </c>
      <c r="I706" s="140" t="s">
        <v>719</v>
      </c>
      <c r="J706" s="140" t="s">
        <v>1581</v>
      </c>
      <c r="K706" s="20" t="s">
        <v>50</v>
      </c>
      <c r="L706" s="20" t="s">
        <v>718</v>
      </c>
      <c r="M706" s="20" t="s">
        <v>1617</v>
      </c>
      <c r="N706" s="51" t="s">
        <v>1616</v>
      </c>
      <c r="O706" s="83" t="s">
        <v>1615</v>
      </c>
      <c r="P706" s="20" t="s">
        <v>722</v>
      </c>
      <c r="Q706" s="29" t="s">
        <v>887</v>
      </c>
      <c r="R706" s="10"/>
      <c r="S706" s="10"/>
      <c r="T706" s="10"/>
      <c r="U706" s="10"/>
      <c r="V706" s="10"/>
      <c r="W706" s="10"/>
      <c r="X706" s="10"/>
      <c r="Y706" s="10"/>
      <c r="Z706" s="10"/>
      <c r="AA706" s="10"/>
      <c r="AB706" s="10"/>
      <c r="AC706" s="10"/>
    </row>
    <row r="707" spans="2:29" s="7" customFormat="1" ht="45">
      <c r="B707" s="342"/>
      <c r="C707" s="335"/>
      <c r="D707" s="130" t="s">
        <v>1614</v>
      </c>
      <c r="E707" s="129">
        <v>0</v>
      </c>
      <c r="F707" s="129">
        <v>0</v>
      </c>
      <c r="G707" s="129">
        <v>0</v>
      </c>
      <c r="H707" s="129">
        <v>0.57999999999999996</v>
      </c>
      <c r="I707" s="140" t="s">
        <v>719</v>
      </c>
      <c r="J707" s="140" t="s">
        <v>1581</v>
      </c>
      <c r="K707" s="128" t="s">
        <v>50</v>
      </c>
      <c r="L707" s="32" t="s">
        <v>718</v>
      </c>
      <c r="M707" s="32" t="s">
        <v>1613</v>
      </c>
      <c r="N707" s="127" t="s">
        <v>1612</v>
      </c>
      <c r="O707" s="139" t="s">
        <v>1611</v>
      </c>
      <c r="P707" s="20" t="s">
        <v>722</v>
      </c>
      <c r="Q707" s="29" t="s">
        <v>887</v>
      </c>
      <c r="R707" s="10"/>
      <c r="S707" s="10"/>
      <c r="T707" s="10"/>
      <c r="U707" s="10"/>
      <c r="V707" s="10"/>
      <c r="W707" s="10"/>
      <c r="X707" s="10"/>
      <c r="Y707" s="10"/>
      <c r="Z707" s="10"/>
      <c r="AA707" s="10"/>
      <c r="AB707" s="10"/>
      <c r="AC707" s="10"/>
    </row>
    <row r="708" spans="2:29" s="7" customFormat="1" ht="45">
      <c r="B708" s="342"/>
      <c r="C708" s="335"/>
      <c r="D708" s="192" t="s">
        <v>1610</v>
      </c>
      <c r="E708" s="108">
        <v>0</v>
      </c>
      <c r="F708" s="108">
        <v>0</v>
      </c>
      <c r="G708" s="108">
        <v>0</v>
      </c>
      <c r="H708" s="108">
        <v>0.56999999999999995</v>
      </c>
      <c r="I708" s="135" t="s">
        <v>719</v>
      </c>
      <c r="J708" s="135" t="s">
        <v>1581</v>
      </c>
      <c r="K708" s="107" t="s">
        <v>50</v>
      </c>
      <c r="L708" s="104" t="s">
        <v>718</v>
      </c>
      <c r="M708" s="104" t="s">
        <v>1609</v>
      </c>
      <c r="N708" s="106" t="s">
        <v>1608</v>
      </c>
      <c r="O708" s="105" t="s">
        <v>1607</v>
      </c>
      <c r="P708" s="68" t="s">
        <v>722</v>
      </c>
      <c r="Q708" s="67" t="s">
        <v>887</v>
      </c>
      <c r="R708" s="10"/>
      <c r="S708" s="10"/>
      <c r="T708" s="10"/>
      <c r="U708" s="10"/>
      <c r="V708" s="10"/>
      <c r="W708" s="10"/>
      <c r="X708" s="10"/>
      <c r="Y708" s="10"/>
      <c r="Z708" s="10"/>
      <c r="AA708" s="10"/>
      <c r="AB708" s="10"/>
      <c r="AC708" s="10"/>
    </row>
    <row r="709" spans="2:29" s="7" customFormat="1" ht="105">
      <c r="B709" s="342"/>
      <c r="C709" s="335"/>
      <c r="D709" s="116" t="s">
        <v>1606</v>
      </c>
      <c r="E709" s="115">
        <v>0.38</v>
      </c>
      <c r="F709" s="115">
        <v>0.7</v>
      </c>
      <c r="G709" s="115">
        <v>0</v>
      </c>
      <c r="H709" s="115">
        <v>0.99</v>
      </c>
      <c r="I709" s="182" t="s">
        <v>1581</v>
      </c>
      <c r="J709" s="181" t="s">
        <v>50</v>
      </c>
      <c r="K709" s="114" t="s">
        <v>1605</v>
      </c>
      <c r="L709" s="111" t="s">
        <v>1604</v>
      </c>
      <c r="M709" s="111" t="s">
        <v>1603</v>
      </c>
      <c r="N709" s="180" t="s">
        <v>1602</v>
      </c>
      <c r="O709" s="112" t="s">
        <v>1601</v>
      </c>
      <c r="P709" s="61" t="s">
        <v>702</v>
      </c>
      <c r="Q709" s="60" t="s">
        <v>835</v>
      </c>
      <c r="R709" s="10"/>
      <c r="S709" s="10"/>
      <c r="T709" s="10"/>
      <c r="U709" s="10"/>
      <c r="V709" s="10"/>
      <c r="W709" s="10"/>
      <c r="X709" s="10"/>
      <c r="Y709" s="10"/>
      <c r="Z709" s="10"/>
      <c r="AA709" s="10"/>
      <c r="AB709" s="10"/>
      <c r="AC709" s="10"/>
    </row>
    <row r="710" spans="2:29" s="7" customFormat="1" ht="45">
      <c r="B710" s="342"/>
      <c r="C710" s="335"/>
      <c r="D710" s="109" t="s">
        <v>1600</v>
      </c>
      <c r="E710" s="108">
        <v>0.97</v>
      </c>
      <c r="F710" s="108">
        <v>0.95</v>
      </c>
      <c r="G710" s="108">
        <v>1</v>
      </c>
      <c r="H710" s="108">
        <v>0.45</v>
      </c>
      <c r="I710" s="135" t="s">
        <v>1599</v>
      </c>
      <c r="J710" s="132" t="s">
        <v>50</v>
      </c>
      <c r="K710" s="104" t="s">
        <v>50</v>
      </c>
      <c r="L710" s="104" t="s">
        <v>1598</v>
      </c>
      <c r="M710" s="104" t="s">
        <v>1597</v>
      </c>
      <c r="N710" s="106" t="s">
        <v>1596</v>
      </c>
      <c r="O710" s="144" t="s">
        <v>1595</v>
      </c>
      <c r="P710" s="68" t="s">
        <v>702</v>
      </c>
      <c r="Q710" s="67" t="s">
        <v>835</v>
      </c>
      <c r="R710" s="10"/>
      <c r="S710" s="10"/>
      <c r="T710" s="10"/>
      <c r="U710" s="10"/>
      <c r="V710" s="10"/>
      <c r="W710" s="10"/>
      <c r="X710" s="10"/>
      <c r="Y710" s="10"/>
      <c r="Z710" s="10"/>
      <c r="AA710" s="10"/>
      <c r="AB710" s="10"/>
      <c r="AC710" s="10"/>
    </row>
    <row r="711" spans="2:29" s="7" customFormat="1" ht="90">
      <c r="B711" s="342"/>
      <c r="C711" s="335"/>
      <c r="D711" s="185" t="s">
        <v>1594</v>
      </c>
      <c r="E711" s="115">
        <v>0.35</v>
      </c>
      <c r="F711" s="115">
        <v>0.65</v>
      </c>
      <c r="G711" s="115">
        <v>0</v>
      </c>
      <c r="H711" s="94">
        <v>0.96</v>
      </c>
      <c r="I711" s="181" t="s">
        <v>719</v>
      </c>
      <c r="J711" s="182" t="s">
        <v>1590</v>
      </c>
      <c r="K711" s="111" t="s">
        <v>50</v>
      </c>
      <c r="L711" s="111" t="s">
        <v>718</v>
      </c>
      <c r="M711" s="111" t="s">
        <v>1585</v>
      </c>
      <c r="N711" s="113" t="s">
        <v>1584</v>
      </c>
      <c r="O711" s="179" t="s">
        <v>1583</v>
      </c>
      <c r="P711" s="61" t="s">
        <v>702</v>
      </c>
      <c r="Q711" s="60" t="s">
        <v>714</v>
      </c>
      <c r="R711" s="10"/>
      <c r="S711" s="10"/>
      <c r="T711" s="10"/>
      <c r="U711" s="10"/>
      <c r="V711" s="10"/>
      <c r="W711" s="10"/>
      <c r="X711" s="10"/>
      <c r="Y711" s="10"/>
      <c r="Z711" s="10"/>
      <c r="AA711" s="10"/>
      <c r="AB711" s="10"/>
      <c r="AC711" s="10"/>
    </row>
    <row r="712" spans="2:29" s="7" customFormat="1" ht="60">
      <c r="B712" s="342"/>
      <c r="C712" s="335"/>
      <c r="D712" s="130" t="s">
        <v>1593</v>
      </c>
      <c r="E712" s="129">
        <v>0.38</v>
      </c>
      <c r="F712" s="129">
        <v>0.7</v>
      </c>
      <c r="G712" s="129">
        <v>0</v>
      </c>
      <c r="H712" s="91">
        <v>0.93</v>
      </c>
      <c r="I712" s="39" t="s">
        <v>719</v>
      </c>
      <c r="J712" s="140" t="s">
        <v>1590</v>
      </c>
      <c r="K712" s="32" t="s">
        <v>50</v>
      </c>
      <c r="L712" s="32" t="s">
        <v>718</v>
      </c>
      <c r="M712" s="32" t="s">
        <v>1580</v>
      </c>
      <c r="N712" s="127" t="s">
        <v>1592</v>
      </c>
      <c r="O712" s="126" t="s">
        <v>1578</v>
      </c>
      <c r="P712" s="20" t="s">
        <v>702</v>
      </c>
      <c r="Q712" s="29" t="s">
        <v>714</v>
      </c>
      <c r="R712" s="10"/>
      <c r="S712" s="10"/>
      <c r="T712" s="10"/>
      <c r="U712" s="10"/>
      <c r="V712" s="10"/>
      <c r="W712" s="10"/>
      <c r="X712" s="10"/>
      <c r="Y712" s="10"/>
      <c r="Z712" s="10"/>
      <c r="AA712" s="10"/>
      <c r="AB712" s="10"/>
      <c r="AC712" s="10"/>
    </row>
    <row r="713" spans="2:29" s="7" customFormat="1" ht="45">
      <c r="B713" s="342"/>
      <c r="C713" s="335"/>
      <c r="D713" s="130" t="s">
        <v>1591</v>
      </c>
      <c r="E713" s="129">
        <v>0.35</v>
      </c>
      <c r="F713" s="129">
        <v>0.65</v>
      </c>
      <c r="G713" s="129">
        <v>0</v>
      </c>
      <c r="H713" s="91">
        <v>0.88</v>
      </c>
      <c r="I713" s="39" t="s">
        <v>719</v>
      </c>
      <c r="J713" s="140" t="s">
        <v>1590</v>
      </c>
      <c r="K713" s="32" t="s">
        <v>50</v>
      </c>
      <c r="L713" s="32" t="s">
        <v>718</v>
      </c>
      <c r="M713" s="32" t="s">
        <v>1589</v>
      </c>
      <c r="N713" s="127" t="s">
        <v>1588</v>
      </c>
      <c r="O713" s="126" t="s">
        <v>1587</v>
      </c>
      <c r="P713" s="20" t="s">
        <v>702</v>
      </c>
      <c r="Q713" s="29" t="s">
        <v>714</v>
      </c>
      <c r="R713" s="10"/>
      <c r="S713" s="10"/>
      <c r="T713" s="10"/>
      <c r="U713" s="10"/>
      <c r="V713" s="10"/>
      <c r="W713" s="10"/>
      <c r="X713" s="10"/>
      <c r="Y713" s="10"/>
      <c r="Z713" s="10"/>
      <c r="AA713" s="10"/>
      <c r="AB713" s="10"/>
      <c r="AC713" s="10"/>
    </row>
    <row r="714" spans="2:29" s="7" customFormat="1" ht="90">
      <c r="B714" s="342"/>
      <c r="C714" s="335"/>
      <c r="D714" s="178" t="s">
        <v>1586</v>
      </c>
      <c r="E714" s="176">
        <v>0.65</v>
      </c>
      <c r="F714" s="129">
        <v>0.35</v>
      </c>
      <c r="G714" s="129">
        <v>1</v>
      </c>
      <c r="H714" s="91">
        <v>0.2</v>
      </c>
      <c r="I714" s="140" t="s">
        <v>719</v>
      </c>
      <c r="J714" s="140" t="s">
        <v>1581</v>
      </c>
      <c r="K714" s="32" t="s">
        <v>50</v>
      </c>
      <c r="L714" s="128" t="s">
        <v>718</v>
      </c>
      <c r="M714" s="32" t="s">
        <v>1585</v>
      </c>
      <c r="N714" s="127" t="s">
        <v>1584</v>
      </c>
      <c r="O714" s="126" t="s">
        <v>1583</v>
      </c>
      <c r="P714" s="20" t="s">
        <v>722</v>
      </c>
      <c r="Q714" s="29" t="s">
        <v>714</v>
      </c>
      <c r="R714" s="10"/>
      <c r="S714" s="10"/>
      <c r="T714" s="10"/>
      <c r="U714" s="10"/>
      <c r="V714" s="10"/>
      <c r="W714" s="10"/>
      <c r="X714" s="10"/>
      <c r="Y714" s="10"/>
      <c r="Z714" s="10"/>
      <c r="AA714" s="10"/>
      <c r="AB714" s="10"/>
      <c r="AC714" s="10"/>
    </row>
    <row r="715" spans="2:29" s="7" customFormat="1" ht="45">
      <c r="B715" s="342"/>
      <c r="C715" s="335"/>
      <c r="D715" s="192" t="s">
        <v>1582</v>
      </c>
      <c r="E715" s="184">
        <v>0.62</v>
      </c>
      <c r="F715" s="108">
        <v>0.3</v>
      </c>
      <c r="G715" s="108">
        <v>1</v>
      </c>
      <c r="H715" s="72">
        <v>0.2</v>
      </c>
      <c r="I715" s="135" t="s">
        <v>719</v>
      </c>
      <c r="J715" s="135" t="s">
        <v>1581</v>
      </c>
      <c r="K715" s="104" t="s">
        <v>50</v>
      </c>
      <c r="L715" s="104" t="s">
        <v>718</v>
      </c>
      <c r="M715" s="104" t="s">
        <v>1580</v>
      </c>
      <c r="N715" s="106" t="s">
        <v>1579</v>
      </c>
      <c r="O715" s="144" t="s">
        <v>1578</v>
      </c>
      <c r="P715" s="68" t="s">
        <v>722</v>
      </c>
      <c r="Q715" s="67" t="s">
        <v>714</v>
      </c>
      <c r="R715" s="10"/>
      <c r="S715" s="10"/>
      <c r="T715" s="10"/>
      <c r="U715" s="10"/>
      <c r="V715" s="10"/>
      <c r="W715" s="10"/>
      <c r="X715" s="10"/>
      <c r="Y715" s="10"/>
      <c r="Z715" s="10"/>
      <c r="AA715" s="10"/>
      <c r="AB715" s="10"/>
      <c r="AC715" s="10"/>
    </row>
    <row r="716" spans="2:29" s="7" customFormat="1" ht="165">
      <c r="B716" s="342"/>
      <c r="C716" s="335"/>
      <c r="D716" s="185" t="s">
        <v>1513</v>
      </c>
      <c r="E716" s="115">
        <v>0.97</v>
      </c>
      <c r="F716" s="115">
        <v>0.95</v>
      </c>
      <c r="G716" s="115">
        <v>1</v>
      </c>
      <c r="H716" s="115">
        <v>1</v>
      </c>
      <c r="I716" s="182" t="s">
        <v>719</v>
      </c>
      <c r="J716" s="182" t="s">
        <v>1314</v>
      </c>
      <c r="K716" s="114" t="s">
        <v>50</v>
      </c>
      <c r="L716" s="111" t="s">
        <v>718</v>
      </c>
      <c r="M716" s="111" t="s">
        <v>1313</v>
      </c>
      <c r="N716" s="113" t="s">
        <v>1312</v>
      </c>
      <c r="O716" s="179" t="s">
        <v>1311</v>
      </c>
      <c r="P716" s="61" t="s">
        <v>702</v>
      </c>
      <c r="Q716" s="60" t="s">
        <v>730</v>
      </c>
      <c r="R716" s="10"/>
      <c r="S716" s="10"/>
      <c r="T716" s="10"/>
      <c r="U716" s="10"/>
      <c r="V716" s="10"/>
      <c r="W716" s="10"/>
      <c r="X716" s="10"/>
      <c r="Y716" s="10"/>
      <c r="Z716" s="10"/>
      <c r="AA716" s="10"/>
      <c r="AB716" s="10"/>
      <c r="AC716" s="10"/>
    </row>
    <row r="717" spans="2:29" s="7" customFormat="1" ht="105">
      <c r="B717" s="342"/>
      <c r="C717" s="335"/>
      <c r="D717" s="130" t="s">
        <v>1536</v>
      </c>
      <c r="E717" s="176" t="s">
        <v>743</v>
      </c>
      <c r="F717" s="129">
        <v>0.7</v>
      </c>
      <c r="G717" s="129">
        <v>0</v>
      </c>
      <c r="H717" s="129">
        <v>1</v>
      </c>
      <c r="I717" s="140" t="s">
        <v>719</v>
      </c>
      <c r="J717" s="140" t="s">
        <v>1532</v>
      </c>
      <c r="K717" s="32" t="s">
        <v>50</v>
      </c>
      <c r="L717" s="32" t="s">
        <v>718</v>
      </c>
      <c r="M717" s="32" t="s">
        <v>1535</v>
      </c>
      <c r="N717" s="177" t="s">
        <v>1534</v>
      </c>
      <c r="O717" s="139" t="s">
        <v>1529</v>
      </c>
      <c r="P717" s="20" t="s">
        <v>702</v>
      </c>
      <c r="Q717" s="29" t="s">
        <v>730</v>
      </c>
      <c r="R717" s="10"/>
      <c r="S717" s="10"/>
      <c r="T717" s="10"/>
      <c r="U717" s="10"/>
      <c r="V717" s="10"/>
      <c r="W717" s="10"/>
      <c r="X717" s="10"/>
      <c r="Y717" s="10"/>
      <c r="Z717" s="10"/>
      <c r="AA717" s="10"/>
      <c r="AB717" s="10"/>
      <c r="AC717" s="10"/>
    </row>
    <row r="718" spans="2:29" s="7" customFormat="1" ht="45">
      <c r="B718" s="342"/>
      <c r="C718" s="335"/>
      <c r="D718" s="192" t="s">
        <v>1533</v>
      </c>
      <c r="E718" s="107" t="s">
        <v>754</v>
      </c>
      <c r="F718" s="108">
        <v>0</v>
      </c>
      <c r="G718" s="108">
        <v>0.65</v>
      </c>
      <c r="H718" s="108">
        <v>1</v>
      </c>
      <c r="I718" s="135" t="s">
        <v>719</v>
      </c>
      <c r="J718" s="135" t="s">
        <v>1532</v>
      </c>
      <c r="K718" s="104" t="s">
        <v>50</v>
      </c>
      <c r="L718" s="104" t="s">
        <v>718</v>
      </c>
      <c r="M718" s="104" t="s">
        <v>1531</v>
      </c>
      <c r="N718" s="175" t="s">
        <v>1530</v>
      </c>
      <c r="O718" s="105" t="s">
        <v>1529</v>
      </c>
      <c r="P718" s="68" t="s">
        <v>702</v>
      </c>
      <c r="Q718" s="67" t="s">
        <v>730</v>
      </c>
      <c r="R718" s="10"/>
      <c r="S718" s="10"/>
      <c r="T718" s="10"/>
      <c r="U718" s="10"/>
      <c r="V718" s="10"/>
      <c r="W718" s="10"/>
      <c r="X718" s="10"/>
      <c r="Y718" s="10"/>
      <c r="Z718" s="10"/>
      <c r="AA718" s="10"/>
      <c r="AB718" s="10"/>
      <c r="AC718" s="10"/>
    </row>
    <row r="719" spans="2:29" s="7" customFormat="1" ht="45">
      <c r="B719" s="342"/>
      <c r="C719" s="335"/>
      <c r="D719" s="116" t="s">
        <v>1289</v>
      </c>
      <c r="E719" s="115">
        <v>0</v>
      </c>
      <c r="F719" s="115">
        <v>0</v>
      </c>
      <c r="G719" s="115">
        <v>0</v>
      </c>
      <c r="H719" s="115">
        <v>0.56999999999999995</v>
      </c>
      <c r="I719" s="182" t="s">
        <v>1278</v>
      </c>
      <c r="J719" s="182" t="s">
        <v>1277</v>
      </c>
      <c r="K719" s="114" t="s">
        <v>50</v>
      </c>
      <c r="L719" s="114" t="s">
        <v>1288</v>
      </c>
      <c r="M719" s="111" t="s">
        <v>1287</v>
      </c>
      <c r="N719" s="113" t="s">
        <v>1286</v>
      </c>
      <c r="O719" s="112" t="s">
        <v>1285</v>
      </c>
      <c r="P719" s="111" t="s">
        <v>722</v>
      </c>
      <c r="Q719" s="110" t="s">
        <v>701</v>
      </c>
      <c r="R719" s="10"/>
      <c r="S719" s="10"/>
      <c r="T719" s="10"/>
      <c r="U719" s="10"/>
      <c r="V719" s="10"/>
      <c r="W719" s="10"/>
      <c r="X719" s="10"/>
      <c r="Y719" s="10"/>
      <c r="Z719" s="10"/>
      <c r="AA719" s="10"/>
      <c r="AB719" s="10"/>
      <c r="AC719" s="10"/>
    </row>
    <row r="720" spans="2:29" s="7" customFormat="1" ht="45">
      <c r="B720" s="342"/>
      <c r="C720" s="335"/>
      <c r="D720" s="141" t="s">
        <v>1284</v>
      </c>
      <c r="E720" s="129">
        <v>0</v>
      </c>
      <c r="F720" s="129">
        <v>0</v>
      </c>
      <c r="G720" s="129">
        <v>0</v>
      </c>
      <c r="H720" s="129">
        <v>0.57999999999999996</v>
      </c>
      <c r="I720" s="140" t="s">
        <v>1278</v>
      </c>
      <c r="J720" s="140" t="s">
        <v>1277</v>
      </c>
      <c r="K720" s="128" t="s">
        <v>50</v>
      </c>
      <c r="L720" s="128" t="s">
        <v>1283</v>
      </c>
      <c r="M720" s="32" t="s">
        <v>1282</v>
      </c>
      <c r="N720" s="127" t="s">
        <v>1281</v>
      </c>
      <c r="O720" s="139" t="s">
        <v>1280</v>
      </c>
      <c r="P720" s="32" t="s">
        <v>722</v>
      </c>
      <c r="Q720" s="34" t="s">
        <v>701</v>
      </c>
      <c r="R720" s="10"/>
      <c r="S720" s="10"/>
      <c r="T720" s="10"/>
      <c r="U720" s="10"/>
      <c r="V720" s="10"/>
      <c r="W720" s="10"/>
      <c r="X720" s="10"/>
      <c r="Y720" s="10"/>
      <c r="Z720" s="10"/>
      <c r="AA720" s="10"/>
      <c r="AB720" s="10"/>
      <c r="AC720" s="10"/>
    </row>
    <row r="721" spans="2:29" s="7" customFormat="1" ht="60">
      <c r="B721" s="342"/>
      <c r="C721" s="335"/>
      <c r="D721" s="141" t="s">
        <v>1279</v>
      </c>
      <c r="E721" s="129">
        <v>0</v>
      </c>
      <c r="F721" s="129">
        <v>0</v>
      </c>
      <c r="G721" s="129">
        <v>0</v>
      </c>
      <c r="H721" s="129">
        <v>0.56999999999999995</v>
      </c>
      <c r="I721" s="140" t="s">
        <v>1278</v>
      </c>
      <c r="J721" s="140" t="s">
        <v>1277</v>
      </c>
      <c r="K721" s="128" t="s">
        <v>1276</v>
      </c>
      <c r="L721" s="128" t="s">
        <v>1275</v>
      </c>
      <c r="M721" s="32" t="s">
        <v>1274</v>
      </c>
      <c r="N721" s="127" t="s">
        <v>1273</v>
      </c>
      <c r="O721" s="139" t="s">
        <v>1272</v>
      </c>
      <c r="P721" s="32" t="s">
        <v>722</v>
      </c>
      <c r="Q721" s="34" t="s">
        <v>701</v>
      </c>
      <c r="R721" s="10"/>
      <c r="S721" s="10"/>
      <c r="T721" s="10"/>
      <c r="U721" s="10"/>
      <c r="V721" s="10"/>
      <c r="W721" s="10"/>
      <c r="X721" s="10"/>
      <c r="Y721" s="10"/>
      <c r="Z721" s="10"/>
      <c r="AA721" s="10"/>
      <c r="AB721" s="10"/>
      <c r="AC721" s="10"/>
    </row>
    <row r="722" spans="2:29" s="7" customFormat="1" ht="60">
      <c r="B722" s="342"/>
      <c r="C722" s="349" t="s">
        <v>1577</v>
      </c>
      <c r="D722" s="191" t="s">
        <v>1357</v>
      </c>
      <c r="E722" s="172">
        <v>0</v>
      </c>
      <c r="F722" s="172">
        <v>0</v>
      </c>
      <c r="G722" s="172">
        <v>0</v>
      </c>
      <c r="H722" s="172">
        <v>0.56999999999999995</v>
      </c>
      <c r="I722" s="171" t="s">
        <v>1356</v>
      </c>
      <c r="J722" s="182" t="s">
        <v>1277</v>
      </c>
      <c r="K722" s="173" t="s">
        <v>1355</v>
      </c>
      <c r="L722" s="173" t="s">
        <v>1354</v>
      </c>
      <c r="M722" s="170" t="s">
        <v>1353</v>
      </c>
      <c r="N722" s="190" t="s">
        <v>1352</v>
      </c>
      <c r="O722" s="189" t="s">
        <v>1351</v>
      </c>
      <c r="P722" s="76" t="s">
        <v>722</v>
      </c>
      <c r="Q722" s="75" t="s">
        <v>887</v>
      </c>
      <c r="R722" s="10"/>
      <c r="S722" s="10"/>
      <c r="T722" s="10"/>
      <c r="U722" s="10"/>
      <c r="V722" s="10"/>
      <c r="W722" s="10"/>
      <c r="X722" s="10"/>
      <c r="Y722" s="10"/>
      <c r="Z722" s="10"/>
      <c r="AA722" s="10"/>
      <c r="AB722" s="10"/>
      <c r="AC722" s="10"/>
    </row>
    <row r="723" spans="2:29" s="7" customFormat="1" ht="60">
      <c r="B723" s="342"/>
      <c r="C723" s="350"/>
      <c r="D723" s="66" t="s">
        <v>1576</v>
      </c>
      <c r="E723" s="65">
        <v>0.76</v>
      </c>
      <c r="F723" s="65">
        <v>0.9</v>
      </c>
      <c r="G723" s="65">
        <v>0.59</v>
      </c>
      <c r="H723" s="65">
        <v>1</v>
      </c>
      <c r="I723" s="64" t="s">
        <v>1575</v>
      </c>
      <c r="J723" s="61" t="s">
        <v>50</v>
      </c>
      <c r="K723" s="64" t="s">
        <v>1574</v>
      </c>
      <c r="L723" s="64" t="s">
        <v>1573</v>
      </c>
      <c r="M723" s="61" t="s">
        <v>1572</v>
      </c>
      <c r="N723" s="93" t="s">
        <v>1571</v>
      </c>
      <c r="O723" s="92" t="s">
        <v>1570</v>
      </c>
      <c r="P723" s="61" t="s">
        <v>702</v>
      </c>
      <c r="Q723" s="60" t="s">
        <v>835</v>
      </c>
      <c r="R723" s="10"/>
      <c r="S723" s="10"/>
      <c r="T723" s="10"/>
      <c r="U723" s="10"/>
      <c r="V723" s="10"/>
      <c r="W723" s="10"/>
      <c r="X723" s="10"/>
      <c r="Y723" s="10"/>
      <c r="Z723" s="10"/>
      <c r="AA723" s="10"/>
      <c r="AB723" s="10"/>
      <c r="AC723" s="10"/>
    </row>
    <row r="724" spans="2:29" s="7" customFormat="1" ht="60">
      <c r="B724" s="342"/>
      <c r="C724" s="350"/>
      <c r="D724" s="141" t="s">
        <v>1569</v>
      </c>
      <c r="E724" s="129">
        <v>0.89</v>
      </c>
      <c r="F724" s="129">
        <v>0.8</v>
      </c>
      <c r="G724" s="129">
        <v>1</v>
      </c>
      <c r="H724" s="129">
        <v>0.72</v>
      </c>
      <c r="I724" s="140" t="s">
        <v>1568</v>
      </c>
      <c r="J724" s="39" t="s">
        <v>50</v>
      </c>
      <c r="K724" s="32" t="s">
        <v>1567</v>
      </c>
      <c r="L724" s="32" t="s">
        <v>1566</v>
      </c>
      <c r="M724" s="32" t="s">
        <v>1565</v>
      </c>
      <c r="N724" s="177" t="s">
        <v>1564</v>
      </c>
      <c r="O724" s="188" t="s">
        <v>1563</v>
      </c>
      <c r="P724" s="20" t="s">
        <v>702</v>
      </c>
      <c r="Q724" s="29" t="s">
        <v>835</v>
      </c>
      <c r="R724" s="10"/>
      <c r="S724" s="10"/>
      <c r="T724" s="10"/>
      <c r="U724" s="10"/>
      <c r="V724" s="10"/>
      <c r="W724" s="10"/>
      <c r="X724" s="10"/>
      <c r="Y724" s="10"/>
      <c r="Z724" s="10"/>
      <c r="AA724" s="10"/>
      <c r="AB724" s="10"/>
      <c r="AC724" s="10"/>
    </row>
    <row r="725" spans="2:29" s="7" customFormat="1" ht="120">
      <c r="B725" s="342"/>
      <c r="C725" s="350"/>
      <c r="D725" s="187" t="s">
        <v>1562</v>
      </c>
      <c r="E725" s="108">
        <v>0.97</v>
      </c>
      <c r="F725" s="108">
        <v>0.95</v>
      </c>
      <c r="G725" s="108">
        <v>1</v>
      </c>
      <c r="H725" s="108">
        <v>0.53</v>
      </c>
      <c r="I725" s="135" t="s">
        <v>1561</v>
      </c>
      <c r="J725" s="135" t="s">
        <v>1356</v>
      </c>
      <c r="K725" s="107" t="s">
        <v>1560</v>
      </c>
      <c r="L725" s="107" t="s">
        <v>1559</v>
      </c>
      <c r="M725" s="104" t="s">
        <v>1558</v>
      </c>
      <c r="N725" s="106" t="s">
        <v>1557</v>
      </c>
      <c r="O725" s="144" t="s">
        <v>1556</v>
      </c>
      <c r="P725" s="68" t="s">
        <v>702</v>
      </c>
      <c r="Q725" s="67" t="s">
        <v>835</v>
      </c>
      <c r="R725" s="10"/>
      <c r="S725" s="10"/>
      <c r="T725" s="10"/>
      <c r="U725" s="10"/>
      <c r="V725" s="10"/>
      <c r="W725" s="10"/>
      <c r="X725" s="10"/>
      <c r="Y725" s="10"/>
      <c r="Z725" s="10"/>
      <c r="AA725" s="10"/>
      <c r="AB725" s="10"/>
      <c r="AC725" s="10"/>
    </row>
    <row r="726" spans="2:29" s="7" customFormat="1" ht="60">
      <c r="B726" s="342"/>
      <c r="C726" s="350"/>
      <c r="D726" s="185" t="s">
        <v>1555</v>
      </c>
      <c r="E726" s="115">
        <v>0.35</v>
      </c>
      <c r="F726" s="115">
        <v>0.1</v>
      </c>
      <c r="G726" s="115">
        <v>0.65</v>
      </c>
      <c r="H726" s="115">
        <v>0.99</v>
      </c>
      <c r="I726" s="181" t="s">
        <v>719</v>
      </c>
      <c r="J726" s="182" t="s">
        <v>1554</v>
      </c>
      <c r="K726" s="114" t="s">
        <v>50</v>
      </c>
      <c r="L726" s="186" t="s">
        <v>718</v>
      </c>
      <c r="M726" s="111" t="s">
        <v>1553</v>
      </c>
      <c r="N726" s="180" t="s">
        <v>1552</v>
      </c>
      <c r="O726" s="112" t="s">
        <v>1551</v>
      </c>
      <c r="P726" s="61" t="s">
        <v>702</v>
      </c>
      <c r="Q726" s="60" t="s">
        <v>714</v>
      </c>
      <c r="R726" s="10"/>
      <c r="S726" s="10"/>
      <c r="T726" s="10"/>
      <c r="U726" s="10"/>
      <c r="V726" s="10"/>
      <c r="W726" s="10"/>
      <c r="X726" s="10"/>
      <c r="Y726" s="10"/>
      <c r="Z726" s="10"/>
      <c r="AA726" s="10"/>
      <c r="AB726" s="10"/>
      <c r="AC726" s="10"/>
    </row>
    <row r="727" spans="2:29" s="7" customFormat="1" ht="105">
      <c r="B727" s="342"/>
      <c r="C727" s="350"/>
      <c r="D727" s="109" t="s">
        <v>1550</v>
      </c>
      <c r="E727" s="108">
        <v>0.65</v>
      </c>
      <c r="F727" s="108">
        <v>0.9</v>
      </c>
      <c r="G727" s="108">
        <v>0.35</v>
      </c>
      <c r="H727" s="72">
        <v>0.76</v>
      </c>
      <c r="I727" s="135" t="s">
        <v>719</v>
      </c>
      <c r="J727" s="135" t="s">
        <v>1356</v>
      </c>
      <c r="K727" s="107" t="s">
        <v>1549</v>
      </c>
      <c r="L727" s="107" t="s">
        <v>1548</v>
      </c>
      <c r="M727" s="104" t="s">
        <v>1547</v>
      </c>
      <c r="N727" s="106" t="s">
        <v>1546</v>
      </c>
      <c r="O727" s="144" t="s">
        <v>1545</v>
      </c>
      <c r="P727" s="68" t="s">
        <v>702</v>
      </c>
      <c r="Q727" s="67" t="s">
        <v>1148</v>
      </c>
      <c r="R727" s="10"/>
      <c r="S727" s="10"/>
      <c r="T727" s="10"/>
      <c r="U727" s="10"/>
      <c r="V727" s="10"/>
      <c r="W727" s="10"/>
      <c r="X727" s="10"/>
      <c r="Y727" s="10"/>
      <c r="Z727" s="10"/>
      <c r="AA727" s="10"/>
      <c r="AB727" s="10"/>
      <c r="AC727" s="10"/>
    </row>
    <row r="728" spans="2:29" s="7" customFormat="1" ht="60">
      <c r="B728" s="342"/>
      <c r="C728" s="350"/>
      <c r="D728" s="185" t="s">
        <v>1544</v>
      </c>
      <c r="E728" s="114" t="s">
        <v>754</v>
      </c>
      <c r="F728" s="115">
        <v>0</v>
      </c>
      <c r="G728" s="115">
        <v>0.65</v>
      </c>
      <c r="H728" s="115">
        <v>1</v>
      </c>
      <c r="I728" s="182" t="s">
        <v>719</v>
      </c>
      <c r="J728" s="182" t="s">
        <v>1356</v>
      </c>
      <c r="K728" s="111" t="s">
        <v>50</v>
      </c>
      <c r="L728" s="111" t="s">
        <v>718</v>
      </c>
      <c r="M728" s="111" t="s">
        <v>1543</v>
      </c>
      <c r="N728" s="180" t="s">
        <v>1542</v>
      </c>
      <c r="O728" s="112" t="s">
        <v>1541</v>
      </c>
      <c r="P728" s="61" t="s">
        <v>702</v>
      </c>
      <c r="Q728" s="60" t="s">
        <v>730</v>
      </c>
      <c r="R728" s="10"/>
      <c r="S728" s="10"/>
      <c r="T728" s="10"/>
      <c r="U728" s="10"/>
      <c r="V728" s="10"/>
      <c r="W728" s="10"/>
      <c r="X728" s="10"/>
      <c r="Y728" s="10"/>
      <c r="Z728" s="10"/>
      <c r="AA728" s="10"/>
      <c r="AB728" s="10"/>
      <c r="AC728" s="10"/>
    </row>
    <row r="729" spans="2:29" s="7" customFormat="1" ht="75">
      <c r="B729" s="342"/>
      <c r="C729" s="350"/>
      <c r="D729" s="130" t="s">
        <v>1540</v>
      </c>
      <c r="E729" s="129">
        <v>0.95</v>
      </c>
      <c r="F729" s="129">
        <v>0.95</v>
      </c>
      <c r="G729" s="129">
        <v>0.94</v>
      </c>
      <c r="H729" s="129">
        <v>1</v>
      </c>
      <c r="I729" s="140" t="s">
        <v>719</v>
      </c>
      <c r="J729" s="140" t="s">
        <v>1517</v>
      </c>
      <c r="K729" s="128" t="s">
        <v>50</v>
      </c>
      <c r="L729" s="32" t="s">
        <v>718</v>
      </c>
      <c r="M729" s="32" t="s">
        <v>1539</v>
      </c>
      <c r="N729" s="127" t="s">
        <v>1538</v>
      </c>
      <c r="O729" s="126" t="s">
        <v>1537</v>
      </c>
      <c r="P729" s="20" t="s">
        <v>702</v>
      </c>
      <c r="Q729" s="29" t="s">
        <v>730</v>
      </c>
      <c r="R729" s="10"/>
      <c r="S729" s="10"/>
      <c r="T729" s="10"/>
      <c r="U729" s="10"/>
      <c r="V729" s="10"/>
      <c r="W729" s="10"/>
      <c r="X729" s="10"/>
      <c r="Y729" s="10"/>
      <c r="Z729" s="10"/>
      <c r="AA729" s="10"/>
      <c r="AB729" s="10"/>
      <c r="AC729" s="10"/>
    </row>
    <row r="730" spans="2:29" s="7" customFormat="1" ht="105">
      <c r="B730" s="342"/>
      <c r="C730" s="350"/>
      <c r="D730" s="130" t="s">
        <v>1536</v>
      </c>
      <c r="E730" s="176" t="s">
        <v>743</v>
      </c>
      <c r="F730" s="129">
        <v>0.7</v>
      </c>
      <c r="G730" s="129">
        <v>0</v>
      </c>
      <c r="H730" s="129">
        <v>1</v>
      </c>
      <c r="I730" s="140" t="s">
        <v>719</v>
      </c>
      <c r="J730" s="140" t="s">
        <v>1532</v>
      </c>
      <c r="K730" s="32" t="s">
        <v>50</v>
      </c>
      <c r="L730" s="32" t="s">
        <v>718</v>
      </c>
      <c r="M730" s="32" t="s">
        <v>1535</v>
      </c>
      <c r="N730" s="177" t="s">
        <v>1534</v>
      </c>
      <c r="O730" s="139" t="s">
        <v>1529</v>
      </c>
      <c r="P730" s="20" t="s">
        <v>702</v>
      </c>
      <c r="Q730" s="29" t="s">
        <v>730</v>
      </c>
      <c r="R730" s="10"/>
      <c r="S730" s="10"/>
      <c r="T730" s="10"/>
      <c r="U730" s="10"/>
      <c r="V730" s="10"/>
      <c r="W730" s="10"/>
      <c r="X730" s="10"/>
      <c r="Y730" s="10"/>
      <c r="Z730" s="10"/>
      <c r="AA730" s="10"/>
      <c r="AB730" s="10"/>
      <c r="AC730" s="10"/>
    </row>
    <row r="731" spans="2:29" s="7" customFormat="1" ht="45">
      <c r="B731" s="342"/>
      <c r="C731" s="350"/>
      <c r="D731" s="130" t="s">
        <v>1533</v>
      </c>
      <c r="E731" s="128" t="s">
        <v>754</v>
      </c>
      <c r="F731" s="129">
        <v>0</v>
      </c>
      <c r="G731" s="129">
        <v>0.65</v>
      </c>
      <c r="H731" s="129">
        <v>1</v>
      </c>
      <c r="I731" s="140" t="s">
        <v>719</v>
      </c>
      <c r="J731" s="140" t="s">
        <v>1532</v>
      </c>
      <c r="K731" s="32" t="s">
        <v>50</v>
      </c>
      <c r="L731" s="32" t="s">
        <v>718</v>
      </c>
      <c r="M731" s="32" t="s">
        <v>1531</v>
      </c>
      <c r="N731" s="177" t="s">
        <v>1530</v>
      </c>
      <c r="O731" s="139" t="s">
        <v>1529</v>
      </c>
      <c r="P731" s="20" t="s">
        <v>702</v>
      </c>
      <c r="Q731" s="29" t="s">
        <v>730</v>
      </c>
      <c r="R731" s="10"/>
      <c r="S731" s="10"/>
      <c r="T731" s="10"/>
      <c r="U731" s="10"/>
      <c r="V731" s="10"/>
      <c r="W731" s="10"/>
      <c r="X731" s="10"/>
      <c r="Y731" s="10"/>
      <c r="Z731" s="10"/>
      <c r="AA731" s="10"/>
      <c r="AB731" s="10"/>
      <c r="AC731" s="10"/>
    </row>
    <row r="732" spans="2:29" s="7" customFormat="1" ht="60">
      <c r="B732" s="342"/>
      <c r="C732" s="350"/>
      <c r="D732" s="130" t="s">
        <v>1528</v>
      </c>
      <c r="E732" s="176" t="s">
        <v>1527</v>
      </c>
      <c r="F732" s="129">
        <v>0</v>
      </c>
      <c r="G732" s="129">
        <v>0.59</v>
      </c>
      <c r="H732" s="129">
        <v>1</v>
      </c>
      <c r="I732" s="39" t="s">
        <v>719</v>
      </c>
      <c r="J732" s="140" t="s">
        <v>1356</v>
      </c>
      <c r="K732" s="32" t="s">
        <v>50</v>
      </c>
      <c r="L732" s="32" t="s">
        <v>718</v>
      </c>
      <c r="M732" s="32" t="s">
        <v>1526</v>
      </c>
      <c r="N732" s="127" t="s">
        <v>1525</v>
      </c>
      <c r="O732" s="126" t="s">
        <v>1524</v>
      </c>
      <c r="P732" s="20" t="s">
        <v>702</v>
      </c>
      <c r="Q732" s="34" t="s">
        <v>730</v>
      </c>
      <c r="R732" s="10"/>
      <c r="S732" s="10"/>
      <c r="T732" s="10"/>
      <c r="U732" s="10"/>
      <c r="V732" s="10"/>
      <c r="W732" s="10"/>
      <c r="X732" s="10"/>
      <c r="Y732" s="10"/>
      <c r="Z732" s="10"/>
      <c r="AA732" s="10"/>
      <c r="AB732" s="10"/>
      <c r="AC732" s="10"/>
    </row>
    <row r="733" spans="2:29" s="7" customFormat="1" ht="60">
      <c r="B733" s="342"/>
      <c r="C733" s="350"/>
      <c r="D733" s="130" t="s">
        <v>1523</v>
      </c>
      <c r="E733" s="128" t="s">
        <v>748</v>
      </c>
      <c r="F733" s="129">
        <v>0.55000000000000004</v>
      </c>
      <c r="G733" s="129">
        <v>0</v>
      </c>
      <c r="H733" s="129">
        <v>1</v>
      </c>
      <c r="I733" s="39" t="s">
        <v>719</v>
      </c>
      <c r="J733" s="140" t="s">
        <v>1522</v>
      </c>
      <c r="K733" s="128" t="s">
        <v>50</v>
      </c>
      <c r="L733" s="32" t="s">
        <v>718</v>
      </c>
      <c r="M733" s="32" t="s">
        <v>1521</v>
      </c>
      <c r="N733" s="177" t="s">
        <v>1520</v>
      </c>
      <c r="O733" s="139" t="s">
        <v>1519</v>
      </c>
      <c r="P733" s="20" t="s">
        <v>702</v>
      </c>
      <c r="Q733" s="34" t="s">
        <v>730</v>
      </c>
      <c r="R733" s="10"/>
      <c r="S733" s="10"/>
      <c r="T733" s="10"/>
      <c r="U733" s="10"/>
      <c r="V733" s="10"/>
      <c r="W733" s="10"/>
      <c r="X733" s="10"/>
      <c r="Y733" s="10"/>
      <c r="Z733" s="10"/>
      <c r="AA733" s="10"/>
      <c r="AB733" s="10"/>
      <c r="AC733" s="10"/>
    </row>
    <row r="734" spans="2:29" s="7" customFormat="1" ht="75">
      <c r="B734" s="342"/>
      <c r="C734" s="350"/>
      <c r="D734" s="130" t="s">
        <v>1518</v>
      </c>
      <c r="E734" s="129">
        <v>0.92</v>
      </c>
      <c r="F734" s="129">
        <v>0.95</v>
      </c>
      <c r="G734" s="129">
        <v>0.88</v>
      </c>
      <c r="H734" s="129">
        <v>1</v>
      </c>
      <c r="I734" s="140" t="s">
        <v>719</v>
      </c>
      <c r="J734" s="140" t="s">
        <v>1517</v>
      </c>
      <c r="K734" s="128" t="s">
        <v>50</v>
      </c>
      <c r="L734" s="32" t="s">
        <v>718</v>
      </c>
      <c r="M734" s="32" t="s">
        <v>1516</v>
      </c>
      <c r="N734" s="127" t="s">
        <v>1515</v>
      </c>
      <c r="O734" s="126" t="s">
        <v>1514</v>
      </c>
      <c r="P734" s="20" t="s">
        <v>702</v>
      </c>
      <c r="Q734" s="34" t="s">
        <v>730</v>
      </c>
      <c r="R734" s="10"/>
      <c r="S734" s="10"/>
      <c r="T734" s="10"/>
      <c r="U734" s="10"/>
      <c r="V734" s="10"/>
      <c r="W734" s="10"/>
      <c r="X734" s="10"/>
      <c r="Y734" s="10"/>
      <c r="Z734" s="10"/>
      <c r="AA734" s="10"/>
      <c r="AB734" s="10"/>
      <c r="AC734" s="10"/>
    </row>
    <row r="735" spans="2:29" s="7" customFormat="1" ht="165">
      <c r="B735" s="342"/>
      <c r="C735" s="350"/>
      <c r="D735" s="130" t="s">
        <v>1513</v>
      </c>
      <c r="E735" s="129">
        <v>0.97</v>
      </c>
      <c r="F735" s="129">
        <v>0.95</v>
      </c>
      <c r="G735" s="129">
        <v>1</v>
      </c>
      <c r="H735" s="129">
        <v>1</v>
      </c>
      <c r="I735" s="140" t="s">
        <v>719</v>
      </c>
      <c r="J735" s="140" t="s">
        <v>1314</v>
      </c>
      <c r="K735" s="128" t="s">
        <v>50</v>
      </c>
      <c r="L735" s="32" t="s">
        <v>718</v>
      </c>
      <c r="M735" s="32" t="s">
        <v>1313</v>
      </c>
      <c r="N735" s="127" t="s">
        <v>1312</v>
      </c>
      <c r="O735" s="126" t="s">
        <v>1311</v>
      </c>
      <c r="P735" s="20" t="s">
        <v>702</v>
      </c>
      <c r="Q735" s="29" t="s">
        <v>730</v>
      </c>
      <c r="R735" s="10"/>
      <c r="S735" s="10"/>
      <c r="T735" s="10"/>
      <c r="U735" s="10"/>
      <c r="V735" s="10"/>
      <c r="W735" s="10"/>
      <c r="X735" s="10"/>
      <c r="Y735" s="10"/>
      <c r="Z735" s="10"/>
      <c r="AA735" s="10"/>
      <c r="AB735" s="10"/>
      <c r="AC735" s="10"/>
    </row>
    <row r="736" spans="2:29" s="7" customFormat="1" ht="135">
      <c r="B736" s="342"/>
      <c r="C736" s="350"/>
      <c r="D736" s="109" t="s">
        <v>1512</v>
      </c>
      <c r="E736" s="184" t="s">
        <v>737</v>
      </c>
      <c r="F736" s="108">
        <v>0.8</v>
      </c>
      <c r="G736" s="108">
        <v>0</v>
      </c>
      <c r="H736" s="108">
        <v>1</v>
      </c>
      <c r="I736" s="135" t="s">
        <v>1511</v>
      </c>
      <c r="J736" s="132" t="s">
        <v>50</v>
      </c>
      <c r="K736" s="107" t="s">
        <v>1510</v>
      </c>
      <c r="L736" s="107" t="s">
        <v>1509</v>
      </c>
      <c r="M736" s="104" t="s">
        <v>1508</v>
      </c>
      <c r="N736" s="106" t="s">
        <v>1507</v>
      </c>
      <c r="O736" s="105" t="s">
        <v>1506</v>
      </c>
      <c r="P736" s="68" t="s">
        <v>702</v>
      </c>
      <c r="Q736" s="67" t="s">
        <v>730</v>
      </c>
      <c r="R736" s="10"/>
      <c r="S736" s="10"/>
      <c r="T736" s="10"/>
      <c r="U736" s="10"/>
      <c r="V736" s="10"/>
      <c r="W736" s="10"/>
      <c r="X736" s="10"/>
      <c r="Y736" s="10"/>
      <c r="Z736" s="10"/>
      <c r="AA736" s="10"/>
      <c r="AB736" s="10"/>
      <c r="AC736" s="10"/>
    </row>
    <row r="737" spans="2:29" s="7" customFormat="1" ht="75">
      <c r="B737" s="342"/>
      <c r="C737" s="350"/>
      <c r="D737" s="116" t="s">
        <v>1505</v>
      </c>
      <c r="E737" s="183" t="s">
        <v>743</v>
      </c>
      <c r="F737" s="115">
        <v>0.7</v>
      </c>
      <c r="G737" s="115">
        <v>0</v>
      </c>
      <c r="H737" s="115">
        <v>1</v>
      </c>
      <c r="I737" s="182" t="s">
        <v>1483</v>
      </c>
      <c r="J737" s="181" t="s">
        <v>1112</v>
      </c>
      <c r="K737" s="114" t="s">
        <v>1504</v>
      </c>
      <c r="L737" s="114" t="s">
        <v>1503</v>
      </c>
      <c r="M737" s="111" t="s">
        <v>1502</v>
      </c>
      <c r="N737" s="180" t="s">
        <v>1501</v>
      </c>
      <c r="O737" s="179" t="s">
        <v>1500</v>
      </c>
      <c r="P737" s="61" t="s">
        <v>702</v>
      </c>
      <c r="Q737" s="60" t="s">
        <v>701</v>
      </c>
      <c r="R737" s="10"/>
      <c r="S737" s="10"/>
      <c r="T737" s="10"/>
      <c r="U737" s="10"/>
      <c r="V737" s="10"/>
      <c r="W737" s="10"/>
      <c r="X737" s="10"/>
      <c r="Y737" s="10"/>
      <c r="Z737" s="10"/>
      <c r="AA737" s="10"/>
      <c r="AB737" s="10"/>
      <c r="AC737" s="10"/>
    </row>
    <row r="738" spans="2:29" s="7" customFormat="1" ht="45">
      <c r="B738" s="342"/>
      <c r="C738" s="350"/>
      <c r="D738" s="141" t="s">
        <v>1499</v>
      </c>
      <c r="E738" s="129">
        <v>0.7</v>
      </c>
      <c r="F738" s="129">
        <v>0.8</v>
      </c>
      <c r="G738" s="129">
        <v>0.59</v>
      </c>
      <c r="H738" s="129">
        <v>1</v>
      </c>
      <c r="I738" s="140" t="s">
        <v>1498</v>
      </c>
      <c r="J738" s="140" t="s">
        <v>1497</v>
      </c>
      <c r="K738" s="32" t="s">
        <v>1496</v>
      </c>
      <c r="L738" s="128" t="s">
        <v>1495</v>
      </c>
      <c r="M738" s="32" t="s">
        <v>1494</v>
      </c>
      <c r="N738" s="127" t="s">
        <v>1493</v>
      </c>
      <c r="O738" s="139" t="s">
        <v>1492</v>
      </c>
      <c r="P738" s="20" t="s">
        <v>702</v>
      </c>
      <c r="Q738" s="29" t="s">
        <v>701</v>
      </c>
      <c r="R738" s="10"/>
      <c r="S738" s="10"/>
      <c r="T738" s="10"/>
      <c r="U738" s="10"/>
      <c r="V738" s="10"/>
      <c r="W738" s="10"/>
      <c r="X738" s="10"/>
      <c r="Y738" s="10"/>
      <c r="Z738" s="10"/>
      <c r="AA738" s="10"/>
      <c r="AB738" s="10"/>
      <c r="AC738" s="10"/>
    </row>
    <row r="739" spans="2:29" s="7" customFormat="1" ht="225">
      <c r="B739" s="342"/>
      <c r="C739" s="350"/>
      <c r="D739" s="178" t="s">
        <v>1491</v>
      </c>
      <c r="E739" s="129">
        <v>0.3</v>
      </c>
      <c r="F739" s="129">
        <v>0</v>
      </c>
      <c r="G739" s="129">
        <v>0.65</v>
      </c>
      <c r="H739" s="91">
        <v>0.99</v>
      </c>
      <c r="I739" s="140" t="s">
        <v>1356</v>
      </c>
      <c r="J739" s="140" t="s">
        <v>1490</v>
      </c>
      <c r="K739" s="128" t="s">
        <v>1489</v>
      </c>
      <c r="L739" s="128" t="s">
        <v>1488</v>
      </c>
      <c r="M739" s="32" t="s">
        <v>1487</v>
      </c>
      <c r="N739" s="127" t="s">
        <v>1486</v>
      </c>
      <c r="O739" s="126" t="s">
        <v>1485</v>
      </c>
      <c r="P739" s="20" t="s">
        <v>702</v>
      </c>
      <c r="Q739" s="29" t="s">
        <v>701</v>
      </c>
      <c r="R739" s="10"/>
      <c r="S739" s="10"/>
      <c r="T739" s="10"/>
      <c r="U739" s="10"/>
      <c r="V739" s="10"/>
      <c r="W739" s="10"/>
      <c r="X739" s="10"/>
      <c r="Y739" s="10"/>
      <c r="Z739" s="10"/>
      <c r="AA739" s="10"/>
      <c r="AB739" s="10"/>
      <c r="AC739" s="10"/>
    </row>
    <row r="740" spans="2:29" s="7" customFormat="1" ht="75">
      <c r="B740" s="342"/>
      <c r="C740" s="350"/>
      <c r="D740" s="141" t="s">
        <v>1484</v>
      </c>
      <c r="E740" s="129">
        <v>0.3</v>
      </c>
      <c r="F740" s="129">
        <v>0</v>
      </c>
      <c r="G740" s="129">
        <v>0.65</v>
      </c>
      <c r="H740" s="91">
        <v>0.99</v>
      </c>
      <c r="I740" s="140" t="s">
        <v>1483</v>
      </c>
      <c r="J740" s="39" t="s">
        <v>50</v>
      </c>
      <c r="K740" s="32" t="s">
        <v>1482</v>
      </c>
      <c r="L740" s="128" t="s">
        <v>1481</v>
      </c>
      <c r="M740" s="32" t="s">
        <v>1480</v>
      </c>
      <c r="N740" s="127" t="s">
        <v>1479</v>
      </c>
      <c r="O740" s="126" t="s">
        <v>1478</v>
      </c>
      <c r="P740" s="20" t="s">
        <v>702</v>
      </c>
      <c r="Q740" s="29" t="s">
        <v>701</v>
      </c>
      <c r="R740" s="10"/>
      <c r="S740" s="10"/>
      <c r="T740" s="10"/>
      <c r="U740" s="10"/>
      <c r="V740" s="10"/>
      <c r="W740" s="10"/>
      <c r="X740" s="10"/>
      <c r="Y740" s="10"/>
      <c r="Z740" s="10"/>
      <c r="AA740" s="10"/>
      <c r="AB740" s="10"/>
      <c r="AC740" s="10"/>
    </row>
    <row r="741" spans="2:29" s="7" customFormat="1" ht="90">
      <c r="B741" s="342"/>
      <c r="C741" s="350"/>
      <c r="D741" s="141" t="s">
        <v>1477</v>
      </c>
      <c r="E741" s="129">
        <v>0.3</v>
      </c>
      <c r="F741" s="129">
        <v>0</v>
      </c>
      <c r="G741" s="129">
        <v>0.65</v>
      </c>
      <c r="H741" s="91">
        <v>0.99</v>
      </c>
      <c r="I741" s="140" t="s">
        <v>719</v>
      </c>
      <c r="J741" s="140" t="s">
        <v>1356</v>
      </c>
      <c r="K741" s="32" t="s">
        <v>1276</v>
      </c>
      <c r="L741" s="128" t="s">
        <v>1476</v>
      </c>
      <c r="M741" s="32" t="s">
        <v>1475</v>
      </c>
      <c r="N741" s="127" t="s">
        <v>1474</v>
      </c>
      <c r="O741" s="126" t="s">
        <v>1473</v>
      </c>
      <c r="P741" s="20" t="s">
        <v>702</v>
      </c>
      <c r="Q741" s="29" t="s">
        <v>701</v>
      </c>
      <c r="R741" s="10"/>
      <c r="S741" s="10"/>
      <c r="T741" s="10"/>
      <c r="U741" s="10"/>
      <c r="V741" s="10"/>
      <c r="W741" s="10"/>
      <c r="X741" s="10"/>
      <c r="Y741" s="10"/>
      <c r="Z741" s="10"/>
      <c r="AA741" s="10"/>
      <c r="AB741" s="10"/>
      <c r="AC741" s="10"/>
    </row>
    <row r="742" spans="2:29" s="7" customFormat="1" ht="75">
      <c r="B742" s="342"/>
      <c r="C742" s="351"/>
      <c r="D742" s="109" t="s">
        <v>1472</v>
      </c>
      <c r="E742" s="108">
        <v>1</v>
      </c>
      <c r="F742" s="108">
        <v>1</v>
      </c>
      <c r="G742" s="108">
        <v>1</v>
      </c>
      <c r="H742" s="108">
        <v>0.75</v>
      </c>
      <c r="I742" s="135" t="s">
        <v>1471</v>
      </c>
      <c r="J742" s="132" t="s">
        <v>50</v>
      </c>
      <c r="K742" s="104" t="s">
        <v>1470</v>
      </c>
      <c r="L742" s="107" t="s">
        <v>1469</v>
      </c>
      <c r="M742" s="104" t="s">
        <v>1468</v>
      </c>
      <c r="N742" s="175" t="s">
        <v>1467</v>
      </c>
      <c r="O742" s="105" t="s">
        <v>1466</v>
      </c>
      <c r="P742" s="68" t="s">
        <v>702</v>
      </c>
      <c r="Q742" s="67" t="s">
        <v>701</v>
      </c>
      <c r="R742" s="10"/>
      <c r="S742" s="10"/>
      <c r="T742" s="10"/>
      <c r="U742" s="10"/>
      <c r="V742" s="10"/>
      <c r="W742" s="10"/>
      <c r="X742" s="10"/>
      <c r="Y742" s="10"/>
      <c r="Z742" s="10"/>
      <c r="AA742" s="10"/>
      <c r="AB742" s="10"/>
      <c r="AC742" s="10"/>
    </row>
    <row r="743" spans="2:29" s="7" customFormat="1" ht="75">
      <c r="B743" s="342"/>
      <c r="C743" s="335" t="s">
        <v>1465</v>
      </c>
      <c r="D743" s="141" t="s">
        <v>1464</v>
      </c>
      <c r="E743" s="128" t="s">
        <v>754</v>
      </c>
      <c r="F743" s="129">
        <v>0</v>
      </c>
      <c r="G743" s="129">
        <v>0.65</v>
      </c>
      <c r="H743" s="129">
        <v>1</v>
      </c>
      <c r="I743" s="140" t="s">
        <v>1445</v>
      </c>
      <c r="J743" s="39" t="s">
        <v>50</v>
      </c>
      <c r="K743" s="128" t="s">
        <v>1463</v>
      </c>
      <c r="L743" s="128" t="s">
        <v>1462</v>
      </c>
      <c r="M743" s="32" t="s">
        <v>1461</v>
      </c>
      <c r="N743" s="177" t="s">
        <v>1460</v>
      </c>
      <c r="O743" s="139" t="s">
        <v>1459</v>
      </c>
      <c r="P743" s="20" t="s">
        <v>702</v>
      </c>
      <c r="Q743" s="29" t="s">
        <v>835</v>
      </c>
      <c r="R743" s="10"/>
      <c r="S743" s="10"/>
      <c r="T743" s="10"/>
      <c r="U743" s="10"/>
      <c r="V743" s="10"/>
      <c r="W743" s="10"/>
      <c r="X743" s="10"/>
      <c r="Y743" s="10"/>
      <c r="Z743" s="10"/>
      <c r="AA743" s="10"/>
      <c r="AB743" s="10"/>
      <c r="AC743" s="10"/>
    </row>
    <row r="744" spans="2:29" s="7" customFormat="1" ht="120">
      <c r="B744" s="342"/>
      <c r="C744" s="335"/>
      <c r="D744" s="141" t="s">
        <v>1373</v>
      </c>
      <c r="E744" s="176" t="s">
        <v>802</v>
      </c>
      <c r="F744" s="129">
        <v>0.75</v>
      </c>
      <c r="G744" s="129">
        <v>0</v>
      </c>
      <c r="H744" s="129">
        <v>1</v>
      </c>
      <c r="I744" s="140" t="s">
        <v>1372</v>
      </c>
      <c r="J744" s="39" t="s">
        <v>1371</v>
      </c>
      <c r="K744" s="128" t="s">
        <v>1370</v>
      </c>
      <c r="L744" s="128" t="s">
        <v>1369</v>
      </c>
      <c r="M744" s="32" t="s">
        <v>1368</v>
      </c>
      <c r="N744" s="127" t="s">
        <v>1367</v>
      </c>
      <c r="O744" s="139" t="s">
        <v>1366</v>
      </c>
      <c r="P744" s="20" t="s">
        <v>702</v>
      </c>
      <c r="Q744" s="29" t="s">
        <v>835</v>
      </c>
      <c r="R744" s="10"/>
      <c r="S744" s="10"/>
      <c r="T744" s="10"/>
      <c r="U744" s="10"/>
      <c r="V744" s="10"/>
      <c r="W744" s="10"/>
      <c r="X744" s="10"/>
      <c r="Y744" s="10"/>
      <c r="Z744" s="10"/>
      <c r="AA744" s="10"/>
      <c r="AB744" s="10"/>
      <c r="AC744" s="10"/>
    </row>
    <row r="745" spans="2:29" s="7" customFormat="1" ht="60">
      <c r="B745" s="342"/>
      <c r="C745" s="335"/>
      <c r="D745" s="109" t="s">
        <v>1458</v>
      </c>
      <c r="E745" s="108">
        <v>0.38</v>
      </c>
      <c r="F745" s="108">
        <v>0.7</v>
      </c>
      <c r="G745" s="108">
        <v>0</v>
      </c>
      <c r="H745" s="108">
        <v>0.99</v>
      </c>
      <c r="I745" s="135" t="s">
        <v>1457</v>
      </c>
      <c r="J745" s="132" t="s">
        <v>50</v>
      </c>
      <c r="K745" s="107" t="s">
        <v>1456</v>
      </c>
      <c r="L745" s="107" t="s">
        <v>1455</v>
      </c>
      <c r="M745" s="104" t="s">
        <v>1454</v>
      </c>
      <c r="N745" s="175" t="s">
        <v>1453</v>
      </c>
      <c r="O745" s="105" t="s">
        <v>1452</v>
      </c>
      <c r="P745" s="68" t="s">
        <v>702</v>
      </c>
      <c r="Q745" s="67" t="s">
        <v>835</v>
      </c>
      <c r="R745" s="10"/>
      <c r="S745" s="10"/>
      <c r="T745" s="10"/>
      <c r="U745" s="10"/>
      <c r="V745" s="10"/>
      <c r="W745" s="10"/>
      <c r="X745" s="10"/>
      <c r="Y745" s="10"/>
      <c r="Z745" s="10"/>
      <c r="AA745" s="10"/>
      <c r="AB745" s="10"/>
      <c r="AC745" s="10"/>
    </row>
    <row r="746" spans="2:29" s="7" customFormat="1" ht="75">
      <c r="B746" s="342"/>
      <c r="C746" s="335"/>
      <c r="D746" s="174" t="s">
        <v>1451</v>
      </c>
      <c r="E746" s="173" t="s">
        <v>754</v>
      </c>
      <c r="F746" s="172">
        <v>0</v>
      </c>
      <c r="G746" s="172">
        <v>0.65</v>
      </c>
      <c r="H746" s="172">
        <v>1</v>
      </c>
      <c r="I746" s="171" t="s">
        <v>719</v>
      </c>
      <c r="J746" s="171" t="s">
        <v>1450</v>
      </c>
      <c r="K746" s="170" t="s">
        <v>50</v>
      </c>
      <c r="L746" s="170" t="s">
        <v>718</v>
      </c>
      <c r="M746" s="170" t="s">
        <v>1449</v>
      </c>
      <c r="N746" s="169" t="s">
        <v>1448</v>
      </c>
      <c r="O746" s="168" t="s">
        <v>1447</v>
      </c>
      <c r="P746" s="76" t="s">
        <v>702</v>
      </c>
      <c r="Q746" s="75" t="s">
        <v>730</v>
      </c>
      <c r="R746" s="10"/>
      <c r="S746" s="10"/>
      <c r="T746" s="10"/>
      <c r="U746" s="10"/>
      <c r="V746" s="10"/>
      <c r="W746" s="10"/>
      <c r="X746" s="10"/>
      <c r="Y746" s="10"/>
      <c r="Z746" s="10"/>
      <c r="AA746" s="10"/>
      <c r="AB746" s="10"/>
      <c r="AC746" s="10"/>
    </row>
    <row r="747" spans="2:29" s="7" customFormat="1" ht="91" thickBot="1">
      <c r="B747" s="343"/>
      <c r="C747" s="352"/>
      <c r="D747" s="167" t="s">
        <v>1446</v>
      </c>
      <c r="E747" s="166" t="s">
        <v>743</v>
      </c>
      <c r="F747" s="165">
        <v>0.7</v>
      </c>
      <c r="G747" s="165">
        <v>0</v>
      </c>
      <c r="H747" s="165">
        <v>1</v>
      </c>
      <c r="I747" s="164" t="s">
        <v>1445</v>
      </c>
      <c r="J747" s="164" t="s">
        <v>1095</v>
      </c>
      <c r="K747" s="163" t="s">
        <v>1444</v>
      </c>
      <c r="L747" s="163" t="s">
        <v>1443</v>
      </c>
      <c r="M747" s="162" t="s">
        <v>1442</v>
      </c>
      <c r="N747" s="161" t="s">
        <v>1441</v>
      </c>
      <c r="O747" s="160" t="s">
        <v>1440</v>
      </c>
      <c r="P747" s="159" t="s">
        <v>702</v>
      </c>
      <c r="Q747" s="158" t="s">
        <v>701</v>
      </c>
      <c r="R747" s="10"/>
      <c r="S747" s="10"/>
      <c r="T747" s="10"/>
      <c r="U747" s="10"/>
      <c r="V747" s="10"/>
      <c r="W747" s="10"/>
      <c r="X747" s="10"/>
      <c r="Y747" s="10"/>
      <c r="Z747" s="10"/>
      <c r="AA747" s="10"/>
      <c r="AB747" s="10"/>
      <c r="AC747" s="10"/>
    </row>
    <row r="748" spans="2:29" s="7" customFormat="1" ht="150">
      <c r="B748" s="341" t="s">
        <v>1439</v>
      </c>
      <c r="C748" s="334" t="s">
        <v>1438</v>
      </c>
      <c r="D748" s="123" t="s">
        <v>1437</v>
      </c>
      <c r="E748" s="157" t="s">
        <v>1436</v>
      </c>
      <c r="F748" s="122">
        <v>0.6</v>
      </c>
      <c r="G748" s="122">
        <v>0</v>
      </c>
      <c r="H748" s="122">
        <v>1</v>
      </c>
      <c r="I748" s="121" t="s">
        <v>1435</v>
      </c>
      <c r="J748" s="118" t="s">
        <v>50</v>
      </c>
      <c r="K748" s="121" t="s">
        <v>1434</v>
      </c>
      <c r="L748" s="118" t="s">
        <v>1433</v>
      </c>
      <c r="M748" s="118" t="s">
        <v>1432</v>
      </c>
      <c r="N748" s="120" t="s">
        <v>1431</v>
      </c>
      <c r="O748" s="119" t="s">
        <v>1430</v>
      </c>
      <c r="P748" s="118" t="s">
        <v>702</v>
      </c>
      <c r="Q748" s="117" t="s">
        <v>835</v>
      </c>
      <c r="R748" s="10"/>
      <c r="S748" s="10"/>
      <c r="T748" s="10"/>
      <c r="U748" s="10"/>
      <c r="V748" s="10"/>
      <c r="W748" s="10"/>
      <c r="X748" s="10"/>
      <c r="Y748" s="10"/>
      <c r="Z748" s="10"/>
      <c r="AA748" s="10"/>
      <c r="AB748" s="10"/>
      <c r="AC748" s="10"/>
    </row>
    <row r="749" spans="2:29" s="7" customFormat="1" ht="75">
      <c r="B749" s="353"/>
      <c r="C749" s="339"/>
      <c r="D749" s="66" t="s">
        <v>1429</v>
      </c>
      <c r="E749" s="65">
        <v>0.62</v>
      </c>
      <c r="F749" s="65">
        <v>0.85</v>
      </c>
      <c r="G749" s="65">
        <v>0.35</v>
      </c>
      <c r="H749" s="65">
        <v>1</v>
      </c>
      <c r="I749" s="64" t="s">
        <v>1406</v>
      </c>
      <c r="J749" s="61" t="s">
        <v>50</v>
      </c>
      <c r="K749" s="64" t="s">
        <v>1405</v>
      </c>
      <c r="L749" s="61" t="s">
        <v>1404</v>
      </c>
      <c r="M749" s="61" t="s">
        <v>1428</v>
      </c>
      <c r="N749" s="93" t="s">
        <v>1427</v>
      </c>
      <c r="O749" s="62" t="s">
        <v>1401</v>
      </c>
      <c r="P749" s="61" t="s">
        <v>702</v>
      </c>
      <c r="Q749" s="60" t="s">
        <v>790</v>
      </c>
      <c r="R749" s="10"/>
      <c r="S749" s="10"/>
      <c r="T749" s="10"/>
      <c r="U749" s="10"/>
      <c r="V749" s="10"/>
      <c r="W749" s="10"/>
      <c r="X749" s="10"/>
      <c r="Y749" s="10"/>
      <c r="Z749" s="10"/>
      <c r="AA749" s="10"/>
      <c r="AB749" s="10"/>
      <c r="AC749" s="10"/>
    </row>
    <row r="750" spans="2:29" s="7" customFormat="1" ht="60">
      <c r="B750" s="353"/>
      <c r="C750" s="339"/>
      <c r="D750" s="99" t="s">
        <v>1426</v>
      </c>
      <c r="E750" s="84">
        <v>0.32</v>
      </c>
      <c r="F750" s="84">
        <v>0.05</v>
      </c>
      <c r="G750" s="84">
        <v>0.65</v>
      </c>
      <c r="H750" s="84">
        <v>1</v>
      </c>
      <c r="I750" s="38" t="s">
        <v>1406</v>
      </c>
      <c r="J750" s="20" t="s">
        <v>50</v>
      </c>
      <c r="K750" s="38" t="s">
        <v>1405</v>
      </c>
      <c r="L750" s="20" t="s">
        <v>1404</v>
      </c>
      <c r="M750" s="20" t="s">
        <v>1414</v>
      </c>
      <c r="N750" s="51" t="s">
        <v>1411</v>
      </c>
      <c r="O750" s="83" t="s">
        <v>1401</v>
      </c>
      <c r="P750" s="20" t="s">
        <v>702</v>
      </c>
      <c r="Q750" s="29" t="s">
        <v>790</v>
      </c>
      <c r="R750" s="10"/>
      <c r="S750" s="10"/>
      <c r="T750" s="10"/>
      <c r="U750" s="10"/>
      <c r="V750" s="10"/>
      <c r="W750" s="10"/>
      <c r="X750" s="10"/>
      <c r="Y750" s="10"/>
      <c r="Z750" s="10"/>
      <c r="AA750" s="10"/>
      <c r="AB750" s="10"/>
      <c r="AC750" s="10"/>
    </row>
    <row r="751" spans="2:29" s="7" customFormat="1" ht="60">
      <c r="B751" s="353"/>
      <c r="C751" s="339"/>
      <c r="D751" s="99" t="s">
        <v>1425</v>
      </c>
      <c r="E751" s="38" t="s">
        <v>754</v>
      </c>
      <c r="F751" s="84">
        <v>0</v>
      </c>
      <c r="G751" s="84">
        <v>0.65</v>
      </c>
      <c r="H751" s="84">
        <v>1</v>
      </c>
      <c r="I751" s="38" t="s">
        <v>1406</v>
      </c>
      <c r="J751" s="20" t="s">
        <v>50</v>
      </c>
      <c r="K751" s="38" t="s">
        <v>1405</v>
      </c>
      <c r="L751" s="20" t="s">
        <v>1404</v>
      </c>
      <c r="M751" s="20" t="s">
        <v>1403</v>
      </c>
      <c r="N751" s="51" t="s">
        <v>1420</v>
      </c>
      <c r="O751" s="83" t="s">
        <v>1401</v>
      </c>
      <c r="P751" s="20" t="s">
        <v>702</v>
      </c>
      <c r="Q751" s="29" t="s">
        <v>790</v>
      </c>
      <c r="R751" s="10"/>
      <c r="S751" s="10"/>
      <c r="T751" s="10"/>
      <c r="U751" s="10"/>
      <c r="V751" s="10"/>
      <c r="W751" s="10"/>
      <c r="X751" s="10"/>
      <c r="Y751" s="10"/>
      <c r="Z751" s="10"/>
      <c r="AA751" s="10"/>
      <c r="AB751" s="10"/>
      <c r="AC751" s="10"/>
    </row>
    <row r="752" spans="2:29" s="7" customFormat="1" ht="60">
      <c r="B752" s="353"/>
      <c r="C752" s="339"/>
      <c r="D752" s="96" t="s">
        <v>1424</v>
      </c>
      <c r="E752" s="38" t="s">
        <v>754</v>
      </c>
      <c r="F752" s="84">
        <v>0</v>
      </c>
      <c r="G752" s="84">
        <v>0.65</v>
      </c>
      <c r="H752" s="84">
        <v>1</v>
      </c>
      <c r="I752" s="38" t="s">
        <v>1406</v>
      </c>
      <c r="J752" s="20" t="s">
        <v>50</v>
      </c>
      <c r="K752" s="38" t="s">
        <v>1405</v>
      </c>
      <c r="L752" s="20" t="s">
        <v>1404</v>
      </c>
      <c r="M752" s="20" t="s">
        <v>1423</v>
      </c>
      <c r="N752" s="51" t="s">
        <v>1411</v>
      </c>
      <c r="O752" s="83" t="s">
        <v>1401</v>
      </c>
      <c r="P752" s="20" t="s">
        <v>702</v>
      </c>
      <c r="Q752" s="29" t="s">
        <v>790</v>
      </c>
      <c r="R752" s="10"/>
      <c r="S752" s="10"/>
      <c r="T752" s="10"/>
      <c r="U752" s="10"/>
      <c r="V752" s="10"/>
      <c r="W752" s="10"/>
      <c r="X752" s="10"/>
      <c r="Y752" s="10"/>
      <c r="Z752" s="10"/>
      <c r="AA752" s="10"/>
      <c r="AB752" s="10"/>
      <c r="AC752" s="10"/>
    </row>
    <row r="753" spans="2:29" s="7" customFormat="1" ht="60">
      <c r="B753" s="353"/>
      <c r="C753" s="339"/>
      <c r="D753" s="96" t="s">
        <v>1422</v>
      </c>
      <c r="E753" s="38" t="s">
        <v>748</v>
      </c>
      <c r="F753" s="84">
        <v>0.55000000000000004</v>
      </c>
      <c r="G753" s="84">
        <v>0</v>
      </c>
      <c r="H753" s="84">
        <v>1</v>
      </c>
      <c r="I753" s="38" t="s">
        <v>1406</v>
      </c>
      <c r="J753" s="20" t="s">
        <v>50</v>
      </c>
      <c r="K753" s="38" t="s">
        <v>1405</v>
      </c>
      <c r="L753" s="20" t="s">
        <v>1404</v>
      </c>
      <c r="M753" s="20" t="s">
        <v>1421</v>
      </c>
      <c r="N753" s="51" t="s">
        <v>1420</v>
      </c>
      <c r="O753" s="83" t="s">
        <v>1401</v>
      </c>
      <c r="P753" s="20" t="s">
        <v>702</v>
      </c>
      <c r="Q753" s="29" t="s">
        <v>790</v>
      </c>
      <c r="R753" s="10"/>
      <c r="S753" s="10"/>
      <c r="T753" s="10"/>
      <c r="U753" s="10"/>
      <c r="V753" s="10"/>
      <c r="W753" s="10"/>
      <c r="X753" s="10"/>
      <c r="Y753" s="10"/>
      <c r="Z753" s="10"/>
      <c r="AA753" s="10"/>
      <c r="AB753" s="10"/>
      <c r="AC753" s="10"/>
    </row>
    <row r="754" spans="2:29" s="7" customFormat="1" ht="60">
      <c r="B754" s="353"/>
      <c r="C754" s="339"/>
      <c r="D754" s="96" t="s">
        <v>1419</v>
      </c>
      <c r="E754" s="84">
        <v>0.46</v>
      </c>
      <c r="F754" s="84">
        <v>0.25</v>
      </c>
      <c r="G754" s="84">
        <v>0.71</v>
      </c>
      <c r="H754" s="84">
        <v>0.96</v>
      </c>
      <c r="I754" s="38" t="s">
        <v>1406</v>
      </c>
      <c r="J754" s="20" t="s">
        <v>50</v>
      </c>
      <c r="K754" s="38" t="s">
        <v>1405</v>
      </c>
      <c r="L754" s="20" t="s">
        <v>1404</v>
      </c>
      <c r="M754" s="20" t="s">
        <v>1418</v>
      </c>
      <c r="N754" s="51" t="s">
        <v>1417</v>
      </c>
      <c r="O754" s="83" t="s">
        <v>1401</v>
      </c>
      <c r="P754" s="20" t="s">
        <v>702</v>
      </c>
      <c r="Q754" s="29" t="s">
        <v>790</v>
      </c>
      <c r="R754" s="10"/>
      <c r="S754" s="10"/>
      <c r="T754" s="10"/>
      <c r="U754" s="10"/>
      <c r="V754" s="10"/>
      <c r="W754" s="10"/>
      <c r="X754" s="10"/>
      <c r="Y754" s="10"/>
      <c r="Z754" s="10"/>
      <c r="AA754" s="10"/>
      <c r="AB754" s="10"/>
      <c r="AC754" s="10"/>
    </row>
    <row r="755" spans="2:29" s="7" customFormat="1" ht="60">
      <c r="B755" s="353"/>
      <c r="C755" s="339"/>
      <c r="D755" s="96" t="s">
        <v>1416</v>
      </c>
      <c r="E755" s="38" t="s">
        <v>1415</v>
      </c>
      <c r="F755" s="84">
        <v>0.45</v>
      </c>
      <c r="G755" s="84">
        <v>0</v>
      </c>
      <c r="H755" s="84">
        <v>1</v>
      </c>
      <c r="I755" s="38" t="s">
        <v>1406</v>
      </c>
      <c r="J755" s="20" t="s">
        <v>50</v>
      </c>
      <c r="K755" s="38" t="s">
        <v>1405</v>
      </c>
      <c r="L755" s="20" t="s">
        <v>1404</v>
      </c>
      <c r="M755" s="20" t="s">
        <v>1414</v>
      </c>
      <c r="N755" s="51" t="s">
        <v>1411</v>
      </c>
      <c r="O755" s="83" t="s">
        <v>1401</v>
      </c>
      <c r="P755" s="20" t="s">
        <v>702</v>
      </c>
      <c r="Q755" s="29" t="s">
        <v>790</v>
      </c>
      <c r="R755" s="10"/>
      <c r="S755" s="10"/>
      <c r="T755" s="10"/>
      <c r="U755" s="10"/>
      <c r="V755" s="10"/>
      <c r="W755" s="10"/>
      <c r="X755" s="10"/>
      <c r="Y755" s="10"/>
      <c r="Z755" s="10"/>
      <c r="AA755" s="10"/>
      <c r="AB755" s="10"/>
      <c r="AC755" s="10"/>
    </row>
    <row r="756" spans="2:29" s="7" customFormat="1" ht="60">
      <c r="B756" s="353"/>
      <c r="C756" s="339"/>
      <c r="D756" s="96" t="s">
        <v>1413</v>
      </c>
      <c r="E756" s="38" t="s">
        <v>710</v>
      </c>
      <c r="F756" s="84">
        <v>0.4</v>
      </c>
      <c r="G756" s="84">
        <v>0</v>
      </c>
      <c r="H756" s="84">
        <v>1</v>
      </c>
      <c r="I756" s="38" t="s">
        <v>1406</v>
      </c>
      <c r="J756" s="20" t="s">
        <v>50</v>
      </c>
      <c r="K756" s="38" t="s">
        <v>1405</v>
      </c>
      <c r="L756" s="20" t="s">
        <v>1404</v>
      </c>
      <c r="M756" s="20" t="s">
        <v>1412</v>
      </c>
      <c r="N756" s="51" t="s">
        <v>1411</v>
      </c>
      <c r="O756" s="83" t="s">
        <v>1401</v>
      </c>
      <c r="P756" s="20" t="s">
        <v>702</v>
      </c>
      <c r="Q756" s="29" t="s">
        <v>790</v>
      </c>
      <c r="R756" s="10"/>
      <c r="S756" s="10"/>
      <c r="T756" s="10"/>
      <c r="U756" s="10"/>
      <c r="V756" s="10"/>
      <c r="W756" s="10"/>
      <c r="X756" s="10"/>
      <c r="Y756" s="10"/>
      <c r="Z756" s="10"/>
      <c r="AA756" s="10"/>
      <c r="AB756" s="10"/>
      <c r="AC756" s="10"/>
    </row>
    <row r="757" spans="2:29" s="7" customFormat="1" ht="60">
      <c r="B757" s="353"/>
      <c r="C757" s="339"/>
      <c r="D757" s="96" t="s">
        <v>1410</v>
      </c>
      <c r="E757" s="84">
        <v>0.38</v>
      </c>
      <c r="F757" s="84">
        <v>0.7</v>
      </c>
      <c r="G757" s="84">
        <v>0</v>
      </c>
      <c r="H757" s="91">
        <v>0.93</v>
      </c>
      <c r="I757" s="38" t="s">
        <v>1406</v>
      </c>
      <c r="J757" s="20" t="s">
        <v>50</v>
      </c>
      <c r="K757" s="38" t="s">
        <v>1405</v>
      </c>
      <c r="L757" s="20" t="s">
        <v>1404</v>
      </c>
      <c r="M757" s="20" t="s">
        <v>1409</v>
      </c>
      <c r="N757" s="51" t="s">
        <v>1408</v>
      </c>
      <c r="O757" s="83" t="s">
        <v>1401</v>
      </c>
      <c r="P757" s="20" t="s">
        <v>702</v>
      </c>
      <c r="Q757" s="29" t="s">
        <v>790</v>
      </c>
      <c r="R757" s="10"/>
      <c r="S757" s="10"/>
      <c r="T757" s="10"/>
      <c r="U757" s="10"/>
      <c r="V757" s="10"/>
      <c r="W757" s="10"/>
      <c r="X757" s="10"/>
      <c r="Y757" s="10"/>
      <c r="Z757" s="10"/>
      <c r="AA757" s="10"/>
      <c r="AB757" s="10"/>
      <c r="AC757" s="10"/>
    </row>
    <row r="758" spans="2:29" s="7" customFormat="1" ht="60">
      <c r="B758" s="353"/>
      <c r="C758" s="339"/>
      <c r="D758" s="95" t="s">
        <v>1407</v>
      </c>
      <c r="E758" s="73">
        <v>0.32</v>
      </c>
      <c r="F758" s="73">
        <v>0.05</v>
      </c>
      <c r="G758" s="73">
        <v>0.65</v>
      </c>
      <c r="H758" s="72">
        <v>0.97</v>
      </c>
      <c r="I758" s="71" t="s">
        <v>1406</v>
      </c>
      <c r="J758" s="68" t="s">
        <v>50</v>
      </c>
      <c r="K758" s="71" t="s">
        <v>1405</v>
      </c>
      <c r="L758" s="68" t="s">
        <v>1404</v>
      </c>
      <c r="M758" s="68" t="s">
        <v>1403</v>
      </c>
      <c r="N758" s="70" t="s">
        <v>1402</v>
      </c>
      <c r="O758" s="69" t="s">
        <v>1401</v>
      </c>
      <c r="P758" s="68" t="s">
        <v>702</v>
      </c>
      <c r="Q758" s="67" t="s">
        <v>790</v>
      </c>
      <c r="R758" s="10"/>
      <c r="S758" s="10"/>
      <c r="T758" s="10"/>
      <c r="U758" s="10"/>
      <c r="V758" s="10"/>
      <c r="W758" s="10"/>
      <c r="X758" s="10"/>
      <c r="Y758" s="10"/>
      <c r="Z758" s="10"/>
      <c r="AA758" s="10"/>
      <c r="AB758" s="10"/>
      <c r="AC758" s="10"/>
    </row>
    <row r="759" spans="2:29" s="7" customFormat="1" ht="165">
      <c r="B759" s="353"/>
      <c r="C759" s="339"/>
      <c r="D759" s="66" t="s">
        <v>1125</v>
      </c>
      <c r="E759" s="65">
        <v>0.56999999999999995</v>
      </c>
      <c r="F759" s="65">
        <v>0.75</v>
      </c>
      <c r="G759" s="65">
        <v>0.35</v>
      </c>
      <c r="H759" s="65">
        <v>0.89</v>
      </c>
      <c r="I759" s="64" t="s">
        <v>1124</v>
      </c>
      <c r="J759" s="61" t="s">
        <v>50</v>
      </c>
      <c r="K759" s="64" t="s">
        <v>1123</v>
      </c>
      <c r="L759" s="61" t="s">
        <v>1122</v>
      </c>
      <c r="M759" s="61" t="s">
        <v>1121</v>
      </c>
      <c r="N759" s="63" t="s">
        <v>1120</v>
      </c>
      <c r="O759" s="62" t="s">
        <v>1119</v>
      </c>
      <c r="P759" s="61" t="s">
        <v>702</v>
      </c>
      <c r="Q759" s="60" t="s">
        <v>701</v>
      </c>
      <c r="R759" s="10"/>
      <c r="S759" s="10"/>
      <c r="T759" s="10"/>
      <c r="U759" s="10"/>
      <c r="V759" s="10"/>
      <c r="W759" s="10"/>
      <c r="X759" s="10"/>
      <c r="Y759" s="10"/>
      <c r="Z759" s="10"/>
      <c r="AA759" s="10"/>
      <c r="AB759" s="10"/>
      <c r="AC759" s="10"/>
    </row>
    <row r="760" spans="2:29" s="7" customFormat="1" ht="75">
      <c r="B760" s="353"/>
      <c r="C760" s="339"/>
      <c r="D760" s="96" t="s">
        <v>1400</v>
      </c>
      <c r="E760" s="84">
        <v>0.73</v>
      </c>
      <c r="F760" s="84">
        <v>0.8</v>
      </c>
      <c r="G760" s="84">
        <v>0.65</v>
      </c>
      <c r="H760" s="84">
        <v>0.86</v>
      </c>
      <c r="I760" s="38" t="s">
        <v>1399</v>
      </c>
      <c r="J760" s="20" t="s">
        <v>50</v>
      </c>
      <c r="K760" s="38" t="s">
        <v>1224</v>
      </c>
      <c r="L760" s="38" t="s">
        <v>1398</v>
      </c>
      <c r="M760" s="20" t="s">
        <v>1397</v>
      </c>
      <c r="N760" s="52" t="s">
        <v>1396</v>
      </c>
      <c r="O760" s="83" t="s">
        <v>1395</v>
      </c>
      <c r="P760" s="20" t="s">
        <v>702</v>
      </c>
      <c r="Q760" s="29" t="s">
        <v>701</v>
      </c>
      <c r="R760" s="10"/>
      <c r="S760" s="10"/>
      <c r="T760" s="10"/>
      <c r="U760" s="10"/>
      <c r="V760" s="10"/>
      <c r="W760" s="10"/>
      <c r="X760" s="10"/>
      <c r="Y760" s="10"/>
      <c r="Z760" s="10"/>
      <c r="AA760" s="10"/>
      <c r="AB760" s="10"/>
      <c r="AC760" s="10"/>
    </row>
    <row r="761" spans="2:29" s="7" customFormat="1" ht="60">
      <c r="B761" s="353"/>
      <c r="C761" s="339"/>
      <c r="D761" s="99" t="s">
        <v>1394</v>
      </c>
      <c r="E761" s="84">
        <v>0.7</v>
      </c>
      <c r="F761" s="84">
        <v>0.75</v>
      </c>
      <c r="G761" s="84">
        <v>0.65</v>
      </c>
      <c r="H761" s="84">
        <v>1</v>
      </c>
      <c r="I761" s="38" t="s">
        <v>1224</v>
      </c>
      <c r="J761" s="20" t="s">
        <v>50</v>
      </c>
      <c r="K761" s="20" t="s">
        <v>50</v>
      </c>
      <c r="L761" s="20" t="s">
        <v>1393</v>
      </c>
      <c r="M761" s="20" t="s">
        <v>1392</v>
      </c>
      <c r="N761" s="51" t="s">
        <v>1391</v>
      </c>
      <c r="O761" s="90" t="s">
        <v>1390</v>
      </c>
      <c r="P761" s="20" t="s">
        <v>702</v>
      </c>
      <c r="Q761" s="29" t="s">
        <v>701</v>
      </c>
      <c r="R761" s="10"/>
      <c r="S761" s="10"/>
      <c r="T761" s="10"/>
      <c r="U761" s="10"/>
      <c r="V761" s="10"/>
      <c r="W761" s="10"/>
      <c r="X761" s="10"/>
      <c r="Y761" s="10"/>
      <c r="Z761" s="10"/>
      <c r="AA761" s="10"/>
      <c r="AB761" s="10"/>
      <c r="AC761" s="10"/>
    </row>
    <row r="762" spans="2:29" s="7" customFormat="1" ht="45">
      <c r="B762" s="353"/>
      <c r="C762" s="339"/>
      <c r="D762" s="99" t="s">
        <v>1389</v>
      </c>
      <c r="E762" s="84">
        <v>0</v>
      </c>
      <c r="F762" s="84">
        <v>0</v>
      </c>
      <c r="G762" s="84">
        <v>0</v>
      </c>
      <c r="H762" s="84">
        <v>0.56999999999999995</v>
      </c>
      <c r="I762" s="38" t="s">
        <v>1388</v>
      </c>
      <c r="J762" s="20" t="s">
        <v>50</v>
      </c>
      <c r="K762" s="38" t="s">
        <v>50</v>
      </c>
      <c r="L762" s="38" t="s">
        <v>1387</v>
      </c>
      <c r="M762" s="20" t="s">
        <v>1386</v>
      </c>
      <c r="N762" s="51" t="s">
        <v>1385</v>
      </c>
      <c r="O762" s="83" t="s">
        <v>1384</v>
      </c>
      <c r="P762" s="20" t="s">
        <v>722</v>
      </c>
      <c r="Q762" s="29" t="s">
        <v>701</v>
      </c>
      <c r="R762" s="10"/>
      <c r="S762" s="10"/>
      <c r="T762" s="10"/>
      <c r="U762" s="10"/>
      <c r="V762" s="10"/>
      <c r="W762" s="10"/>
      <c r="X762" s="10"/>
      <c r="Y762" s="10"/>
      <c r="Z762" s="10"/>
      <c r="AA762" s="10"/>
      <c r="AB762" s="10"/>
      <c r="AC762" s="10"/>
    </row>
    <row r="763" spans="2:29" s="7" customFormat="1" ht="60">
      <c r="B763" s="353"/>
      <c r="C763" s="156" t="s">
        <v>1383</v>
      </c>
      <c r="D763" s="155" t="s">
        <v>1382</v>
      </c>
      <c r="E763" s="80">
        <v>0</v>
      </c>
      <c r="F763" s="80">
        <v>0</v>
      </c>
      <c r="G763" s="80">
        <v>0</v>
      </c>
      <c r="H763" s="80">
        <v>0.61</v>
      </c>
      <c r="I763" s="79" t="s">
        <v>1381</v>
      </c>
      <c r="J763" s="76" t="s">
        <v>1380</v>
      </c>
      <c r="K763" s="79" t="s">
        <v>1379</v>
      </c>
      <c r="L763" s="79" t="s">
        <v>1378</v>
      </c>
      <c r="M763" s="76" t="s">
        <v>1377</v>
      </c>
      <c r="N763" s="100" t="s">
        <v>1376</v>
      </c>
      <c r="O763" s="154" t="s">
        <v>1375</v>
      </c>
      <c r="P763" s="76" t="s">
        <v>722</v>
      </c>
      <c r="Q763" s="75" t="s">
        <v>835</v>
      </c>
      <c r="R763" s="10"/>
      <c r="S763" s="10"/>
      <c r="T763" s="10"/>
      <c r="U763" s="10"/>
      <c r="V763" s="10"/>
      <c r="W763" s="10"/>
      <c r="X763" s="10"/>
      <c r="Y763" s="10"/>
      <c r="Z763" s="10"/>
      <c r="AA763" s="10"/>
      <c r="AB763" s="10"/>
      <c r="AC763" s="10"/>
    </row>
    <row r="764" spans="2:29" s="7" customFormat="1" ht="121" thickBot="1">
      <c r="B764" s="354"/>
      <c r="C764" s="59" t="s">
        <v>1374</v>
      </c>
      <c r="D764" s="153" t="s">
        <v>1373</v>
      </c>
      <c r="E764" s="152" t="s">
        <v>802</v>
      </c>
      <c r="F764" s="57">
        <v>0.75</v>
      </c>
      <c r="G764" s="57">
        <v>0</v>
      </c>
      <c r="H764" s="57">
        <v>1</v>
      </c>
      <c r="I764" s="56" t="s">
        <v>1372</v>
      </c>
      <c r="J764" s="44" t="s">
        <v>1371</v>
      </c>
      <c r="K764" s="56" t="s">
        <v>1370</v>
      </c>
      <c r="L764" s="56" t="s">
        <v>1369</v>
      </c>
      <c r="M764" s="44" t="s">
        <v>1368</v>
      </c>
      <c r="N764" s="124" t="s">
        <v>1367</v>
      </c>
      <c r="O764" s="54" t="s">
        <v>1366</v>
      </c>
      <c r="P764" s="44" t="s">
        <v>702</v>
      </c>
      <c r="Q764" s="48" t="s">
        <v>835</v>
      </c>
      <c r="R764" s="10"/>
      <c r="S764" s="10"/>
      <c r="T764" s="10"/>
      <c r="U764" s="10"/>
      <c r="V764" s="10"/>
      <c r="W764" s="10"/>
      <c r="X764" s="10"/>
      <c r="Y764" s="10"/>
      <c r="Z764" s="10"/>
      <c r="AA764" s="10"/>
      <c r="AB764" s="10"/>
      <c r="AC764" s="10"/>
    </row>
    <row r="765" spans="2:29" s="7" customFormat="1" ht="45">
      <c r="B765" s="341" t="s">
        <v>1365</v>
      </c>
      <c r="C765" s="334" t="s">
        <v>1364</v>
      </c>
      <c r="D765" s="151" t="s">
        <v>1363</v>
      </c>
      <c r="E765" s="150">
        <v>0</v>
      </c>
      <c r="F765" s="150">
        <v>0</v>
      </c>
      <c r="G765" s="150">
        <v>0</v>
      </c>
      <c r="H765" s="150">
        <v>0.61</v>
      </c>
      <c r="I765" s="149" t="s">
        <v>1362</v>
      </c>
      <c r="J765" s="146" t="s">
        <v>966</v>
      </c>
      <c r="K765" s="146" t="s">
        <v>50</v>
      </c>
      <c r="L765" s="149" t="s">
        <v>1361</v>
      </c>
      <c r="M765" s="146" t="s">
        <v>1360</v>
      </c>
      <c r="N765" s="148" t="s">
        <v>1359</v>
      </c>
      <c r="O765" s="147" t="s">
        <v>1358</v>
      </c>
      <c r="P765" s="146" t="s">
        <v>722</v>
      </c>
      <c r="Q765" s="145" t="s">
        <v>887</v>
      </c>
      <c r="R765" s="10"/>
      <c r="S765" s="10"/>
      <c r="T765" s="10"/>
      <c r="U765" s="10"/>
      <c r="V765" s="10"/>
      <c r="W765" s="10"/>
      <c r="X765" s="10"/>
      <c r="Y765" s="10"/>
      <c r="Z765" s="10"/>
      <c r="AA765" s="10"/>
      <c r="AB765" s="10"/>
      <c r="AC765" s="10"/>
    </row>
    <row r="766" spans="2:29" s="7" customFormat="1" ht="60">
      <c r="B766" s="353"/>
      <c r="C766" s="335"/>
      <c r="D766" s="109" t="s">
        <v>1357</v>
      </c>
      <c r="E766" s="108">
        <v>0</v>
      </c>
      <c r="F766" s="108">
        <v>0</v>
      </c>
      <c r="G766" s="108">
        <v>0</v>
      </c>
      <c r="H766" s="108">
        <v>0.56999999999999995</v>
      </c>
      <c r="I766" s="135" t="s">
        <v>1356</v>
      </c>
      <c r="J766" s="140" t="s">
        <v>1277</v>
      </c>
      <c r="K766" s="107" t="s">
        <v>1355</v>
      </c>
      <c r="L766" s="107" t="s">
        <v>1354</v>
      </c>
      <c r="M766" s="104" t="s">
        <v>1353</v>
      </c>
      <c r="N766" s="106" t="s">
        <v>1352</v>
      </c>
      <c r="O766" s="144" t="s">
        <v>1351</v>
      </c>
      <c r="P766" s="68" t="s">
        <v>722</v>
      </c>
      <c r="Q766" s="67" t="s">
        <v>887</v>
      </c>
      <c r="R766" s="10"/>
      <c r="S766" s="10"/>
      <c r="T766" s="10"/>
      <c r="U766" s="10"/>
      <c r="V766" s="10"/>
      <c r="W766" s="10"/>
      <c r="X766" s="10"/>
      <c r="Y766" s="10"/>
      <c r="Z766" s="10"/>
      <c r="AA766" s="10"/>
      <c r="AB766" s="10"/>
      <c r="AC766" s="10"/>
    </row>
    <row r="767" spans="2:29" s="7" customFormat="1" ht="135">
      <c r="B767" s="353"/>
      <c r="C767" s="335"/>
      <c r="D767" s="142" t="s">
        <v>1350</v>
      </c>
      <c r="E767" s="97" t="s">
        <v>743</v>
      </c>
      <c r="F767" s="65">
        <v>0.7</v>
      </c>
      <c r="G767" s="65">
        <v>0</v>
      </c>
      <c r="H767" s="65">
        <v>1</v>
      </c>
      <c r="I767" s="64" t="s">
        <v>1349</v>
      </c>
      <c r="J767" s="64" t="s">
        <v>1348</v>
      </c>
      <c r="K767" s="64" t="s">
        <v>1347</v>
      </c>
      <c r="L767" s="64" t="s">
        <v>1346</v>
      </c>
      <c r="M767" s="61" t="s">
        <v>1345</v>
      </c>
      <c r="N767" s="93" t="s">
        <v>1344</v>
      </c>
      <c r="O767" s="62" t="s">
        <v>1343</v>
      </c>
      <c r="P767" s="61" t="s">
        <v>702</v>
      </c>
      <c r="Q767" s="60" t="s">
        <v>835</v>
      </c>
      <c r="R767" s="10"/>
      <c r="S767" s="10"/>
      <c r="T767" s="10"/>
      <c r="U767" s="10"/>
      <c r="V767" s="10"/>
      <c r="W767" s="10"/>
      <c r="X767" s="10"/>
      <c r="Y767" s="10"/>
      <c r="Z767" s="10"/>
      <c r="AA767" s="10"/>
      <c r="AB767" s="10"/>
      <c r="AC767" s="10"/>
    </row>
    <row r="768" spans="2:29" s="7" customFormat="1" ht="60">
      <c r="B768" s="353"/>
      <c r="C768" s="335"/>
      <c r="D768" s="143" t="s">
        <v>978</v>
      </c>
      <c r="E768" s="73">
        <v>0</v>
      </c>
      <c r="F768" s="73">
        <v>0</v>
      </c>
      <c r="G768" s="73">
        <v>0</v>
      </c>
      <c r="H768" s="73">
        <v>0.57999999999999996</v>
      </c>
      <c r="I768" s="71" t="s">
        <v>977</v>
      </c>
      <c r="J768" s="68" t="s">
        <v>966</v>
      </c>
      <c r="K768" s="71" t="s">
        <v>976</v>
      </c>
      <c r="L768" s="71" t="s">
        <v>975</v>
      </c>
      <c r="M768" s="68" t="s">
        <v>974</v>
      </c>
      <c r="N768" s="70" t="s">
        <v>973</v>
      </c>
      <c r="O768" s="69" t="s">
        <v>972</v>
      </c>
      <c r="P768" s="68" t="s">
        <v>722</v>
      </c>
      <c r="Q768" s="67" t="s">
        <v>835</v>
      </c>
      <c r="R768" s="10"/>
      <c r="S768" s="10"/>
      <c r="T768" s="10"/>
      <c r="U768" s="10"/>
      <c r="V768" s="10"/>
      <c r="W768" s="10"/>
      <c r="X768" s="10"/>
      <c r="Y768" s="10"/>
      <c r="Z768" s="10"/>
      <c r="AA768" s="10"/>
      <c r="AB768" s="10"/>
      <c r="AC768" s="10"/>
    </row>
    <row r="769" spans="2:29" s="7" customFormat="1" ht="75">
      <c r="B769" s="353"/>
      <c r="C769" s="335"/>
      <c r="D769" s="61" t="s">
        <v>1342</v>
      </c>
      <c r="E769" s="65">
        <v>0.54</v>
      </c>
      <c r="F769" s="65">
        <v>0.45</v>
      </c>
      <c r="G769" s="65">
        <v>0.65</v>
      </c>
      <c r="H769" s="65">
        <v>0.95</v>
      </c>
      <c r="I769" s="64" t="s">
        <v>1341</v>
      </c>
      <c r="J769" s="61" t="s">
        <v>966</v>
      </c>
      <c r="K769" s="61" t="s">
        <v>50</v>
      </c>
      <c r="L769" s="61" t="s">
        <v>718</v>
      </c>
      <c r="M769" s="61" t="s">
        <v>1340</v>
      </c>
      <c r="N769" s="93" t="s">
        <v>1339</v>
      </c>
      <c r="O769" s="62" t="s">
        <v>1338</v>
      </c>
      <c r="P769" s="61" t="s">
        <v>702</v>
      </c>
      <c r="Q769" s="60" t="s">
        <v>714</v>
      </c>
      <c r="R769" s="10"/>
      <c r="S769" s="10"/>
      <c r="T769" s="10"/>
      <c r="U769" s="10"/>
      <c r="V769" s="10"/>
      <c r="W769" s="10"/>
      <c r="X769" s="10"/>
      <c r="Y769" s="10"/>
      <c r="Z769" s="10"/>
      <c r="AA769" s="10"/>
      <c r="AB769" s="10"/>
      <c r="AC769" s="10"/>
    </row>
    <row r="770" spans="2:29" s="7" customFormat="1" ht="45">
      <c r="B770" s="353"/>
      <c r="C770" s="335"/>
      <c r="D770" s="20" t="s">
        <v>1337</v>
      </c>
      <c r="E770" s="84">
        <v>0.46</v>
      </c>
      <c r="F770" s="84">
        <v>0.8</v>
      </c>
      <c r="G770" s="84">
        <v>0.06</v>
      </c>
      <c r="H770" s="91">
        <v>0.8</v>
      </c>
      <c r="I770" s="38" t="s">
        <v>719</v>
      </c>
      <c r="J770" s="20" t="s">
        <v>966</v>
      </c>
      <c r="K770" s="20" t="s">
        <v>50</v>
      </c>
      <c r="L770" s="20" t="s">
        <v>718</v>
      </c>
      <c r="M770" s="20" t="s">
        <v>1336</v>
      </c>
      <c r="N770" s="51" t="s">
        <v>1335</v>
      </c>
      <c r="O770" s="90" t="s">
        <v>1334</v>
      </c>
      <c r="P770" s="20" t="s">
        <v>702</v>
      </c>
      <c r="Q770" s="29" t="s">
        <v>714</v>
      </c>
      <c r="R770" s="10"/>
      <c r="S770" s="10"/>
      <c r="T770" s="10"/>
      <c r="U770" s="10"/>
      <c r="V770" s="10"/>
      <c r="W770" s="10"/>
      <c r="X770" s="10"/>
      <c r="Y770" s="10"/>
      <c r="Z770" s="10"/>
      <c r="AA770" s="10"/>
      <c r="AB770" s="10"/>
      <c r="AC770" s="10"/>
    </row>
    <row r="771" spans="2:29" s="7" customFormat="1" ht="45">
      <c r="B771" s="353"/>
      <c r="C771" s="335"/>
      <c r="D771" s="20" t="s">
        <v>1333</v>
      </c>
      <c r="E771" s="84">
        <v>0.27</v>
      </c>
      <c r="F771" s="84">
        <v>0.2</v>
      </c>
      <c r="G771" s="84">
        <v>0.35</v>
      </c>
      <c r="H771" s="84">
        <v>0.05</v>
      </c>
      <c r="I771" s="38" t="s">
        <v>719</v>
      </c>
      <c r="J771" s="38" t="s">
        <v>1302</v>
      </c>
      <c r="K771" s="20" t="s">
        <v>50</v>
      </c>
      <c r="L771" s="20" t="s">
        <v>718</v>
      </c>
      <c r="M771" s="20" t="s">
        <v>1332</v>
      </c>
      <c r="N771" s="51" t="s">
        <v>1331</v>
      </c>
      <c r="O771" s="83" t="s">
        <v>1330</v>
      </c>
      <c r="P771" s="20" t="s">
        <v>722</v>
      </c>
      <c r="Q771" s="29" t="s">
        <v>714</v>
      </c>
      <c r="R771" s="10"/>
      <c r="S771" s="10"/>
      <c r="T771" s="10"/>
      <c r="U771" s="10"/>
      <c r="V771" s="10"/>
      <c r="W771" s="10"/>
      <c r="X771" s="10"/>
      <c r="Y771" s="10"/>
      <c r="Z771" s="10"/>
      <c r="AA771" s="10"/>
      <c r="AB771" s="10"/>
      <c r="AC771" s="10"/>
    </row>
    <row r="772" spans="2:29" s="7" customFormat="1" ht="135">
      <c r="B772" s="353"/>
      <c r="C772" s="335"/>
      <c r="D772" s="143" t="s">
        <v>1329</v>
      </c>
      <c r="E772" s="73">
        <v>0.05</v>
      </c>
      <c r="F772" s="73">
        <v>0.1</v>
      </c>
      <c r="G772" s="73">
        <v>0</v>
      </c>
      <c r="H772" s="73">
        <v>0.47</v>
      </c>
      <c r="I772" s="71" t="s">
        <v>927</v>
      </c>
      <c r="J772" s="68" t="s">
        <v>966</v>
      </c>
      <c r="K772" s="71" t="s">
        <v>965</v>
      </c>
      <c r="L772" s="68" t="s">
        <v>964</v>
      </c>
      <c r="M772" s="68" t="s">
        <v>963</v>
      </c>
      <c r="N772" s="70" t="s">
        <v>962</v>
      </c>
      <c r="O772" s="69" t="s">
        <v>961</v>
      </c>
      <c r="P772" s="68" t="s">
        <v>722</v>
      </c>
      <c r="Q772" s="67" t="s">
        <v>714</v>
      </c>
      <c r="R772" s="10"/>
      <c r="S772" s="10"/>
      <c r="T772" s="10"/>
      <c r="U772" s="10"/>
      <c r="V772" s="10"/>
      <c r="W772" s="10"/>
      <c r="X772" s="10"/>
      <c r="Y772" s="10"/>
      <c r="Z772" s="10"/>
      <c r="AA772" s="10"/>
      <c r="AB772" s="10"/>
      <c r="AC772" s="10"/>
    </row>
    <row r="773" spans="2:29" s="7" customFormat="1" ht="60">
      <c r="B773" s="353"/>
      <c r="C773" s="335"/>
      <c r="D773" s="61" t="s">
        <v>1328</v>
      </c>
      <c r="E773" s="65">
        <v>0.7</v>
      </c>
      <c r="F773" s="65">
        <v>0.8</v>
      </c>
      <c r="G773" s="65">
        <v>0.59</v>
      </c>
      <c r="H773" s="65">
        <v>1</v>
      </c>
      <c r="I773" s="64" t="s">
        <v>719</v>
      </c>
      <c r="J773" s="64" t="s">
        <v>1319</v>
      </c>
      <c r="K773" s="64" t="s">
        <v>50</v>
      </c>
      <c r="L773" s="61" t="s">
        <v>718</v>
      </c>
      <c r="M773" s="61" t="s">
        <v>1327</v>
      </c>
      <c r="N773" s="93" t="s">
        <v>1326</v>
      </c>
      <c r="O773" s="62" t="s">
        <v>1325</v>
      </c>
      <c r="P773" s="61" t="s">
        <v>702</v>
      </c>
      <c r="Q773" s="60" t="s">
        <v>730</v>
      </c>
      <c r="R773" s="10"/>
      <c r="S773" s="10"/>
      <c r="T773" s="10"/>
      <c r="U773" s="10"/>
      <c r="V773" s="10"/>
      <c r="W773" s="10"/>
      <c r="X773" s="10"/>
      <c r="Y773" s="10"/>
      <c r="Z773" s="10"/>
      <c r="AA773" s="10"/>
      <c r="AB773" s="10"/>
      <c r="AC773" s="10"/>
    </row>
    <row r="774" spans="2:29" s="7" customFormat="1" ht="45">
      <c r="B774" s="353"/>
      <c r="C774" s="335"/>
      <c r="D774" s="20" t="s">
        <v>1324</v>
      </c>
      <c r="E774" s="38" t="s">
        <v>710</v>
      </c>
      <c r="F774" s="84">
        <v>0.4</v>
      </c>
      <c r="G774" s="84">
        <v>0</v>
      </c>
      <c r="H774" s="84">
        <v>1</v>
      </c>
      <c r="I774" s="38" t="s">
        <v>719</v>
      </c>
      <c r="J774" s="20" t="s">
        <v>966</v>
      </c>
      <c r="K774" s="20" t="s">
        <v>50</v>
      </c>
      <c r="L774" s="20" t="s">
        <v>718</v>
      </c>
      <c r="M774" s="20" t="s">
        <v>1323</v>
      </c>
      <c r="N774" s="51" t="s">
        <v>1322</v>
      </c>
      <c r="O774" s="83" t="s">
        <v>1321</v>
      </c>
      <c r="P774" s="20" t="s">
        <v>702</v>
      </c>
      <c r="Q774" s="29" t="s">
        <v>730</v>
      </c>
      <c r="R774" s="10"/>
      <c r="S774" s="10"/>
      <c r="T774" s="10"/>
      <c r="U774" s="10"/>
      <c r="V774" s="10"/>
      <c r="W774" s="10"/>
      <c r="X774" s="10"/>
      <c r="Y774" s="10"/>
      <c r="Z774" s="10"/>
      <c r="AA774" s="10"/>
      <c r="AB774" s="10"/>
      <c r="AC774" s="10"/>
    </row>
    <row r="775" spans="2:29" s="7" customFormat="1" ht="45">
      <c r="B775" s="353"/>
      <c r="C775" s="335"/>
      <c r="D775" s="20" t="s">
        <v>1320</v>
      </c>
      <c r="E775" s="84">
        <v>0.32</v>
      </c>
      <c r="F775" s="84">
        <v>0.05</v>
      </c>
      <c r="G775" s="84">
        <v>0.65</v>
      </c>
      <c r="H775" s="84">
        <v>1</v>
      </c>
      <c r="I775" s="38" t="s">
        <v>719</v>
      </c>
      <c r="J775" s="38" t="s">
        <v>1319</v>
      </c>
      <c r="K775" s="20" t="s">
        <v>50</v>
      </c>
      <c r="L775" s="20" t="s">
        <v>718</v>
      </c>
      <c r="M775" s="20" t="s">
        <v>1318</v>
      </c>
      <c r="N775" s="51" t="s">
        <v>1317</v>
      </c>
      <c r="O775" s="83" t="s">
        <v>1316</v>
      </c>
      <c r="P775" s="20" t="s">
        <v>702</v>
      </c>
      <c r="Q775" s="29" t="s">
        <v>730</v>
      </c>
      <c r="R775" s="10"/>
      <c r="S775" s="10"/>
      <c r="T775" s="10"/>
      <c r="U775" s="10"/>
      <c r="V775" s="10"/>
      <c r="W775" s="10"/>
      <c r="X775" s="10"/>
      <c r="Y775" s="10"/>
      <c r="Z775" s="10"/>
      <c r="AA775" s="10"/>
      <c r="AB775" s="10"/>
      <c r="AC775" s="10"/>
    </row>
    <row r="776" spans="2:29" s="7" customFormat="1" ht="165">
      <c r="B776" s="353"/>
      <c r="C776" s="335"/>
      <c r="D776" s="20" t="s">
        <v>1315</v>
      </c>
      <c r="E776" s="84">
        <v>0.97</v>
      </c>
      <c r="F776" s="84">
        <v>0.95</v>
      </c>
      <c r="G776" s="84">
        <v>1</v>
      </c>
      <c r="H776" s="84">
        <v>1</v>
      </c>
      <c r="I776" s="38" t="s">
        <v>719</v>
      </c>
      <c r="J776" s="38" t="s">
        <v>1314</v>
      </c>
      <c r="K776" s="38" t="s">
        <v>50</v>
      </c>
      <c r="L776" s="20" t="s">
        <v>718</v>
      </c>
      <c r="M776" s="20" t="s">
        <v>1313</v>
      </c>
      <c r="N776" s="51" t="s">
        <v>1312</v>
      </c>
      <c r="O776" s="90" t="s">
        <v>1311</v>
      </c>
      <c r="P776" s="20" t="s">
        <v>702</v>
      </c>
      <c r="Q776" s="29" t="s">
        <v>730</v>
      </c>
      <c r="R776" s="10"/>
      <c r="S776" s="10"/>
      <c r="T776" s="10"/>
      <c r="U776" s="10"/>
      <c r="V776" s="10"/>
      <c r="W776" s="10"/>
      <c r="X776" s="10"/>
      <c r="Y776" s="10"/>
      <c r="Z776" s="10"/>
      <c r="AA776" s="10"/>
      <c r="AB776" s="10"/>
      <c r="AC776" s="10"/>
    </row>
    <row r="777" spans="2:29" s="7" customFormat="1" ht="75">
      <c r="B777" s="353"/>
      <c r="C777" s="335"/>
      <c r="D777" s="143" t="s">
        <v>1310</v>
      </c>
      <c r="E777" s="71" t="s">
        <v>754</v>
      </c>
      <c r="F777" s="73">
        <v>0</v>
      </c>
      <c r="G777" s="73">
        <v>0.65</v>
      </c>
      <c r="H777" s="73">
        <v>1</v>
      </c>
      <c r="I777" s="71" t="s">
        <v>1309</v>
      </c>
      <c r="J777" s="68" t="s">
        <v>966</v>
      </c>
      <c r="K777" s="68" t="s">
        <v>1308</v>
      </c>
      <c r="L777" s="71" t="s">
        <v>1307</v>
      </c>
      <c r="M777" s="68" t="s">
        <v>1306</v>
      </c>
      <c r="N777" s="70" t="s">
        <v>1305</v>
      </c>
      <c r="O777" s="69" t="s">
        <v>1304</v>
      </c>
      <c r="P777" s="68" t="s">
        <v>702</v>
      </c>
      <c r="Q777" s="67" t="s">
        <v>730</v>
      </c>
      <c r="R777" s="10"/>
      <c r="S777" s="10"/>
      <c r="T777" s="10"/>
      <c r="U777" s="10"/>
      <c r="V777" s="10"/>
      <c r="W777" s="10"/>
      <c r="X777" s="10"/>
      <c r="Y777" s="10"/>
      <c r="Z777" s="10"/>
      <c r="AA777" s="10"/>
      <c r="AB777" s="10"/>
      <c r="AC777" s="10"/>
    </row>
    <row r="778" spans="2:29" s="7" customFormat="1" ht="75">
      <c r="B778" s="353"/>
      <c r="C778" s="335"/>
      <c r="D778" s="142" t="s">
        <v>1303</v>
      </c>
      <c r="E778" s="65">
        <v>0.59</v>
      </c>
      <c r="F778" s="65">
        <v>0.8</v>
      </c>
      <c r="G778" s="65">
        <v>0.35</v>
      </c>
      <c r="H778" s="115">
        <v>1</v>
      </c>
      <c r="I778" s="64" t="s">
        <v>1302</v>
      </c>
      <c r="J778" s="64" t="s">
        <v>1301</v>
      </c>
      <c r="K778" s="64" t="s">
        <v>1300</v>
      </c>
      <c r="L778" s="64" t="s">
        <v>1299</v>
      </c>
      <c r="M778" s="61" t="s">
        <v>1298</v>
      </c>
      <c r="N778" s="93" t="s">
        <v>1297</v>
      </c>
      <c r="O778" s="62" t="s">
        <v>1296</v>
      </c>
      <c r="P778" s="61" t="s">
        <v>702</v>
      </c>
      <c r="Q778" s="60" t="s">
        <v>701</v>
      </c>
      <c r="R778" s="10"/>
      <c r="S778" s="10"/>
      <c r="T778" s="10"/>
      <c r="U778" s="10"/>
      <c r="V778" s="10"/>
      <c r="W778" s="10"/>
      <c r="X778" s="10"/>
      <c r="Y778" s="10"/>
      <c r="Z778" s="10"/>
      <c r="AA778" s="10"/>
      <c r="AB778" s="10"/>
      <c r="AC778" s="10"/>
    </row>
    <row r="779" spans="2:29" s="7" customFormat="1" ht="45">
      <c r="B779" s="353"/>
      <c r="C779" s="335"/>
      <c r="D779" s="138" t="s">
        <v>1295</v>
      </c>
      <c r="E779" s="84">
        <v>0.3</v>
      </c>
      <c r="F779" s="84">
        <v>0</v>
      </c>
      <c r="G779" s="84">
        <v>0.65</v>
      </c>
      <c r="H779" s="91">
        <v>0.96</v>
      </c>
      <c r="I779" s="38" t="s">
        <v>1294</v>
      </c>
      <c r="J779" s="20" t="s">
        <v>50</v>
      </c>
      <c r="K779" s="20" t="s">
        <v>50</v>
      </c>
      <c r="L779" s="38" t="s">
        <v>1293</v>
      </c>
      <c r="M779" s="20" t="s">
        <v>1292</v>
      </c>
      <c r="N779" s="51" t="s">
        <v>1291</v>
      </c>
      <c r="O779" s="90" t="s">
        <v>1290</v>
      </c>
      <c r="P779" s="20" t="s">
        <v>702</v>
      </c>
      <c r="Q779" s="29" t="s">
        <v>701</v>
      </c>
      <c r="R779" s="10"/>
      <c r="S779" s="10"/>
      <c r="T779" s="10"/>
      <c r="U779" s="10"/>
      <c r="V779" s="10"/>
      <c r="W779" s="10"/>
      <c r="X779" s="10"/>
      <c r="Y779" s="10"/>
      <c r="Z779" s="10"/>
      <c r="AA779" s="10"/>
      <c r="AB779" s="10"/>
      <c r="AC779" s="10"/>
    </row>
    <row r="780" spans="2:29" s="7" customFormat="1" ht="45">
      <c r="B780" s="353"/>
      <c r="C780" s="335"/>
      <c r="D780" s="138" t="s">
        <v>1289</v>
      </c>
      <c r="E780" s="84">
        <v>0</v>
      </c>
      <c r="F780" s="84">
        <v>0</v>
      </c>
      <c r="G780" s="84">
        <v>0</v>
      </c>
      <c r="H780" s="84">
        <v>0.56999999999999995</v>
      </c>
      <c r="I780" s="38" t="s">
        <v>1278</v>
      </c>
      <c r="J780" s="38" t="s">
        <v>1277</v>
      </c>
      <c r="K780" s="38" t="s">
        <v>50</v>
      </c>
      <c r="L780" s="38" t="s">
        <v>1288</v>
      </c>
      <c r="M780" s="20" t="s">
        <v>1287</v>
      </c>
      <c r="N780" s="51" t="s">
        <v>1286</v>
      </c>
      <c r="O780" s="83" t="s">
        <v>1285</v>
      </c>
      <c r="P780" s="20" t="s">
        <v>722</v>
      </c>
      <c r="Q780" s="29" t="s">
        <v>701</v>
      </c>
      <c r="R780" s="10"/>
      <c r="S780" s="10"/>
      <c r="T780" s="10"/>
      <c r="U780" s="10"/>
      <c r="V780" s="10"/>
      <c r="W780" s="10"/>
      <c r="X780" s="10"/>
      <c r="Y780" s="10"/>
      <c r="Z780" s="10"/>
      <c r="AA780" s="10"/>
      <c r="AB780" s="10"/>
      <c r="AC780" s="10"/>
    </row>
    <row r="781" spans="2:29" s="7" customFormat="1" ht="45">
      <c r="B781" s="353"/>
      <c r="C781" s="335"/>
      <c r="D781" s="138" t="s">
        <v>1284</v>
      </c>
      <c r="E781" s="84">
        <v>0</v>
      </c>
      <c r="F781" s="84">
        <v>0</v>
      </c>
      <c r="G781" s="84">
        <v>0</v>
      </c>
      <c r="H781" s="84">
        <v>0.57999999999999996</v>
      </c>
      <c r="I781" s="38" t="s">
        <v>1278</v>
      </c>
      <c r="J781" s="38" t="s">
        <v>1277</v>
      </c>
      <c r="K781" s="38" t="s">
        <v>50</v>
      </c>
      <c r="L781" s="38" t="s">
        <v>1283</v>
      </c>
      <c r="M781" s="20" t="s">
        <v>1282</v>
      </c>
      <c r="N781" s="51" t="s">
        <v>1281</v>
      </c>
      <c r="O781" s="83" t="s">
        <v>1280</v>
      </c>
      <c r="P781" s="20" t="s">
        <v>722</v>
      </c>
      <c r="Q781" s="29" t="s">
        <v>701</v>
      </c>
      <c r="R781" s="10"/>
      <c r="S781" s="10"/>
      <c r="T781" s="10"/>
      <c r="U781" s="10"/>
      <c r="V781" s="10"/>
      <c r="W781" s="10"/>
      <c r="X781" s="10"/>
      <c r="Y781" s="10"/>
      <c r="Z781" s="10"/>
      <c r="AA781" s="10"/>
      <c r="AB781" s="10"/>
      <c r="AC781" s="10"/>
    </row>
    <row r="782" spans="2:29" s="7" customFormat="1" ht="60">
      <c r="B782" s="353"/>
      <c r="C782" s="335"/>
      <c r="D782" s="141" t="s">
        <v>1279</v>
      </c>
      <c r="E782" s="129">
        <v>0</v>
      </c>
      <c r="F782" s="129">
        <v>0</v>
      </c>
      <c r="G782" s="129">
        <v>0</v>
      </c>
      <c r="H782" s="129">
        <v>0.56999999999999995</v>
      </c>
      <c r="I782" s="140" t="s">
        <v>1278</v>
      </c>
      <c r="J782" s="140" t="s">
        <v>1277</v>
      </c>
      <c r="K782" s="128" t="s">
        <v>1276</v>
      </c>
      <c r="L782" s="128" t="s">
        <v>1275</v>
      </c>
      <c r="M782" s="32" t="s">
        <v>1274</v>
      </c>
      <c r="N782" s="127" t="s">
        <v>1273</v>
      </c>
      <c r="O782" s="139" t="s">
        <v>1272</v>
      </c>
      <c r="P782" s="32" t="s">
        <v>722</v>
      </c>
      <c r="Q782" s="34" t="s">
        <v>701</v>
      </c>
      <c r="R782" s="10"/>
      <c r="S782" s="10"/>
      <c r="T782" s="10"/>
      <c r="U782" s="10"/>
      <c r="V782" s="10"/>
      <c r="W782" s="10"/>
      <c r="X782" s="10"/>
      <c r="Y782" s="10"/>
      <c r="Z782" s="10"/>
      <c r="AA782" s="10"/>
      <c r="AB782" s="10"/>
      <c r="AC782" s="10"/>
    </row>
    <row r="783" spans="2:29" s="7" customFormat="1" ht="60">
      <c r="B783" s="353"/>
      <c r="C783" s="335"/>
      <c r="D783" s="138" t="s">
        <v>1271</v>
      </c>
      <c r="E783" s="84">
        <v>0.03</v>
      </c>
      <c r="F783" s="84">
        <v>0.05</v>
      </c>
      <c r="G783" s="84">
        <v>0</v>
      </c>
      <c r="H783" s="84">
        <v>0.5</v>
      </c>
      <c r="I783" s="38" t="s">
        <v>1270</v>
      </c>
      <c r="J783" s="38" t="s">
        <v>966</v>
      </c>
      <c r="K783" s="20" t="s">
        <v>840</v>
      </c>
      <c r="L783" s="20" t="s">
        <v>1269</v>
      </c>
      <c r="M783" s="20" t="s">
        <v>1268</v>
      </c>
      <c r="N783" s="51" t="s">
        <v>1267</v>
      </c>
      <c r="O783" s="83" t="s">
        <v>1266</v>
      </c>
      <c r="P783" s="20" t="s">
        <v>722</v>
      </c>
      <c r="Q783" s="29" t="s">
        <v>701</v>
      </c>
      <c r="R783" s="10"/>
      <c r="S783" s="10"/>
      <c r="T783" s="10"/>
      <c r="U783" s="10"/>
      <c r="V783" s="10"/>
      <c r="W783" s="10"/>
      <c r="X783" s="10"/>
      <c r="Y783" s="10"/>
      <c r="Z783" s="10"/>
      <c r="AA783" s="10"/>
      <c r="AB783" s="10"/>
      <c r="AC783" s="10"/>
    </row>
    <row r="784" spans="2:29" s="7" customFormat="1" ht="105">
      <c r="B784" s="353"/>
      <c r="C784" s="335"/>
      <c r="D784" s="38" t="s">
        <v>1265</v>
      </c>
      <c r="E784" s="84">
        <v>0</v>
      </c>
      <c r="F784" s="84">
        <v>0</v>
      </c>
      <c r="G784" s="84">
        <v>0</v>
      </c>
      <c r="H784" s="84">
        <v>0.55000000000000004</v>
      </c>
      <c r="I784" s="38" t="s">
        <v>945</v>
      </c>
      <c r="J784" s="20" t="s">
        <v>966</v>
      </c>
      <c r="K784" s="38" t="s">
        <v>1264</v>
      </c>
      <c r="L784" s="38" t="s">
        <v>1263</v>
      </c>
      <c r="M784" s="20" t="s">
        <v>1262</v>
      </c>
      <c r="N784" s="51" t="s">
        <v>1261</v>
      </c>
      <c r="O784" s="83" t="s">
        <v>1260</v>
      </c>
      <c r="P784" s="20" t="s">
        <v>722</v>
      </c>
      <c r="Q784" s="29" t="s">
        <v>701</v>
      </c>
      <c r="R784" s="10"/>
      <c r="S784" s="10"/>
      <c r="T784" s="10"/>
      <c r="U784" s="10"/>
      <c r="V784" s="10"/>
      <c r="W784" s="10"/>
      <c r="X784" s="10"/>
      <c r="Y784" s="10"/>
      <c r="Z784" s="10"/>
      <c r="AA784" s="10"/>
      <c r="AB784" s="10"/>
      <c r="AC784" s="10"/>
    </row>
    <row r="785" spans="2:29" s="7" customFormat="1" ht="45">
      <c r="B785" s="353"/>
      <c r="C785" s="344" t="s">
        <v>1259</v>
      </c>
      <c r="D785" s="61" t="s">
        <v>1258</v>
      </c>
      <c r="E785" s="65">
        <v>0.3</v>
      </c>
      <c r="F785" s="65">
        <v>0</v>
      </c>
      <c r="G785" s="65">
        <v>0.65</v>
      </c>
      <c r="H785" s="94">
        <v>0.96</v>
      </c>
      <c r="I785" s="61" t="s">
        <v>719</v>
      </c>
      <c r="J785" s="64" t="s">
        <v>1257</v>
      </c>
      <c r="K785" s="61" t="s">
        <v>50</v>
      </c>
      <c r="L785" s="61" t="s">
        <v>718</v>
      </c>
      <c r="M785" s="61" t="s">
        <v>1256</v>
      </c>
      <c r="N785" s="93" t="s">
        <v>1255</v>
      </c>
      <c r="O785" s="92" t="s">
        <v>1254</v>
      </c>
      <c r="P785" s="61" t="s">
        <v>702</v>
      </c>
      <c r="Q785" s="60" t="s">
        <v>714</v>
      </c>
      <c r="R785" s="10"/>
      <c r="S785" s="10"/>
      <c r="T785" s="10"/>
      <c r="U785" s="10"/>
      <c r="V785" s="10"/>
      <c r="W785" s="10"/>
      <c r="X785" s="10"/>
      <c r="Y785" s="10"/>
      <c r="Z785" s="10"/>
      <c r="AA785" s="10"/>
      <c r="AB785" s="10"/>
      <c r="AC785" s="10"/>
    </row>
    <row r="786" spans="2:29" s="7" customFormat="1" ht="30">
      <c r="B786" s="353"/>
      <c r="C786" s="345"/>
      <c r="D786" s="68" t="s">
        <v>1253</v>
      </c>
      <c r="E786" s="73">
        <v>0.43</v>
      </c>
      <c r="F786" s="73">
        <v>0</v>
      </c>
      <c r="G786" s="73">
        <v>0.94</v>
      </c>
      <c r="H786" s="72">
        <v>0.91</v>
      </c>
      <c r="I786" s="68" t="s">
        <v>719</v>
      </c>
      <c r="J786" s="107" t="s">
        <v>1249</v>
      </c>
      <c r="K786" s="68" t="s">
        <v>50</v>
      </c>
      <c r="L786" s="68" t="s">
        <v>718</v>
      </c>
      <c r="M786" s="68" t="s">
        <v>1248</v>
      </c>
      <c r="N786" s="70" t="s">
        <v>1252</v>
      </c>
      <c r="O786" s="69" t="s">
        <v>1251</v>
      </c>
      <c r="P786" s="68" t="s">
        <v>702</v>
      </c>
      <c r="Q786" s="67" t="s">
        <v>714</v>
      </c>
      <c r="R786" s="10"/>
      <c r="S786" s="10"/>
      <c r="T786" s="10"/>
      <c r="U786" s="10"/>
      <c r="V786" s="10"/>
      <c r="W786" s="10"/>
      <c r="X786" s="10"/>
      <c r="Y786" s="10"/>
      <c r="Z786" s="10"/>
      <c r="AA786" s="10"/>
      <c r="AB786" s="10"/>
      <c r="AC786" s="10"/>
    </row>
    <row r="787" spans="2:29" s="7" customFormat="1" ht="45">
      <c r="B787" s="353"/>
      <c r="C787" s="346"/>
      <c r="D787" s="76" t="s">
        <v>1250</v>
      </c>
      <c r="E787" s="79" t="s">
        <v>754</v>
      </c>
      <c r="F787" s="80">
        <v>0</v>
      </c>
      <c r="G787" s="80">
        <v>0.65</v>
      </c>
      <c r="H787" s="80">
        <v>1</v>
      </c>
      <c r="I787" s="79" t="s">
        <v>719</v>
      </c>
      <c r="J787" s="79" t="s">
        <v>1249</v>
      </c>
      <c r="K787" s="76" t="s">
        <v>50</v>
      </c>
      <c r="L787" s="76" t="s">
        <v>718</v>
      </c>
      <c r="M787" s="76" t="s">
        <v>1248</v>
      </c>
      <c r="N787" s="100" t="s">
        <v>1247</v>
      </c>
      <c r="O787" s="77" t="s">
        <v>1246</v>
      </c>
      <c r="P787" s="76" t="s">
        <v>702</v>
      </c>
      <c r="Q787" s="75" t="s">
        <v>730</v>
      </c>
      <c r="R787" s="10"/>
      <c r="S787" s="10"/>
      <c r="T787" s="10"/>
      <c r="U787" s="10"/>
      <c r="V787" s="10"/>
      <c r="W787" s="10"/>
      <c r="X787" s="10"/>
      <c r="Y787" s="10"/>
      <c r="Z787" s="10"/>
      <c r="AA787" s="10"/>
      <c r="AB787" s="10"/>
      <c r="AC787" s="10"/>
    </row>
    <row r="788" spans="2:29" s="7" customFormat="1" ht="90">
      <c r="B788" s="353"/>
      <c r="C788" s="335" t="s">
        <v>1245</v>
      </c>
      <c r="D788" s="86" t="s">
        <v>1244</v>
      </c>
      <c r="E788" s="84">
        <v>0</v>
      </c>
      <c r="F788" s="84">
        <v>0</v>
      </c>
      <c r="G788" s="84">
        <v>0</v>
      </c>
      <c r="H788" s="84">
        <v>0.55000000000000004</v>
      </c>
      <c r="I788" s="38" t="s">
        <v>719</v>
      </c>
      <c r="J788" s="38" t="s">
        <v>1243</v>
      </c>
      <c r="K788" s="20" t="s">
        <v>50</v>
      </c>
      <c r="L788" s="20" t="s">
        <v>718</v>
      </c>
      <c r="M788" s="20" t="s">
        <v>1242</v>
      </c>
      <c r="N788" s="51" t="s">
        <v>1241</v>
      </c>
      <c r="O788" s="90" t="s">
        <v>1240</v>
      </c>
      <c r="P788" s="20" t="s">
        <v>722</v>
      </c>
      <c r="Q788" s="29" t="s">
        <v>887</v>
      </c>
      <c r="R788" s="10"/>
      <c r="S788" s="10"/>
      <c r="T788" s="10"/>
      <c r="U788" s="10"/>
      <c r="V788" s="10"/>
      <c r="W788" s="10"/>
      <c r="X788" s="10"/>
      <c r="Y788" s="10"/>
      <c r="Z788" s="10"/>
      <c r="AA788" s="10"/>
      <c r="AB788" s="10"/>
      <c r="AC788" s="10"/>
    </row>
    <row r="789" spans="2:29" s="7" customFormat="1" ht="45">
      <c r="B789" s="353"/>
      <c r="C789" s="335"/>
      <c r="D789" s="95" t="s">
        <v>1239</v>
      </c>
      <c r="E789" s="73">
        <v>0</v>
      </c>
      <c r="F789" s="73">
        <v>0</v>
      </c>
      <c r="G789" s="73">
        <v>0</v>
      </c>
      <c r="H789" s="73">
        <v>0.53</v>
      </c>
      <c r="I789" s="71" t="s">
        <v>1238</v>
      </c>
      <c r="J789" s="68" t="s">
        <v>50</v>
      </c>
      <c r="K789" s="68" t="s">
        <v>50</v>
      </c>
      <c r="L789" s="68" t="s">
        <v>1237</v>
      </c>
      <c r="M789" s="68" t="s">
        <v>1236</v>
      </c>
      <c r="N789" s="70" t="s">
        <v>1235</v>
      </c>
      <c r="O789" s="69" t="s">
        <v>1234</v>
      </c>
      <c r="P789" s="68" t="s">
        <v>722</v>
      </c>
      <c r="Q789" s="67" t="s">
        <v>887</v>
      </c>
      <c r="R789" s="10"/>
      <c r="S789" s="10"/>
      <c r="T789" s="10"/>
      <c r="U789" s="10"/>
      <c r="V789" s="10"/>
      <c r="W789" s="10"/>
      <c r="X789" s="10"/>
      <c r="Y789" s="10"/>
      <c r="Z789" s="10"/>
      <c r="AA789" s="10"/>
      <c r="AB789" s="10"/>
      <c r="AC789" s="10"/>
    </row>
    <row r="790" spans="2:29" s="7" customFormat="1" ht="45">
      <c r="B790" s="353"/>
      <c r="C790" s="335"/>
      <c r="D790" s="102" t="s">
        <v>1233</v>
      </c>
      <c r="E790" s="80">
        <v>0.43</v>
      </c>
      <c r="F790" s="80">
        <v>0.8</v>
      </c>
      <c r="G790" s="80">
        <v>0</v>
      </c>
      <c r="H790" s="80">
        <v>0.99</v>
      </c>
      <c r="I790" s="79" t="s">
        <v>719</v>
      </c>
      <c r="J790" s="79" t="s">
        <v>1229</v>
      </c>
      <c r="K790" s="76" t="s">
        <v>50</v>
      </c>
      <c r="L790" s="76" t="s">
        <v>718</v>
      </c>
      <c r="M790" s="76" t="s">
        <v>1232</v>
      </c>
      <c r="N790" s="100" t="s">
        <v>1231</v>
      </c>
      <c r="O790" s="77" t="s">
        <v>1226</v>
      </c>
      <c r="P790" s="76" t="s">
        <v>702</v>
      </c>
      <c r="Q790" s="137" t="s">
        <v>714</v>
      </c>
      <c r="R790" s="10"/>
      <c r="S790" s="10"/>
      <c r="T790" s="10"/>
      <c r="U790" s="10"/>
      <c r="V790" s="10"/>
      <c r="W790" s="10"/>
      <c r="X790" s="10"/>
      <c r="Y790" s="10"/>
      <c r="Z790" s="10"/>
      <c r="AA790" s="10"/>
      <c r="AB790" s="10"/>
      <c r="AC790" s="10"/>
    </row>
    <row r="791" spans="2:29" s="7" customFormat="1" ht="45">
      <c r="B791" s="353"/>
      <c r="C791" s="335"/>
      <c r="D791" s="87" t="s">
        <v>1230</v>
      </c>
      <c r="E791" s="64" t="s">
        <v>754</v>
      </c>
      <c r="F791" s="65">
        <v>0</v>
      </c>
      <c r="G791" s="65">
        <v>0.65</v>
      </c>
      <c r="H791" s="65">
        <v>1</v>
      </c>
      <c r="I791" s="64" t="s">
        <v>719</v>
      </c>
      <c r="J791" s="64" t="s">
        <v>1229</v>
      </c>
      <c r="K791" s="61" t="s">
        <v>50</v>
      </c>
      <c r="L791" s="61" t="s">
        <v>718</v>
      </c>
      <c r="M791" s="61" t="s">
        <v>1228</v>
      </c>
      <c r="N791" s="93" t="s">
        <v>1227</v>
      </c>
      <c r="O791" s="62" t="s">
        <v>1226</v>
      </c>
      <c r="P791" s="61" t="s">
        <v>702</v>
      </c>
      <c r="Q791" s="60" t="s">
        <v>730</v>
      </c>
      <c r="R791" s="10"/>
      <c r="S791" s="10"/>
      <c r="T791" s="10"/>
      <c r="U791" s="10"/>
      <c r="V791" s="10"/>
      <c r="W791" s="10"/>
      <c r="X791" s="10"/>
      <c r="Y791" s="10"/>
      <c r="Z791" s="10"/>
      <c r="AA791" s="10"/>
      <c r="AB791" s="10"/>
      <c r="AC791" s="10"/>
    </row>
    <row r="792" spans="2:29" s="7" customFormat="1" ht="75">
      <c r="B792" s="353"/>
      <c r="C792" s="335"/>
      <c r="D792" s="95" t="s">
        <v>1225</v>
      </c>
      <c r="E792" s="73">
        <v>0.3</v>
      </c>
      <c r="F792" s="73">
        <v>0.05</v>
      </c>
      <c r="G792" s="73">
        <v>0.59</v>
      </c>
      <c r="H792" s="73">
        <v>1</v>
      </c>
      <c r="I792" s="71" t="s">
        <v>1224</v>
      </c>
      <c r="J792" s="71" t="s">
        <v>1223</v>
      </c>
      <c r="K792" s="68" t="s">
        <v>50</v>
      </c>
      <c r="L792" s="71" t="s">
        <v>1222</v>
      </c>
      <c r="M792" s="68" t="s">
        <v>1221</v>
      </c>
      <c r="N792" s="70" t="s">
        <v>1220</v>
      </c>
      <c r="O792" s="69" t="s">
        <v>1219</v>
      </c>
      <c r="P792" s="68" t="s">
        <v>702</v>
      </c>
      <c r="Q792" s="67" t="s">
        <v>730</v>
      </c>
      <c r="R792" s="10"/>
      <c r="S792" s="10"/>
      <c r="T792" s="10"/>
      <c r="U792" s="10"/>
      <c r="V792" s="10"/>
      <c r="W792" s="10"/>
      <c r="X792" s="10"/>
      <c r="Y792" s="10"/>
      <c r="Z792" s="10"/>
      <c r="AA792" s="10"/>
      <c r="AB792" s="10"/>
      <c r="AC792" s="10"/>
    </row>
    <row r="793" spans="2:29" s="7" customFormat="1" ht="105">
      <c r="B793" s="353"/>
      <c r="C793" s="335"/>
      <c r="D793" s="98" t="s">
        <v>1218</v>
      </c>
      <c r="E793" s="65">
        <v>0</v>
      </c>
      <c r="F793" s="65">
        <v>0</v>
      </c>
      <c r="G793" s="65">
        <v>0</v>
      </c>
      <c r="H793" s="65">
        <v>0.57999999999999996</v>
      </c>
      <c r="I793" s="64" t="s">
        <v>1217</v>
      </c>
      <c r="J793" s="64" t="s">
        <v>1216</v>
      </c>
      <c r="K793" s="61" t="s">
        <v>1215</v>
      </c>
      <c r="L793" s="61" t="s">
        <v>1214</v>
      </c>
      <c r="M793" s="61" t="s">
        <v>1213</v>
      </c>
      <c r="N793" s="93" t="s">
        <v>1212</v>
      </c>
      <c r="O793" s="92" t="s">
        <v>1211</v>
      </c>
      <c r="P793" s="61" t="s">
        <v>722</v>
      </c>
      <c r="Q793" s="60" t="s">
        <v>701</v>
      </c>
      <c r="R793" s="10"/>
      <c r="S793" s="10"/>
      <c r="T793" s="10"/>
      <c r="U793" s="10"/>
      <c r="V793" s="10"/>
      <c r="W793" s="10"/>
      <c r="X793" s="10"/>
      <c r="Y793" s="10"/>
      <c r="Z793" s="10"/>
      <c r="AA793" s="10"/>
      <c r="AB793" s="10"/>
      <c r="AC793" s="10"/>
    </row>
    <row r="794" spans="2:29" s="7" customFormat="1" ht="75">
      <c r="B794" s="353"/>
      <c r="C794" s="344" t="s">
        <v>1210</v>
      </c>
      <c r="D794" s="66" t="s">
        <v>1209</v>
      </c>
      <c r="E794" s="65">
        <v>0</v>
      </c>
      <c r="F794" s="65">
        <v>0</v>
      </c>
      <c r="G794" s="65">
        <v>0</v>
      </c>
      <c r="H794" s="65">
        <v>0.56999999999999995</v>
      </c>
      <c r="I794" s="64" t="s">
        <v>1075</v>
      </c>
      <c r="J794" s="61" t="s">
        <v>50</v>
      </c>
      <c r="K794" s="64" t="s">
        <v>1208</v>
      </c>
      <c r="L794" s="61" t="s">
        <v>718</v>
      </c>
      <c r="M794" s="61" t="s">
        <v>1207</v>
      </c>
      <c r="N794" s="93" t="s">
        <v>1206</v>
      </c>
      <c r="O794" s="62" t="s">
        <v>1205</v>
      </c>
      <c r="P794" s="61" t="s">
        <v>722</v>
      </c>
      <c r="Q794" s="60" t="s">
        <v>887</v>
      </c>
      <c r="R794" s="10"/>
      <c r="S794" s="10"/>
      <c r="T794" s="10"/>
      <c r="U794" s="10"/>
      <c r="V794" s="10"/>
      <c r="W794" s="10"/>
      <c r="X794" s="10"/>
      <c r="Y794" s="10"/>
      <c r="Z794" s="10"/>
      <c r="AA794" s="10"/>
      <c r="AB794" s="10"/>
      <c r="AC794" s="10"/>
    </row>
    <row r="795" spans="2:29" s="7" customFormat="1" ht="90">
      <c r="B795" s="353"/>
      <c r="C795" s="345"/>
      <c r="D795" s="99" t="s">
        <v>1204</v>
      </c>
      <c r="E795" s="84">
        <v>0</v>
      </c>
      <c r="F795" s="84">
        <v>0</v>
      </c>
      <c r="G795" s="84">
        <v>0</v>
      </c>
      <c r="H795" s="84">
        <v>0.45</v>
      </c>
      <c r="I795" s="38" t="s">
        <v>1075</v>
      </c>
      <c r="J795" s="20" t="s">
        <v>50</v>
      </c>
      <c r="K795" s="20" t="s">
        <v>1074</v>
      </c>
      <c r="L795" s="38" t="s">
        <v>1203</v>
      </c>
      <c r="M795" s="20" t="s">
        <v>1202</v>
      </c>
      <c r="N795" s="51" t="s">
        <v>1201</v>
      </c>
      <c r="O795" s="83" t="s">
        <v>1200</v>
      </c>
      <c r="P795" s="20" t="s">
        <v>722</v>
      </c>
      <c r="Q795" s="29" t="s">
        <v>887</v>
      </c>
      <c r="R795" s="10"/>
      <c r="S795" s="10"/>
      <c r="T795" s="10"/>
      <c r="U795" s="10"/>
      <c r="V795" s="10"/>
      <c r="W795" s="10"/>
      <c r="X795" s="10"/>
      <c r="Y795" s="10"/>
      <c r="Z795" s="10"/>
      <c r="AA795" s="10"/>
      <c r="AB795" s="10"/>
      <c r="AC795" s="10"/>
    </row>
    <row r="796" spans="2:29" s="7" customFormat="1" ht="60">
      <c r="B796" s="353"/>
      <c r="C796" s="345"/>
      <c r="D796" s="98" t="s">
        <v>1199</v>
      </c>
      <c r="E796" s="65">
        <v>0.43</v>
      </c>
      <c r="F796" s="65">
        <v>0.8</v>
      </c>
      <c r="G796" s="65">
        <v>0</v>
      </c>
      <c r="H796" s="94">
        <v>0.92</v>
      </c>
      <c r="I796" s="64" t="s">
        <v>1075</v>
      </c>
      <c r="J796" s="61" t="s">
        <v>50</v>
      </c>
      <c r="K796" s="61" t="s">
        <v>50</v>
      </c>
      <c r="L796" s="64" t="s">
        <v>1198</v>
      </c>
      <c r="M796" s="61" t="s">
        <v>1197</v>
      </c>
      <c r="N796" s="93" t="s">
        <v>1196</v>
      </c>
      <c r="O796" s="92" t="s">
        <v>1195</v>
      </c>
      <c r="P796" s="61" t="s">
        <v>702</v>
      </c>
      <c r="Q796" s="60" t="s">
        <v>790</v>
      </c>
      <c r="R796" s="10"/>
      <c r="S796" s="10"/>
      <c r="T796" s="10"/>
      <c r="U796" s="10"/>
      <c r="V796" s="10"/>
      <c r="W796" s="10"/>
      <c r="X796" s="10"/>
      <c r="Y796" s="10"/>
      <c r="Z796" s="10"/>
      <c r="AA796" s="10"/>
      <c r="AB796" s="10"/>
      <c r="AC796" s="10"/>
    </row>
    <row r="797" spans="2:29" s="7" customFormat="1" ht="90">
      <c r="B797" s="353"/>
      <c r="C797" s="345"/>
      <c r="D797" s="99" t="s">
        <v>1194</v>
      </c>
      <c r="E797" s="84">
        <v>0.03</v>
      </c>
      <c r="F797" s="84">
        <v>0.05</v>
      </c>
      <c r="G797" s="84">
        <v>0</v>
      </c>
      <c r="H797" s="84">
        <v>0.54</v>
      </c>
      <c r="I797" s="38" t="s">
        <v>1075</v>
      </c>
      <c r="J797" s="20" t="s">
        <v>50</v>
      </c>
      <c r="K797" s="20" t="s">
        <v>1074</v>
      </c>
      <c r="L797" s="38" t="s">
        <v>1193</v>
      </c>
      <c r="M797" s="20" t="s">
        <v>1192</v>
      </c>
      <c r="N797" s="51" t="s">
        <v>1191</v>
      </c>
      <c r="O797" s="83" t="s">
        <v>1190</v>
      </c>
      <c r="P797" s="20" t="s">
        <v>722</v>
      </c>
      <c r="Q797" s="29" t="s">
        <v>790</v>
      </c>
      <c r="R797" s="10"/>
      <c r="S797" s="10"/>
      <c r="T797" s="10"/>
      <c r="U797" s="10"/>
      <c r="V797" s="10"/>
      <c r="W797" s="10"/>
      <c r="X797" s="10"/>
      <c r="Y797" s="10"/>
      <c r="Z797" s="10"/>
      <c r="AA797" s="10"/>
      <c r="AB797" s="10"/>
      <c r="AC797" s="10"/>
    </row>
    <row r="798" spans="2:29" s="7" customFormat="1" ht="60">
      <c r="B798" s="353"/>
      <c r="C798" s="345"/>
      <c r="D798" s="95" t="s">
        <v>1189</v>
      </c>
      <c r="E798" s="73">
        <v>0.03</v>
      </c>
      <c r="F798" s="73">
        <v>0.05</v>
      </c>
      <c r="G798" s="73">
        <v>0</v>
      </c>
      <c r="H798" s="73">
        <v>0.25</v>
      </c>
      <c r="I798" s="71" t="s">
        <v>1075</v>
      </c>
      <c r="J798" s="68" t="s">
        <v>50</v>
      </c>
      <c r="K798" s="71" t="s">
        <v>1074</v>
      </c>
      <c r="L798" s="71" t="s">
        <v>1188</v>
      </c>
      <c r="M798" s="68" t="s">
        <v>1187</v>
      </c>
      <c r="N798" s="70" t="s">
        <v>1186</v>
      </c>
      <c r="O798" s="69" t="s">
        <v>1185</v>
      </c>
      <c r="P798" s="68" t="s">
        <v>722</v>
      </c>
      <c r="Q798" s="67" t="s">
        <v>790</v>
      </c>
      <c r="R798" s="10"/>
      <c r="S798" s="10"/>
      <c r="T798" s="10"/>
      <c r="U798" s="10"/>
      <c r="V798" s="10"/>
      <c r="W798" s="10"/>
      <c r="X798" s="10"/>
      <c r="Y798" s="10"/>
      <c r="Z798" s="10"/>
      <c r="AA798" s="10"/>
      <c r="AB798" s="10"/>
      <c r="AC798" s="10"/>
    </row>
    <row r="799" spans="2:29" s="7" customFormat="1" ht="60">
      <c r="B799" s="353"/>
      <c r="C799" s="345"/>
      <c r="D799" s="87" t="s">
        <v>1184</v>
      </c>
      <c r="E799" s="65">
        <v>0.35</v>
      </c>
      <c r="F799" s="65">
        <v>0.65</v>
      </c>
      <c r="G799" s="65">
        <v>0</v>
      </c>
      <c r="H799" s="94">
        <v>0.89</v>
      </c>
      <c r="I799" s="64" t="s">
        <v>719</v>
      </c>
      <c r="J799" s="64" t="s">
        <v>1082</v>
      </c>
      <c r="K799" s="61" t="s">
        <v>50</v>
      </c>
      <c r="L799" s="61" t="s">
        <v>718</v>
      </c>
      <c r="M799" s="61" t="s">
        <v>1183</v>
      </c>
      <c r="N799" s="93" t="s">
        <v>1169</v>
      </c>
      <c r="O799" s="92" t="s">
        <v>1168</v>
      </c>
      <c r="P799" s="61" t="s">
        <v>702</v>
      </c>
      <c r="Q799" s="60" t="s">
        <v>714</v>
      </c>
      <c r="R799" s="10"/>
      <c r="S799" s="10"/>
      <c r="T799" s="10"/>
      <c r="U799" s="10"/>
      <c r="V799" s="10"/>
      <c r="W799" s="10"/>
      <c r="X799" s="10"/>
      <c r="Y799" s="10"/>
      <c r="Z799" s="10"/>
      <c r="AA799" s="10"/>
      <c r="AB799" s="10"/>
      <c r="AC799" s="10"/>
    </row>
    <row r="800" spans="2:29" s="7" customFormat="1" ht="60">
      <c r="B800" s="353"/>
      <c r="C800" s="345"/>
      <c r="D800" s="86" t="s">
        <v>1182</v>
      </c>
      <c r="E800" s="84">
        <v>0.62</v>
      </c>
      <c r="F800" s="84">
        <v>0.85</v>
      </c>
      <c r="G800" s="84">
        <v>0.35</v>
      </c>
      <c r="H800" s="84">
        <v>0.89</v>
      </c>
      <c r="I800" s="38" t="s">
        <v>719</v>
      </c>
      <c r="J800" s="38" t="s">
        <v>1082</v>
      </c>
      <c r="K800" s="20" t="s">
        <v>50</v>
      </c>
      <c r="L800" s="20" t="s">
        <v>718</v>
      </c>
      <c r="M800" s="20" t="s">
        <v>1181</v>
      </c>
      <c r="N800" s="51" t="s">
        <v>1180</v>
      </c>
      <c r="O800" s="83" t="s">
        <v>1179</v>
      </c>
      <c r="P800" s="20" t="s">
        <v>702</v>
      </c>
      <c r="Q800" s="29" t="s">
        <v>714</v>
      </c>
      <c r="R800" s="10"/>
      <c r="S800" s="10"/>
      <c r="T800" s="10"/>
      <c r="U800" s="10"/>
      <c r="V800" s="10"/>
      <c r="W800" s="10"/>
      <c r="X800" s="10"/>
      <c r="Y800" s="10"/>
      <c r="Z800" s="10"/>
      <c r="AA800" s="10"/>
      <c r="AB800" s="10"/>
      <c r="AC800" s="10"/>
    </row>
    <row r="801" spans="2:29" s="7" customFormat="1" ht="45">
      <c r="B801" s="353"/>
      <c r="C801" s="345"/>
      <c r="D801" s="86" t="s">
        <v>1178</v>
      </c>
      <c r="E801" s="84">
        <v>0.03</v>
      </c>
      <c r="F801" s="84">
        <v>0.05</v>
      </c>
      <c r="G801" s="84">
        <v>0</v>
      </c>
      <c r="H801" s="84">
        <v>0.28000000000000003</v>
      </c>
      <c r="I801" s="20" t="s">
        <v>719</v>
      </c>
      <c r="J801" s="128" t="s">
        <v>1075</v>
      </c>
      <c r="K801" s="20" t="s">
        <v>50</v>
      </c>
      <c r="L801" s="20" t="s">
        <v>718</v>
      </c>
      <c r="M801" s="20" t="s">
        <v>1177</v>
      </c>
      <c r="N801" s="51" t="s">
        <v>1176</v>
      </c>
      <c r="O801" s="83" t="s">
        <v>1172</v>
      </c>
      <c r="P801" s="20" t="s">
        <v>722</v>
      </c>
      <c r="Q801" s="29" t="s">
        <v>714</v>
      </c>
      <c r="R801" s="10"/>
      <c r="S801" s="10"/>
      <c r="T801" s="10"/>
      <c r="U801" s="10"/>
      <c r="V801" s="10"/>
      <c r="W801" s="10"/>
      <c r="X801" s="10"/>
      <c r="Y801" s="10"/>
      <c r="Z801" s="10"/>
      <c r="AA801" s="10"/>
      <c r="AB801" s="10"/>
      <c r="AC801" s="10"/>
    </row>
    <row r="802" spans="2:29" s="7" customFormat="1" ht="45">
      <c r="B802" s="353"/>
      <c r="C802" s="345"/>
      <c r="D802" s="86" t="s">
        <v>1175</v>
      </c>
      <c r="E802" s="84">
        <v>0.03</v>
      </c>
      <c r="F802" s="84">
        <v>0.05</v>
      </c>
      <c r="G802" s="84">
        <v>0</v>
      </c>
      <c r="H802" s="84">
        <v>0.28000000000000003</v>
      </c>
      <c r="I802" s="20" t="s">
        <v>719</v>
      </c>
      <c r="J802" s="128" t="s">
        <v>1075</v>
      </c>
      <c r="K802" s="20" t="s">
        <v>50</v>
      </c>
      <c r="L802" s="20" t="s">
        <v>718</v>
      </c>
      <c r="M802" s="20" t="s">
        <v>1174</v>
      </c>
      <c r="N802" s="51" t="s">
        <v>1173</v>
      </c>
      <c r="O802" s="83" t="s">
        <v>1172</v>
      </c>
      <c r="P802" s="20" t="s">
        <v>722</v>
      </c>
      <c r="Q802" s="29" t="s">
        <v>714</v>
      </c>
      <c r="R802" s="10"/>
      <c r="S802" s="10"/>
      <c r="T802" s="10"/>
      <c r="U802" s="10"/>
      <c r="V802" s="10"/>
      <c r="W802" s="10"/>
      <c r="X802" s="10"/>
      <c r="Y802" s="10"/>
      <c r="Z802" s="10"/>
      <c r="AA802" s="10"/>
      <c r="AB802" s="10"/>
      <c r="AC802" s="10"/>
    </row>
    <row r="803" spans="2:29" s="7" customFormat="1" ht="60">
      <c r="B803" s="353"/>
      <c r="C803" s="345"/>
      <c r="D803" s="96" t="s">
        <v>1171</v>
      </c>
      <c r="E803" s="85">
        <f>24/37</f>
        <v>0.64864864864864868</v>
      </c>
      <c r="F803" s="84">
        <v>0.35</v>
      </c>
      <c r="G803" s="84">
        <v>1</v>
      </c>
      <c r="H803" s="91">
        <v>0.08</v>
      </c>
      <c r="I803" s="38" t="s">
        <v>719</v>
      </c>
      <c r="J803" s="38" t="s">
        <v>1082</v>
      </c>
      <c r="K803" s="20" t="s">
        <v>50</v>
      </c>
      <c r="L803" s="38" t="s">
        <v>718</v>
      </c>
      <c r="M803" s="20" t="s">
        <v>1170</v>
      </c>
      <c r="N803" s="51" t="s">
        <v>1169</v>
      </c>
      <c r="O803" s="90" t="s">
        <v>1168</v>
      </c>
      <c r="P803" s="20" t="s">
        <v>722</v>
      </c>
      <c r="Q803" s="29" t="s">
        <v>714</v>
      </c>
      <c r="R803" s="10"/>
      <c r="S803" s="10"/>
      <c r="T803" s="10"/>
      <c r="U803" s="10"/>
      <c r="V803" s="10"/>
      <c r="W803" s="10"/>
      <c r="X803" s="10"/>
      <c r="Y803" s="10"/>
      <c r="Z803" s="10"/>
      <c r="AA803" s="10"/>
      <c r="AB803" s="10"/>
      <c r="AC803" s="10"/>
    </row>
    <row r="804" spans="2:29" s="7" customFormat="1" ht="45">
      <c r="B804" s="353"/>
      <c r="C804" s="345"/>
      <c r="D804" s="86" t="s">
        <v>1167</v>
      </c>
      <c r="E804" s="84">
        <v>0.03</v>
      </c>
      <c r="F804" s="84">
        <v>0.05</v>
      </c>
      <c r="G804" s="84">
        <v>0</v>
      </c>
      <c r="H804" s="84">
        <v>0.53</v>
      </c>
      <c r="I804" s="38" t="s">
        <v>719</v>
      </c>
      <c r="J804" s="38" t="s">
        <v>1082</v>
      </c>
      <c r="K804" s="20" t="s">
        <v>50</v>
      </c>
      <c r="L804" s="20" t="s">
        <v>718</v>
      </c>
      <c r="M804" s="20" t="s">
        <v>1166</v>
      </c>
      <c r="N804" s="51" t="s">
        <v>1165</v>
      </c>
      <c r="O804" s="83" t="s">
        <v>1164</v>
      </c>
      <c r="P804" s="20" t="s">
        <v>722</v>
      </c>
      <c r="Q804" s="29" t="s">
        <v>714</v>
      </c>
      <c r="R804" s="10"/>
      <c r="S804" s="10"/>
      <c r="T804" s="10"/>
      <c r="U804" s="10"/>
      <c r="V804" s="10"/>
      <c r="W804" s="10"/>
      <c r="X804" s="10"/>
      <c r="Y804" s="10"/>
      <c r="Z804" s="10"/>
      <c r="AA804" s="10"/>
      <c r="AB804" s="10"/>
      <c r="AC804" s="10"/>
    </row>
    <row r="805" spans="2:29" s="7" customFormat="1" ht="75">
      <c r="B805" s="353"/>
      <c r="C805" s="345"/>
      <c r="D805" s="99" t="s">
        <v>1163</v>
      </c>
      <c r="E805" s="84">
        <v>0.03</v>
      </c>
      <c r="F805" s="84">
        <v>0.05</v>
      </c>
      <c r="G805" s="84">
        <v>0</v>
      </c>
      <c r="H805" s="84">
        <v>0.25</v>
      </c>
      <c r="I805" s="38" t="s">
        <v>1075</v>
      </c>
      <c r="J805" s="20" t="s">
        <v>50</v>
      </c>
      <c r="K805" s="20" t="s">
        <v>1074</v>
      </c>
      <c r="L805" s="38" t="s">
        <v>1162</v>
      </c>
      <c r="M805" s="20" t="s">
        <v>1161</v>
      </c>
      <c r="N805" s="51" t="s">
        <v>1160</v>
      </c>
      <c r="O805" s="83" t="s">
        <v>1159</v>
      </c>
      <c r="P805" s="20" t="s">
        <v>722</v>
      </c>
      <c r="Q805" s="29" t="s">
        <v>1148</v>
      </c>
      <c r="R805" s="10"/>
      <c r="S805" s="10"/>
      <c r="T805" s="10"/>
      <c r="U805" s="10"/>
      <c r="V805" s="10"/>
      <c r="W805" s="10"/>
      <c r="X805" s="10"/>
      <c r="Y805" s="10"/>
      <c r="Z805" s="10"/>
      <c r="AA805" s="10"/>
      <c r="AB805" s="10"/>
      <c r="AC805" s="10"/>
    </row>
    <row r="806" spans="2:29" s="7" customFormat="1" ht="75">
      <c r="B806" s="353"/>
      <c r="C806" s="345"/>
      <c r="D806" s="99" t="s">
        <v>1158</v>
      </c>
      <c r="E806" s="84">
        <v>0.03</v>
      </c>
      <c r="F806" s="84">
        <v>0.05</v>
      </c>
      <c r="G806" s="84">
        <v>0</v>
      </c>
      <c r="H806" s="84">
        <v>0.25</v>
      </c>
      <c r="I806" s="38" t="s">
        <v>1075</v>
      </c>
      <c r="J806" s="20" t="s">
        <v>50</v>
      </c>
      <c r="K806" s="20" t="s">
        <v>1074</v>
      </c>
      <c r="L806" s="38" t="s">
        <v>1157</v>
      </c>
      <c r="M806" s="20" t="s">
        <v>1156</v>
      </c>
      <c r="N806" s="51" t="s">
        <v>1155</v>
      </c>
      <c r="O806" s="83" t="s">
        <v>1154</v>
      </c>
      <c r="P806" s="20" t="s">
        <v>722</v>
      </c>
      <c r="Q806" s="29" t="s">
        <v>1148</v>
      </c>
      <c r="R806" s="10"/>
      <c r="S806" s="10"/>
      <c r="T806" s="10"/>
      <c r="U806" s="10"/>
      <c r="V806" s="10"/>
      <c r="W806" s="10"/>
      <c r="X806" s="10"/>
      <c r="Y806" s="10"/>
      <c r="Z806" s="10"/>
      <c r="AA806" s="10"/>
      <c r="AB806" s="10"/>
      <c r="AC806" s="10"/>
    </row>
    <row r="807" spans="2:29" s="7" customFormat="1" ht="60">
      <c r="B807" s="353"/>
      <c r="C807" s="345"/>
      <c r="D807" s="99" t="s">
        <v>1153</v>
      </c>
      <c r="E807" s="84">
        <v>0.03</v>
      </c>
      <c r="F807" s="84">
        <v>0.05</v>
      </c>
      <c r="G807" s="84">
        <v>0</v>
      </c>
      <c r="H807" s="84">
        <v>0.25</v>
      </c>
      <c r="I807" s="38" t="s">
        <v>1075</v>
      </c>
      <c r="J807" s="20" t="s">
        <v>50</v>
      </c>
      <c r="K807" s="20" t="s">
        <v>1074</v>
      </c>
      <c r="L807" s="20" t="s">
        <v>1152</v>
      </c>
      <c r="M807" s="20" t="s">
        <v>1151</v>
      </c>
      <c r="N807" s="51" t="s">
        <v>1150</v>
      </c>
      <c r="O807" s="83" t="s">
        <v>1149</v>
      </c>
      <c r="P807" s="86" t="s">
        <v>722</v>
      </c>
      <c r="Q807" s="29" t="s">
        <v>1148</v>
      </c>
      <c r="R807" s="10"/>
      <c r="S807" s="10"/>
      <c r="T807" s="10"/>
      <c r="U807" s="10"/>
      <c r="V807" s="10"/>
      <c r="W807" s="10"/>
      <c r="X807" s="10"/>
      <c r="Y807" s="10"/>
      <c r="Z807" s="10"/>
      <c r="AA807" s="10"/>
      <c r="AB807" s="10"/>
      <c r="AC807" s="10"/>
    </row>
    <row r="808" spans="2:29" s="7" customFormat="1" ht="75">
      <c r="B808" s="353"/>
      <c r="C808" s="345"/>
      <c r="D808" s="87" t="s">
        <v>766</v>
      </c>
      <c r="E808" s="65">
        <v>0.68</v>
      </c>
      <c r="F808" s="65">
        <v>0.95</v>
      </c>
      <c r="G808" s="65">
        <v>0.35</v>
      </c>
      <c r="H808" s="65">
        <v>1</v>
      </c>
      <c r="I808" s="61" t="s">
        <v>719</v>
      </c>
      <c r="J808" s="64" t="s">
        <v>765</v>
      </c>
      <c r="K808" s="61" t="s">
        <v>50</v>
      </c>
      <c r="L808" s="64" t="s">
        <v>764</v>
      </c>
      <c r="M808" s="61" t="s">
        <v>763</v>
      </c>
      <c r="N808" s="93" t="s">
        <v>762</v>
      </c>
      <c r="O808" s="62" t="s">
        <v>761</v>
      </c>
      <c r="P808" s="61" t="s">
        <v>702</v>
      </c>
      <c r="Q808" s="60" t="s">
        <v>730</v>
      </c>
      <c r="R808" s="10"/>
      <c r="S808" s="10"/>
      <c r="T808" s="10"/>
      <c r="U808" s="10"/>
      <c r="V808" s="10"/>
      <c r="W808" s="10"/>
      <c r="X808" s="10"/>
      <c r="Y808" s="10"/>
      <c r="Z808" s="10"/>
      <c r="AA808" s="10"/>
      <c r="AB808" s="10"/>
      <c r="AC808" s="10"/>
    </row>
    <row r="809" spans="2:29" s="7" customFormat="1" ht="45">
      <c r="B809" s="353"/>
      <c r="C809" s="345"/>
      <c r="D809" s="86" t="s">
        <v>1147</v>
      </c>
      <c r="E809" s="129">
        <v>0.62</v>
      </c>
      <c r="F809" s="84">
        <v>0.85</v>
      </c>
      <c r="G809" s="84">
        <v>0.35</v>
      </c>
      <c r="H809" s="129">
        <v>1</v>
      </c>
      <c r="I809" s="38" t="s">
        <v>719</v>
      </c>
      <c r="J809" s="38" t="s">
        <v>1082</v>
      </c>
      <c r="K809" s="38" t="s">
        <v>50</v>
      </c>
      <c r="L809" s="20" t="s">
        <v>718</v>
      </c>
      <c r="M809" s="20" t="s">
        <v>1146</v>
      </c>
      <c r="N809" s="51" t="s">
        <v>1145</v>
      </c>
      <c r="O809" s="83" t="s">
        <v>1144</v>
      </c>
      <c r="P809" s="20" t="s">
        <v>702</v>
      </c>
      <c r="Q809" s="29" t="s">
        <v>730</v>
      </c>
      <c r="R809" s="10"/>
      <c r="S809" s="10"/>
      <c r="T809" s="10"/>
      <c r="U809" s="10"/>
      <c r="V809" s="10"/>
      <c r="W809" s="10"/>
      <c r="X809" s="10"/>
      <c r="Y809" s="10"/>
      <c r="Z809" s="10"/>
      <c r="AA809" s="10"/>
      <c r="AB809" s="10"/>
      <c r="AC809" s="10"/>
    </row>
    <row r="810" spans="2:29" s="7" customFormat="1" ht="60">
      <c r="B810" s="353"/>
      <c r="C810" s="345"/>
      <c r="D810" s="86" t="s">
        <v>1143</v>
      </c>
      <c r="E810" s="84">
        <v>0.62</v>
      </c>
      <c r="F810" s="84">
        <v>0.85</v>
      </c>
      <c r="G810" s="84">
        <v>0.35</v>
      </c>
      <c r="H810" s="84">
        <v>1</v>
      </c>
      <c r="I810" s="38" t="s">
        <v>719</v>
      </c>
      <c r="J810" s="38" t="s">
        <v>1142</v>
      </c>
      <c r="K810" s="20" t="s">
        <v>50</v>
      </c>
      <c r="L810" s="20" t="s">
        <v>718</v>
      </c>
      <c r="M810" s="20" t="s">
        <v>1141</v>
      </c>
      <c r="N810" s="51" t="s">
        <v>1140</v>
      </c>
      <c r="O810" s="83" t="s">
        <v>1139</v>
      </c>
      <c r="P810" s="20" t="s">
        <v>702</v>
      </c>
      <c r="Q810" s="29" t="s">
        <v>730</v>
      </c>
      <c r="R810" s="10"/>
      <c r="S810" s="10"/>
      <c r="T810" s="10"/>
      <c r="U810" s="10"/>
      <c r="V810" s="10"/>
      <c r="W810" s="10"/>
      <c r="X810" s="10"/>
      <c r="Y810" s="10"/>
      <c r="Z810" s="10"/>
      <c r="AA810" s="10"/>
      <c r="AB810" s="10"/>
      <c r="AC810" s="10"/>
    </row>
    <row r="811" spans="2:29" s="7" customFormat="1" ht="105">
      <c r="B811" s="353"/>
      <c r="C811" s="345"/>
      <c r="D811" s="74" t="s">
        <v>738</v>
      </c>
      <c r="E811" s="82" t="s">
        <v>737</v>
      </c>
      <c r="F811" s="73">
        <v>0.8</v>
      </c>
      <c r="G811" s="73">
        <v>0</v>
      </c>
      <c r="H811" s="73">
        <v>1</v>
      </c>
      <c r="I811" s="68" t="s">
        <v>719</v>
      </c>
      <c r="J811" s="71" t="s">
        <v>736</v>
      </c>
      <c r="K811" s="71" t="s">
        <v>735</v>
      </c>
      <c r="L811" s="68" t="s">
        <v>734</v>
      </c>
      <c r="M811" s="68" t="s">
        <v>733</v>
      </c>
      <c r="N811" s="70" t="s">
        <v>732</v>
      </c>
      <c r="O811" s="69" t="s">
        <v>731</v>
      </c>
      <c r="P811" s="68" t="s">
        <v>702</v>
      </c>
      <c r="Q811" s="67" t="s">
        <v>730</v>
      </c>
      <c r="R811" s="10"/>
      <c r="S811" s="10"/>
      <c r="T811" s="10"/>
      <c r="U811" s="10"/>
      <c r="V811" s="10"/>
      <c r="W811" s="10"/>
      <c r="X811" s="10"/>
      <c r="Y811" s="10"/>
      <c r="Z811" s="10"/>
      <c r="AA811" s="10"/>
      <c r="AB811" s="10"/>
      <c r="AC811" s="10"/>
    </row>
    <row r="812" spans="2:29" s="7" customFormat="1" ht="75">
      <c r="B812" s="353"/>
      <c r="C812" s="345"/>
      <c r="D812" s="66" t="s">
        <v>1138</v>
      </c>
      <c r="E812" s="97" t="s">
        <v>737</v>
      </c>
      <c r="F812" s="65">
        <v>0.8</v>
      </c>
      <c r="G812" s="65">
        <v>0</v>
      </c>
      <c r="H812" s="65">
        <v>1</v>
      </c>
      <c r="I812" s="64" t="s">
        <v>1137</v>
      </c>
      <c r="J812" s="61" t="s">
        <v>50</v>
      </c>
      <c r="K812" s="61" t="s">
        <v>1136</v>
      </c>
      <c r="L812" s="61" t="s">
        <v>1135</v>
      </c>
      <c r="M812" s="61" t="s">
        <v>1134</v>
      </c>
      <c r="N812" s="93" t="s">
        <v>1133</v>
      </c>
      <c r="O812" s="62" t="s">
        <v>1132</v>
      </c>
      <c r="P812" s="61" t="s">
        <v>702</v>
      </c>
      <c r="Q812" s="60" t="s">
        <v>701</v>
      </c>
      <c r="R812" s="10"/>
      <c r="S812" s="10"/>
      <c r="T812" s="10"/>
      <c r="U812" s="10"/>
      <c r="V812" s="10"/>
      <c r="W812" s="10"/>
      <c r="X812" s="10"/>
      <c r="Y812" s="10"/>
      <c r="Z812" s="10"/>
      <c r="AA812" s="10"/>
      <c r="AB812" s="10"/>
      <c r="AC812" s="10"/>
    </row>
    <row r="813" spans="2:29" s="7" customFormat="1" ht="105">
      <c r="B813" s="353"/>
      <c r="C813" s="345"/>
      <c r="D813" s="96" t="s">
        <v>1131</v>
      </c>
      <c r="E813" s="84">
        <v>0.65</v>
      </c>
      <c r="F813" s="84">
        <v>0.35</v>
      </c>
      <c r="G813" s="84">
        <v>1</v>
      </c>
      <c r="H813" s="84">
        <v>0.93</v>
      </c>
      <c r="I813" s="38" t="s">
        <v>1130</v>
      </c>
      <c r="J813" s="20" t="s">
        <v>50</v>
      </c>
      <c r="K813" s="38" t="s">
        <v>1129</v>
      </c>
      <c r="L813" s="20" t="s">
        <v>718</v>
      </c>
      <c r="M813" s="20" t="s">
        <v>1128</v>
      </c>
      <c r="N813" s="51" t="s">
        <v>1127</v>
      </c>
      <c r="O813" s="90" t="s">
        <v>1126</v>
      </c>
      <c r="P813" s="20" t="s">
        <v>702</v>
      </c>
      <c r="Q813" s="29" t="s">
        <v>701</v>
      </c>
      <c r="R813" s="10"/>
      <c r="S813" s="10"/>
      <c r="T813" s="10"/>
      <c r="U813" s="10"/>
      <c r="V813" s="10"/>
      <c r="W813" s="10"/>
      <c r="X813" s="10"/>
      <c r="Y813" s="10"/>
      <c r="Z813" s="10"/>
      <c r="AA813" s="10"/>
      <c r="AB813" s="10"/>
      <c r="AC813" s="10"/>
    </row>
    <row r="814" spans="2:29" s="7" customFormat="1" ht="165">
      <c r="B814" s="353"/>
      <c r="C814" s="345"/>
      <c r="D814" s="99" t="s">
        <v>1125</v>
      </c>
      <c r="E814" s="84">
        <v>0.56999999999999995</v>
      </c>
      <c r="F814" s="84">
        <v>0.75</v>
      </c>
      <c r="G814" s="84">
        <v>0.35</v>
      </c>
      <c r="H814" s="84">
        <v>0.89</v>
      </c>
      <c r="I814" s="38" t="s">
        <v>1124</v>
      </c>
      <c r="J814" s="20" t="s">
        <v>50</v>
      </c>
      <c r="K814" s="38" t="s">
        <v>1123</v>
      </c>
      <c r="L814" s="20" t="s">
        <v>1122</v>
      </c>
      <c r="M814" s="20" t="s">
        <v>1121</v>
      </c>
      <c r="N814" s="51" t="s">
        <v>1120</v>
      </c>
      <c r="O814" s="83" t="s">
        <v>1119</v>
      </c>
      <c r="P814" s="20" t="s">
        <v>702</v>
      </c>
      <c r="Q814" s="29" t="s">
        <v>701</v>
      </c>
      <c r="R814" s="10"/>
      <c r="S814" s="10"/>
      <c r="T814" s="10"/>
      <c r="U814" s="10"/>
      <c r="V814" s="10"/>
      <c r="W814" s="10"/>
      <c r="X814" s="10"/>
      <c r="Y814" s="10"/>
      <c r="Z814" s="10"/>
      <c r="AA814" s="10"/>
      <c r="AB814" s="10"/>
      <c r="AC814" s="10"/>
    </row>
    <row r="815" spans="2:29" s="7" customFormat="1" ht="60">
      <c r="B815" s="353"/>
      <c r="C815" s="345"/>
      <c r="D815" s="99" t="s">
        <v>1118</v>
      </c>
      <c r="E815" s="84">
        <v>0.62</v>
      </c>
      <c r="F815" s="84">
        <v>0.85</v>
      </c>
      <c r="G815" s="84">
        <v>0.35</v>
      </c>
      <c r="H815" s="84">
        <v>0.87</v>
      </c>
      <c r="I815" s="38" t="s">
        <v>1082</v>
      </c>
      <c r="J815" s="20" t="s">
        <v>50</v>
      </c>
      <c r="K815" s="20" t="s">
        <v>1081</v>
      </c>
      <c r="L815" s="20" t="s">
        <v>1117</v>
      </c>
      <c r="M815" s="20" t="s">
        <v>1116</v>
      </c>
      <c r="N815" s="51" t="s">
        <v>1115</v>
      </c>
      <c r="O815" s="83" t="s">
        <v>1114</v>
      </c>
      <c r="P815" s="20" t="s">
        <v>702</v>
      </c>
      <c r="Q815" s="29" t="s">
        <v>701</v>
      </c>
      <c r="R815" s="10"/>
      <c r="S815" s="10"/>
      <c r="T815" s="10"/>
      <c r="U815" s="10"/>
      <c r="V815" s="10"/>
      <c r="W815" s="10"/>
      <c r="X815" s="10"/>
      <c r="Y815" s="10"/>
      <c r="Z815" s="10"/>
      <c r="AA815" s="10"/>
      <c r="AB815" s="10"/>
      <c r="AC815" s="10"/>
    </row>
    <row r="816" spans="2:29" s="7" customFormat="1" ht="90">
      <c r="B816" s="353"/>
      <c r="C816" s="345"/>
      <c r="D816" s="99" t="s">
        <v>1113</v>
      </c>
      <c r="E816" s="84">
        <v>0.03</v>
      </c>
      <c r="F816" s="84">
        <v>0.05</v>
      </c>
      <c r="G816" s="84">
        <v>0</v>
      </c>
      <c r="H816" s="84">
        <v>0.37</v>
      </c>
      <c r="I816" s="38" t="s">
        <v>1075</v>
      </c>
      <c r="J816" s="20" t="s">
        <v>1112</v>
      </c>
      <c r="K816" s="20" t="s">
        <v>1074</v>
      </c>
      <c r="L816" s="38" t="s">
        <v>1111</v>
      </c>
      <c r="M816" s="20" t="s">
        <v>1110</v>
      </c>
      <c r="N816" s="51" t="s">
        <v>1109</v>
      </c>
      <c r="O816" s="83" t="s">
        <v>1108</v>
      </c>
      <c r="P816" s="20" t="s">
        <v>722</v>
      </c>
      <c r="Q816" s="29" t="s">
        <v>701</v>
      </c>
      <c r="R816" s="10"/>
      <c r="S816" s="10"/>
      <c r="T816" s="10"/>
      <c r="U816" s="10"/>
      <c r="V816" s="10"/>
      <c r="W816" s="10"/>
      <c r="X816" s="10"/>
      <c r="Y816" s="10"/>
      <c r="Z816" s="10"/>
      <c r="AA816" s="10"/>
      <c r="AB816" s="10"/>
      <c r="AC816" s="10"/>
    </row>
    <row r="817" spans="2:29" s="7" customFormat="1" ht="60">
      <c r="B817" s="353"/>
      <c r="C817" s="345"/>
      <c r="D817" s="99" t="s">
        <v>1107</v>
      </c>
      <c r="E817" s="84">
        <v>0.03</v>
      </c>
      <c r="F817" s="84">
        <v>0.05</v>
      </c>
      <c r="G817" s="84">
        <v>0</v>
      </c>
      <c r="H817" s="84">
        <v>0.54</v>
      </c>
      <c r="I817" s="38" t="s">
        <v>1082</v>
      </c>
      <c r="J817" s="20" t="s">
        <v>50</v>
      </c>
      <c r="K817" s="20" t="s">
        <v>1081</v>
      </c>
      <c r="L817" s="38" t="s">
        <v>1106</v>
      </c>
      <c r="M817" s="20" t="s">
        <v>1105</v>
      </c>
      <c r="N817" s="51" t="s">
        <v>1104</v>
      </c>
      <c r="O817" s="90" t="s">
        <v>1103</v>
      </c>
      <c r="P817" s="20" t="s">
        <v>722</v>
      </c>
      <c r="Q817" s="29" t="s">
        <v>701</v>
      </c>
      <c r="R817" s="10"/>
      <c r="S817" s="10"/>
      <c r="T817" s="10"/>
      <c r="U817" s="10"/>
      <c r="V817" s="10"/>
      <c r="W817" s="10"/>
      <c r="X817" s="10"/>
      <c r="Y817" s="10"/>
      <c r="Z817" s="10"/>
      <c r="AA817" s="10"/>
      <c r="AB817" s="10"/>
      <c r="AC817" s="10"/>
    </row>
    <row r="818" spans="2:29" s="7" customFormat="1" ht="45">
      <c r="B818" s="353"/>
      <c r="C818" s="345"/>
      <c r="D818" s="99" t="s">
        <v>1102</v>
      </c>
      <c r="E818" s="84">
        <v>0.03</v>
      </c>
      <c r="F818" s="84">
        <v>0.05</v>
      </c>
      <c r="G818" s="84">
        <v>0</v>
      </c>
      <c r="H818" s="84">
        <v>0.54</v>
      </c>
      <c r="I818" s="38" t="s">
        <v>1082</v>
      </c>
      <c r="J818" s="20" t="s">
        <v>50</v>
      </c>
      <c r="K818" s="20" t="s">
        <v>1101</v>
      </c>
      <c r="L818" s="38" t="s">
        <v>1100</v>
      </c>
      <c r="M818" s="20" t="s">
        <v>1099</v>
      </c>
      <c r="N818" s="51" t="s">
        <v>1098</v>
      </c>
      <c r="O818" s="90" t="s">
        <v>1097</v>
      </c>
      <c r="P818" s="20" t="s">
        <v>722</v>
      </c>
      <c r="Q818" s="29" t="s">
        <v>701</v>
      </c>
      <c r="R818" s="10"/>
      <c r="S818" s="10"/>
      <c r="T818" s="10"/>
      <c r="U818" s="10"/>
      <c r="V818" s="10"/>
      <c r="W818" s="10"/>
      <c r="X818" s="10"/>
      <c r="Y818" s="10"/>
      <c r="Z818" s="10"/>
      <c r="AA818" s="10"/>
      <c r="AB818" s="10"/>
      <c r="AC818" s="10"/>
    </row>
    <row r="819" spans="2:29" s="7" customFormat="1" ht="45">
      <c r="B819" s="353"/>
      <c r="C819" s="345"/>
      <c r="D819" s="99" t="s">
        <v>1096</v>
      </c>
      <c r="E819" s="84">
        <v>0.03</v>
      </c>
      <c r="F819" s="84">
        <v>0.05</v>
      </c>
      <c r="G819" s="84">
        <v>0</v>
      </c>
      <c r="H819" s="84">
        <v>0.26</v>
      </c>
      <c r="I819" s="128" t="s">
        <v>1075</v>
      </c>
      <c r="J819" s="38" t="s">
        <v>1095</v>
      </c>
      <c r="K819" s="20" t="s">
        <v>1094</v>
      </c>
      <c r="L819" s="20" t="s">
        <v>1093</v>
      </c>
      <c r="M819" s="20" t="s">
        <v>1092</v>
      </c>
      <c r="N819" s="51" t="s">
        <v>1091</v>
      </c>
      <c r="O819" s="83" t="s">
        <v>1090</v>
      </c>
      <c r="P819" s="20" t="s">
        <v>722</v>
      </c>
      <c r="Q819" s="29" t="s">
        <v>701</v>
      </c>
      <c r="R819" s="10"/>
      <c r="S819" s="10"/>
      <c r="T819" s="10"/>
      <c r="U819" s="10"/>
      <c r="V819" s="10"/>
      <c r="W819" s="10"/>
      <c r="X819" s="10"/>
      <c r="Y819" s="10"/>
      <c r="Z819" s="10"/>
      <c r="AA819" s="10"/>
      <c r="AB819" s="10"/>
      <c r="AC819" s="10"/>
    </row>
    <row r="820" spans="2:29" s="7" customFormat="1" ht="30">
      <c r="B820" s="353"/>
      <c r="C820" s="345"/>
      <c r="D820" s="99" t="s">
        <v>1089</v>
      </c>
      <c r="E820" s="84">
        <v>0.03</v>
      </c>
      <c r="F820" s="84">
        <v>0.05</v>
      </c>
      <c r="G820" s="84">
        <v>0</v>
      </c>
      <c r="H820" s="84">
        <v>0.22</v>
      </c>
      <c r="I820" s="38" t="s">
        <v>1075</v>
      </c>
      <c r="J820" s="20" t="s">
        <v>50</v>
      </c>
      <c r="K820" s="20" t="s">
        <v>1088</v>
      </c>
      <c r="L820" s="20" t="s">
        <v>1087</v>
      </c>
      <c r="M820" s="20" t="s">
        <v>1086</v>
      </c>
      <c r="N820" s="51" t="s">
        <v>1085</v>
      </c>
      <c r="O820" s="83" t="s">
        <v>1084</v>
      </c>
      <c r="P820" s="20" t="s">
        <v>722</v>
      </c>
      <c r="Q820" s="29" t="s">
        <v>701</v>
      </c>
      <c r="R820" s="10"/>
      <c r="S820" s="10"/>
      <c r="T820" s="10"/>
      <c r="U820" s="10"/>
      <c r="V820" s="10"/>
      <c r="W820" s="10"/>
      <c r="X820" s="10"/>
      <c r="Y820" s="10"/>
      <c r="Z820" s="10"/>
      <c r="AA820" s="10"/>
      <c r="AB820" s="10"/>
      <c r="AC820" s="10"/>
    </row>
    <row r="821" spans="2:29" s="7" customFormat="1" ht="45">
      <c r="B821" s="353"/>
      <c r="C821" s="345"/>
      <c r="D821" s="99" t="s">
        <v>1083</v>
      </c>
      <c r="E821" s="84">
        <v>0.03</v>
      </c>
      <c r="F821" s="84">
        <v>0.05</v>
      </c>
      <c r="G821" s="84">
        <v>0</v>
      </c>
      <c r="H821" s="84">
        <v>0.54</v>
      </c>
      <c r="I821" s="38" t="s">
        <v>1082</v>
      </c>
      <c r="J821" s="20" t="s">
        <v>50</v>
      </c>
      <c r="K821" s="20" t="s">
        <v>1081</v>
      </c>
      <c r="L821" s="38" t="s">
        <v>1080</v>
      </c>
      <c r="M821" s="20" t="s">
        <v>1079</v>
      </c>
      <c r="N821" s="51" t="s">
        <v>1078</v>
      </c>
      <c r="O821" s="83" t="s">
        <v>1077</v>
      </c>
      <c r="P821" s="20" t="s">
        <v>722</v>
      </c>
      <c r="Q821" s="29" t="s">
        <v>701</v>
      </c>
      <c r="R821" s="10"/>
      <c r="S821" s="10"/>
      <c r="T821" s="10"/>
      <c r="U821" s="10"/>
      <c r="V821" s="10"/>
      <c r="W821" s="10"/>
      <c r="X821" s="10"/>
      <c r="Y821" s="10"/>
      <c r="Z821" s="10"/>
      <c r="AA821" s="10"/>
      <c r="AB821" s="10"/>
      <c r="AC821" s="10"/>
    </row>
    <row r="822" spans="2:29" s="7" customFormat="1" ht="45">
      <c r="B822" s="353"/>
      <c r="C822" s="346"/>
      <c r="D822" s="95" t="s">
        <v>1076</v>
      </c>
      <c r="E822" s="73">
        <v>0.03</v>
      </c>
      <c r="F822" s="73">
        <v>0.05</v>
      </c>
      <c r="G822" s="73">
        <v>0</v>
      </c>
      <c r="H822" s="73">
        <v>0.28000000000000003</v>
      </c>
      <c r="I822" s="71" t="s">
        <v>1075</v>
      </c>
      <c r="J822" s="68" t="s">
        <v>50</v>
      </c>
      <c r="K822" s="68" t="s">
        <v>1074</v>
      </c>
      <c r="L822" s="71" t="s">
        <v>1073</v>
      </c>
      <c r="M822" s="68" t="s">
        <v>1072</v>
      </c>
      <c r="N822" s="70" t="s">
        <v>1071</v>
      </c>
      <c r="O822" s="69" t="s">
        <v>1070</v>
      </c>
      <c r="P822" s="68" t="s">
        <v>722</v>
      </c>
      <c r="Q822" s="67" t="s">
        <v>701</v>
      </c>
      <c r="R822" s="10"/>
      <c r="S822" s="10"/>
      <c r="T822" s="10"/>
      <c r="U822" s="10"/>
      <c r="V822" s="10"/>
      <c r="W822" s="10"/>
      <c r="X822" s="10"/>
      <c r="Y822" s="10"/>
      <c r="Z822" s="10"/>
      <c r="AA822" s="10"/>
      <c r="AB822" s="10"/>
      <c r="AC822" s="10"/>
    </row>
    <row r="823" spans="2:29" s="7" customFormat="1" ht="90">
      <c r="B823" s="353"/>
      <c r="C823" s="335" t="s">
        <v>1069</v>
      </c>
      <c r="D823" s="86" t="s">
        <v>1068</v>
      </c>
      <c r="E823" s="84">
        <v>0</v>
      </c>
      <c r="F823" s="84">
        <v>0</v>
      </c>
      <c r="G823" s="84">
        <v>0</v>
      </c>
      <c r="H823" s="84">
        <v>0.53</v>
      </c>
      <c r="I823" s="38" t="s">
        <v>719</v>
      </c>
      <c r="J823" s="38" t="s">
        <v>927</v>
      </c>
      <c r="K823" s="38" t="s">
        <v>50</v>
      </c>
      <c r="L823" s="38" t="s">
        <v>1067</v>
      </c>
      <c r="M823" s="20" t="s">
        <v>1066</v>
      </c>
      <c r="N823" s="51" t="s">
        <v>1065</v>
      </c>
      <c r="O823" s="83" t="s">
        <v>1064</v>
      </c>
      <c r="P823" s="20" t="s">
        <v>722</v>
      </c>
      <c r="Q823" s="29" t="s">
        <v>887</v>
      </c>
      <c r="R823" s="10"/>
      <c r="S823" s="10"/>
      <c r="T823" s="10"/>
      <c r="U823" s="10"/>
      <c r="V823" s="10"/>
      <c r="W823" s="10"/>
      <c r="X823" s="10"/>
      <c r="Y823" s="10"/>
      <c r="Z823" s="10"/>
      <c r="AA823" s="10"/>
      <c r="AB823" s="10"/>
      <c r="AC823" s="10"/>
    </row>
    <row r="824" spans="2:29" s="7" customFormat="1" ht="45">
      <c r="B824" s="353"/>
      <c r="C824" s="335"/>
      <c r="D824" s="99" t="s">
        <v>1063</v>
      </c>
      <c r="E824" s="84">
        <v>0</v>
      </c>
      <c r="F824" s="84">
        <v>0</v>
      </c>
      <c r="G824" s="84">
        <v>0</v>
      </c>
      <c r="H824" s="84">
        <v>0.57999999999999996</v>
      </c>
      <c r="I824" s="38" t="s">
        <v>927</v>
      </c>
      <c r="J824" s="20" t="s">
        <v>50</v>
      </c>
      <c r="K824" s="20" t="s">
        <v>50</v>
      </c>
      <c r="L824" s="20" t="s">
        <v>718</v>
      </c>
      <c r="M824" s="20" t="s">
        <v>1062</v>
      </c>
      <c r="N824" s="51" t="s">
        <v>1061</v>
      </c>
      <c r="O824" s="83" t="s">
        <v>1060</v>
      </c>
      <c r="P824" s="20" t="s">
        <v>722</v>
      </c>
      <c r="Q824" s="29" t="s">
        <v>887</v>
      </c>
      <c r="R824" s="10"/>
      <c r="S824" s="10"/>
      <c r="T824" s="10"/>
      <c r="U824" s="10"/>
      <c r="V824" s="10"/>
      <c r="W824" s="10"/>
      <c r="X824" s="10"/>
      <c r="Y824" s="10"/>
      <c r="Z824" s="10"/>
      <c r="AA824" s="10"/>
      <c r="AB824" s="10"/>
      <c r="AC824" s="10"/>
    </row>
    <row r="825" spans="2:29" s="7" customFormat="1" ht="60">
      <c r="B825" s="353"/>
      <c r="C825" s="335"/>
      <c r="D825" s="86" t="s">
        <v>1059</v>
      </c>
      <c r="E825" s="84">
        <v>0</v>
      </c>
      <c r="F825" s="84">
        <v>0</v>
      </c>
      <c r="G825" s="84">
        <v>0</v>
      </c>
      <c r="H825" s="84">
        <v>0.54</v>
      </c>
      <c r="I825" s="38" t="s">
        <v>719</v>
      </c>
      <c r="J825" s="38" t="s">
        <v>927</v>
      </c>
      <c r="K825" s="38" t="s">
        <v>50</v>
      </c>
      <c r="L825" s="38" t="s">
        <v>1058</v>
      </c>
      <c r="M825" s="20" t="s">
        <v>1057</v>
      </c>
      <c r="N825" s="51" t="s">
        <v>1056</v>
      </c>
      <c r="O825" s="83" t="s">
        <v>1055</v>
      </c>
      <c r="P825" s="20" t="s">
        <v>722</v>
      </c>
      <c r="Q825" s="29" t="s">
        <v>887</v>
      </c>
      <c r="R825" s="10"/>
      <c r="S825" s="10"/>
      <c r="T825" s="10"/>
      <c r="U825" s="10"/>
      <c r="V825" s="10"/>
      <c r="W825" s="10"/>
      <c r="X825" s="10"/>
      <c r="Y825" s="10"/>
      <c r="Z825" s="10"/>
      <c r="AA825" s="10"/>
      <c r="AB825" s="10"/>
      <c r="AC825" s="10"/>
    </row>
    <row r="826" spans="2:29" s="7" customFormat="1" ht="60">
      <c r="B826" s="353"/>
      <c r="C826" s="335"/>
      <c r="D826" s="86" t="s">
        <v>1054</v>
      </c>
      <c r="E826" s="84">
        <v>0</v>
      </c>
      <c r="F826" s="84">
        <v>0</v>
      </c>
      <c r="G826" s="84">
        <v>0</v>
      </c>
      <c r="H826" s="84">
        <v>0.55000000000000004</v>
      </c>
      <c r="I826" s="38" t="s">
        <v>719</v>
      </c>
      <c r="J826" s="38" t="s">
        <v>927</v>
      </c>
      <c r="K826" s="38" t="s">
        <v>50</v>
      </c>
      <c r="L826" s="20" t="s">
        <v>718</v>
      </c>
      <c r="M826" s="20" t="s">
        <v>1053</v>
      </c>
      <c r="N826" s="51" t="s">
        <v>1052</v>
      </c>
      <c r="O826" s="83" t="s">
        <v>1051</v>
      </c>
      <c r="P826" s="20" t="s">
        <v>722</v>
      </c>
      <c r="Q826" s="29" t="s">
        <v>887</v>
      </c>
      <c r="R826" s="10"/>
      <c r="S826" s="10"/>
      <c r="T826" s="10"/>
      <c r="U826" s="10"/>
      <c r="V826" s="10"/>
      <c r="W826" s="10"/>
      <c r="X826" s="10"/>
      <c r="Y826" s="10"/>
      <c r="Z826" s="10"/>
      <c r="AA826" s="10"/>
      <c r="AB826" s="10"/>
      <c r="AC826" s="10"/>
    </row>
    <row r="827" spans="2:29" s="7" customFormat="1" ht="75">
      <c r="B827" s="353"/>
      <c r="C827" s="335"/>
      <c r="D827" s="99" t="s">
        <v>1050</v>
      </c>
      <c r="E827" s="84">
        <v>0</v>
      </c>
      <c r="F827" s="84">
        <v>0</v>
      </c>
      <c r="G827" s="84">
        <v>0</v>
      </c>
      <c r="H827" s="84">
        <v>0.49</v>
      </c>
      <c r="I827" s="38" t="s">
        <v>927</v>
      </c>
      <c r="J827" s="20" t="s">
        <v>50</v>
      </c>
      <c r="K827" s="38" t="s">
        <v>1049</v>
      </c>
      <c r="L827" s="20" t="s">
        <v>1048</v>
      </c>
      <c r="M827" s="20" t="s">
        <v>1047</v>
      </c>
      <c r="N827" s="51" t="s">
        <v>1046</v>
      </c>
      <c r="O827" s="83" t="s">
        <v>1045</v>
      </c>
      <c r="P827" s="20" t="s">
        <v>722</v>
      </c>
      <c r="Q827" s="29" t="s">
        <v>887</v>
      </c>
      <c r="R827" s="10"/>
      <c r="S827" s="10"/>
      <c r="T827" s="10"/>
      <c r="U827" s="10"/>
      <c r="V827" s="10"/>
      <c r="W827" s="10"/>
      <c r="X827" s="10"/>
      <c r="Y827" s="10"/>
      <c r="Z827" s="10"/>
      <c r="AA827" s="10"/>
      <c r="AB827" s="10"/>
      <c r="AC827" s="10"/>
    </row>
    <row r="828" spans="2:29" s="7" customFormat="1" ht="60">
      <c r="B828" s="353"/>
      <c r="C828" s="335"/>
      <c r="D828" s="99" t="s">
        <v>1044</v>
      </c>
      <c r="E828" s="84">
        <v>0</v>
      </c>
      <c r="F828" s="84">
        <v>0</v>
      </c>
      <c r="G828" s="84">
        <v>0</v>
      </c>
      <c r="H828" s="84">
        <v>0.56999999999999995</v>
      </c>
      <c r="I828" s="38" t="s">
        <v>927</v>
      </c>
      <c r="J828" s="20" t="s">
        <v>50</v>
      </c>
      <c r="K828" s="38" t="s">
        <v>938</v>
      </c>
      <c r="L828" s="20" t="s">
        <v>1043</v>
      </c>
      <c r="M828" s="20" t="s">
        <v>1042</v>
      </c>
      <c r="N828" s="51" t="s">
        <v>1041</v>
      </c>
      <c r="O828" s="90" t="s">
        <v>1040</v>
      </c>
      <c r="P828" s="20" t="s">
        <v>722</v>
      </c>
      <c r="Q828" s="29" t="s">
        <v>887</v>
      </c>
      <c r="R828" s="10"/>
      <c r="S828" s="10"/>
      <c r="T828" s="10"/>
      <c r="U828" s="10"/>
      <c r="V828" s="10"/>
      <c r="W828" s="10"/>
      <c r="X828" s="10"/>
      <c r="Y828" s="10"/>
      <c r="Z828" s="10"/>
      <c r="AA828" s="10"/>
      <c r="AB828" s="10"/>
      <c r="AC828" s="10"/>
    </row>
    <row r="829" spans="2:29" s="7" customFormat="1" ht="45">
      <c r="B829" s="353"/>
      <c r="C829" s="335"/>
      <c r="D829" s="99" t="s">
        <v>1039</v>
      </c>
      <c r="E829" s="84">
        <v>0</v>
      </c>
      <c r="F829" s="84">
        <v>0</v>
      </c>
      <c r="G829" s="84">
        <v>0</v>
      </c>
      <c r="H829" s="84">
        <v>0.51</v>
      </c>
      <c r="I829" s="38" t="s">
        <v>927</v>
      </c>
      <c r="J829" s="20" t="s">
        <v>50</v>
      </c>
      <c r="K829" s="38" t="s">
        <v>1038</v>
      </c>
      <c r="L829" s="38" t="s">
        <v>1037</v>
      </c>
      <c r="M829" s="20" t="s">
        <v>1036</v>
      </c>
      <c r="N829" s="51" t="s">
        <v>1035</v>
      </c>
      <c r="O829" s="83" t="s">
        <v>1034</v>
      </c>
      <c r="P829" s="20" t="s">
        <v>722</v>
      </c>
      <c r="Q829" s="29" t="s">
        <v>887</v>
      </c>
      <c r="R829" s="10"/>
      <c r="S829" s="10"/>
      <c r="T829" s="10"/>
      <c r="U829" s="10"/>
      <c r="V829" s="10"/>
      <c r="W829" s="10"/>
      <c r="X829" s="10"/>
      <c r="Y829" s="10"/>
      <c r="Z829" s="10"/>
      <c r="AA829" s="10"/>
      <c r="AB829" s="10"/>
      <c r="AC829" s="10"/>
    </row>
    <row r="830" spans="2:29" s="7" customFormat="1" ht="45">
      <c r="B830" s="353"/>
      <c r="C830" s="335"/>
      <c r="D830" s="99" t="s">
        <v>1033</v>
      </c>
      <c r="E830" s="84">
        <v>0</v>
      </c>
      <c r="F830" s="84">
        <v>0</v>
      </c>
      <c r="G830" s="84">
        <v>0</v>
      </c>
      <c r="H830" s="84">
        <v>0.5</v>
      </c>
      <c r="I830" s="38" t="s">
        <v>927</v>
      </c>
      <c r="J830" s="20" t="s">
        <v>50</v>
      </c>
      <c r="K830" s="38" t="s">
        <v>50</v>
      </c>
      <c r="L830" s="38" t="s">
        <v>1032</v>
      </c>
      <c r="M830" s="20" t="s">
        <v>1031</v>
      </c>
      <c r="N830" s="51" t="s">
        <v>1030</v>
      </c>
      <c r="O830" s="83" t="s">
        <v>1029</v>
      </c>
      <c r="P830" s="20" t="s">
        <v>722</v>
      </c>
      <c r="Q830" s="29" t="s">
        <v>887</v>
      </c>
      <c r="R830" s="10"/>
      <c r="S830" s="10"/>
      <c r="T830" s="10"/>
      <c r="U830" s="10"/>
      <c r="V830" s="10"/>
      <c r="W830" s="10"/>
      <c r="X830" s="10"/>
      <c r="Y830" s="10"/>
      <c r="Z830" s="10"/>
      <c r="AA830" s="10"/>
      <c r="AB830" s="10"/>
      <c r="AC830" s="10"/>
    </row>
    <row r="831" spans="2:29" s="7" customFormat="1" ht="45">
      <c r="B831" s="353"/>
      <c r="C831" s="335"/>
      <c r="D831" s="99" t="s">
        <v>1028</v>
      </c>
      <c r="E831" s="84">
        <v>0</v>
      </c>
      <c r="F831" s="84">
        <v>0</v>
      </c>
      <c r="G831" s="84">
        <v>0</v>
      </c>
      <c r="H831" s="84">
        <v>0.57999999999999996</v>
      </c>
      <c r="I831" s="38" t="s">
        <v>927</v>
      </c>
      <c r="J831" s="20" t="s">
        <v>50</v>
      </c>
      <c r="K831" s="20" t="s">
        <v>996</v>
      </c>
      <c r="L831" s="38" t="s">
        <v>1027</v>
      </c>
      <c r="M831" s="20" t="s">
        <v>1026</v>
      </c>
      <c r="N831" s="51" t="s">
        <v>1025</v>
      </c>
      <c r="O831" s="83" t="s">
        <v>1024</v>
      </c>
      <c r="P831" s="20" t="s">
        <v>722</v>
      </c>
      <c r="Q831" s="29" t="s">
        <v>887</v>
      </c>
      <c r="R831" s="10"/>
      <c r="S831" s="10"/>
      <c r="T831" s="10"/>
      <c r="U831" s="10"/>
      <c r="V831" s="10"/>
      <c r="W831" s="10"/>
      <c r="X831" s="10"/>
      <c r="Y831" s="10"/>
      <c r="Z831" s="10"/>
      <c r="AA831" s="10"/>
      <c r="AB831" s="10"/>
      <c r="AC831" s="10"/>
    </row>
    <row r="832" spans="2:29" s="7" customFormat="1" ht="75">
      <c r="B832" s="353"/>
      <c r="C832" s="335"/>
      <c r="D832" s="99" t="s">
        <v>1023</v>
      </c>
      <c r="E832" s="84">
        <v>0</v>
      </c>
      <c r="F832" s="84">
        <v>0</v>
      </c>
      <c r="G832" s="84">
        <v>0</v>
      </c>
      <c r="H832" s="84">
        <v>0.49</v>
      </c>
      <c r="I832" s="38" t="s">
        <v>927</v>
      </c>
      <c r="J832" s="20" t="s">
        <v>50</v>
      </c>
      <c r="K832" s="38" t="s">
        <v>944</v>
      </c>
      <c r="L832" s="38" t="s">
        <v>1022</v>
      </c>
      <c r="M832" s="20" t="s">
        <v>1021</v>
      </c>
      <c r="N832" s="51" t="s">
        <v>1020</v>
      </c>
      <c r="O832" s="83" t="s">
        <v>1019</v>
      </c>
      <c r="P832" s="20" t="s">
        <v>722</v>
      </c>
      <c r="Q832" s="29" t="s">
        <v>887</v>
      </c>
      <c r="R832" s="10"/>
      <c r="S832" s="10"/>
      <c r="T832" s="10"/>
      <c r="U832" s="10"/>
      <c r="V832" s="10"/>
      <c r="W832" s="10"/>
      <c r="X832" s="10"/>
      <c r="Y832" s="10"/>
      <c r="Z832" s="10"/>
      <c r="AA832" s="10"/>
      <c r="AB832" s="10"/>
      <c r="AC832" s="10"/>
    </row>
    <row r="833" spans="2:29" s="7" customFormat="1" ht="60">
      <c r="B833" s="353"/>
      <c r="C833" s="335"/>
      <c r="D833" s="99" t="s">
        <v>1018</v>
      </c>
      <c r="E833" s="84">
        <v>0</v>
      </c>
      <c r="F833" s="84">
        <v>0</v>
      </c>
      <c r="G833" s="84">
        <v>0</v>
      </c>
      <c r="H833" s="84">
        <v>0.49</v>
      </c>
      <c r="I833" s="38" t="s">
        <v>927</v>
      </c>
      <c r="J833" s="20" t="s">
        <v>50</v>
      </c>
      <c r="K833" s="20" t="s">
        <v>996</v>
      </c>
      <c r="L833" s="38" t="s">
        <v>1017</v>
      </c>
      <c r="M833" s="20" t="s">
        <v>1016</v>
      </c>
      <c r="N833" s="51" t="s">
        <v>1015</v>
      </c>
      <c r="O833" s="83" t="s">
        <v>1010</v>
      </c>
      <c r="P833" s="20" t="s">
        <v>722</v>
      </c>
      <c r="Q833" s="29" t="s">
        <v>887</v>
      </c>
      <c r="R833" s="10"/>
      <c r="S833" s="10"/>
      <c r="T833" s="10"/>
      <c r="U833" s="10"/>
      <c r="V833" s="10"/>
      <c r="W833" s="10"/>
      <c r="X833" s="10"/>
      <c r="Y833" s="10"/>
      <c r="Z833" s="10"/>
      <c r="AA833" s="10"/>
      <c r="AB833" s="10"/>
      <c r="AC833" s="10"/>
    </row>
    <row r="834" spans="2:29" s="7" customFormat="1" ht="90">
      <c r="B834" s="353"/>
      <c r="C834" s="335"/>
      <c r="D834" s="99" t="s">
        <v>1014</v>
      </c>
      <c r="E834" s="84">
        <v>0</v>
      </c>
      <c r="F834" s="84">
        <v>0</v>
      </c>
      <c r="G834" s="84">
        <v>0</v>
      </c>
      <c r="H834" s="84">
        <v>0.49</v>
      </c>
      <c r="I834" s="38" t="s">
        <v>927</v>
      </c>
      <c r="J834" s="20" t="s">
        <v>50</v>
      </c>
      <c r="K834" s="38" t="s">
        <v>50</v>
      </c>
      <c r="L834" s="38" t="s">
        <v>1013</v>
      </c>
      <c r="M834" s="20" t="s">
        <v>1012</v>
      </c>
      <c r="N834" s="51" t="s">
        <v>1011</v>
      </c>
      <c r="O834" s="83" t="s">
        <v>1010</v>
      </c>
      <c r="P834" s="20" t="s">
        <v>722</v>
      </c>
      <c r="Q834" s="29" t="s">
        <v>887</v>
      </c>
      <c r="R834" s="10"/>
      <c r="S834" s="10"/>
      <c r="T834" s="10"/>
      <c r="U834" s="10"/>
      <c r="V834" s="10"/>
      <c r="W834" s="10"/>
      <c r="X834" s="10"/>
      <c r="Y834" s="10"/>
      <c r="Z834" s="10"/>
      <c r="AA834" s="10"/>
      <c r="AB834" s="10"/>
      <c r="AC834" s="10"/>
    </row>
    <row r="835" spans="2:29" s="7" customFormat="1" ht="75">
      <c r="B835" s="353"/>
      <c r="C835" s="335"/>
      <c r="D835" s="86" t="s">
        <v>1009</v>
      </c>
      <c r="E835" s="84">
        <v>0</v>
      </c>
      <c r="F835" s="84">
        <v>0</v>
      </c>
      <c r="G835" s="84">
        <v>0</v>
      </c>
      <c r="H835" s="84">
        <v>0.62</v>
      </c>
      <c r="I835" s="38" t="s">
        <v>719</v>
      </c>
      <c r="J835" s="38" t="s">
        <v>1008</v>
      </c>
      <c r="K835" s="38" t="s">
        <v>50</v>
      </c>
      <c r="L835" s="38" t="s">
        <v>1007</v>
      </c>
      <c r="M835" s="20" t="s">
        <v>1006</v>
      </c>
      <c r="N835" s="51" t="s">
        <v>1005</v>
      </c>
      <c r="O835" s="90" t="s">
        <v>1004</v>
      </c>
      <c r="P835" s="20" t="s">
        <v>722</v>
      </c>
      <c r="Q835" s="29" t="s">
        <v>887</v>
      </c>
      <c r="R835" s="10"/>
      <c r="S835" s="10"/>
      <c r="T835" s="10"/>
      <c r="U835" s="10"/>
      <c r="V835" s="10"/>
      <c r="W835" s="10"/>
      <c r="X835" s="10"/>
      <c r="Y835" s="10"/>
      <c r="Z835" s="10"/>
      <c r="AA835" s="10"/>
      <c r="AB835" s="10"/>
      <c r="AC835" s="10"/>
    </row>
    <row r="836" spans="2:29" s="7" customFormat="1" ht="90">
      <c r="B836" s="353"/>
      <c r="C836" s="335"/>
      <c r="D836" s="99" t="s">
        <v>1003</v>
      </c>
      <c r="E836" s="84">
        <v>0</v>
      </c>
      <c r="F836" s="84">
        <v>0</v>
      </c>
      <c r="G836" s="84">
        <v>0</v>
      </c>
      <c r="H836" s="84">
        <v>0.57999999999999996</v>
      </c>
      <c r="I836" s="38" t="s">
        <v>927</v>
      </c>
      <c r="J836" s="20" t="s">
        <v>50</v>
      </c>
      <c r="K836" s="38" t="s">
        <v>1002</v>
      </c>
      <c r="L836" s="38" t="s">
        <v>1001</v>
      </c>
      <c r="M836" s="20" t="s">
        <v>1000</v>
      </c>
      <c r="N836" s="51" t="s">
        <v>999</v>
      </c>
      <c r="O836" s="83" t="s">
        <v>998</v>
      </c>
      <c r="P836" s="20" t="s">
        <v>722</v>
      </c>
      <c r="Q836" s="29" t="s">
        <v>887</v>
      </c>
      <c r="R836" s="10"/>
      <c r="S836" s="10"/>
      <c r="T836" s="10"/>
      <c r="U836" s="10"/>
      <c r="V836" s="10"/>
      <c r="W836" s="10"/>
      <c r="X836" s="10"/>
      <c r="Y836" s="10"/>
      <c r="Z836" s="10"/>
      <c r="AA836" s="10"/>
      <c r="AB836" s="10"/>
      <c r="AC836" s="10"/>
    </row>
    <row r="837" spans="2:29" s="7" customFormat="1" ht="60">
      <c r="B837" s="353"/>
      <c r="C837" s="335"/>
      <c r="D837" s="99" t="s">
        <v>997</v>
      </c>
      <c r="E837" s="84">
        <v>0</v>
      </c>
      <c r="F837" s="84">
        <v>0</v>
      </c>
      <c r="G837" s="84">
        <v>0</v>
      </c>
      <c r="H837" s="84">
        <v>0.57999999999999996</v>
      </c>
      <c r="I837" s="38" t="s">
        <v>927</v>
      </c>
      <c r="J837" s="20" t="s">
        <v>50</v>
      </c>
      <c r="K837" s="20" t="s">
        <v>996</v>
      </c>
      <c r="L837" s="38" t="s">
        <v>995</v>
      </c>
      <c r="M837" s="20" t="s">
        <v>994</v>
      </c>
      <c r="N837" s="51" t="s">
        <v>993</v>
      </c>
      <c r="O837" s="90" t="s">
        <v>992</v>
      </c>
      <c r="P837" s="20" t="s">
        <v>722</v>
      </c>
      <c r="Q837" s="29" t="s">
        <v>887</v>
      </c>
      <c r="R837" s="10"/>
      <c r="S837" s="10"/>
      <c r="T837" s="10"/>
      <c r="U837" s="10"/>
      <c r="V837" s="10"/>
      <c r="W837" s="10"/>
      <c r="X837" s="10"/>
      <c r="Y837" s="10"/>
      <c r="Z837" s="10"/>
      <c r="AA837" s="10"/>
      <c r="AB837" s="10"/>
      <c r="AC837" s="10"/>
    </row>
    <row r="838" spans="2:29" s="7" customFormat="1" ht="60">
      <c r="B838" s="353"/>
      <c r="C838" s="335"/>
      <c r="D838" s="99" t="s">
        <v>991</v>
      </c>
      <c r="E838" s="84">
        <v>0</v>
      </c>
      <c r="F838" s="84">
        <v>0</v>
      </c>
      <c r="G838" s="84">
        <v>0</v>
      </c>
      <c r="H838" s="84">
        <v>0.61</v>
      </c>
      <c r="I838" s="38" t="s">
        <v>990</v>
      </c>
      <c r="J838" s="20" t="s">
        <v>50</v>
      </c>
      <c r="K838" s="20" t="s">
        <v>50</v>
      </c>
      <c r="L838" s="38" t="s">
        <v>989</v>
      </c>
      <c r="M838" s="20" t="s">
        <v>988</v>
      </c>
      <c r="N838" s="51" t="s">
        <v>987</v>
      </c>
      <c r="O838" s="90" t="s">
        <v>986</v>
      </c>
      <c r="P838" s="20" t="s">
        <v>722</v>
      </c>
      <c r="Q838" s="29" t="s">
        <v>887</v>
      </c>
      <c r="R838" s="10"/>
      <c r="S838" s="10"/>
      <c r="T838" s="10"/>
      <c r="U838" s="10"/>
      <c r="V838" s="10"/>
      <c r="W838" s="10"/>
      <c r="X838" s="10"/>
      <c r="Y838" s="10"/>
      <c r="Z838" s="10"/>
      <c r="AA838" s="10"/>
      <c r="AB838" s="10"/>
      <c r="AC838" s="10"/>
    </row>
    <row r="839" spans="2:29" s="7" customFormat="1" ht="60">
      <c r="B839" s="353"/>
      <c r="C839" s="335"/>
      <c r="D839" s="95" t="s">
        <v>985</v>
      </c>
      <c r="E839" s="73">
        <v>0</v>
      </c>
      <c r="F839" s="73">
        <v>0</v>
      </c>
      <c r="G839" s="73">
        <v>0</v>
      </c>
      <c r="H839" s="73">
        <v>0.57999999999999996</v>
      </c>
      <c r="I839" s="71" t="s">
        <v>984</v>
      </c>
      <c r="J839" s="68" t="s">
        <v>50</v>
      </c>
      <c r="K839" s="71" t="s">
        <v>983</v>
      </c>
      <c r="L839" s="71" t="s">
        <v>982</v>
      </c>
      <c r="M839" s="68" t="s">
        <v>981</v>
      </c>
      <c r="N839" s="70" t="s">
        <v>980</v>
      </c>
      <c r="O839" s="88" t="s">
        <v>979</v>
      </c>
      <c r="P839" s="68" t="s">
        <v>722</v>
      </c>
      <c r="Q839" s="67" t="s">
        <v>887</v>
      </c>
      <c r="R839" s="10"/>
      <c r="S839" s="10"/>
      <c r="T839" s="10"/>
      <c r="U839" s="10"/>
      <c r="V839" s="10"/>
      <c r="W839" s="10"/>
      <c r="X839" s="10"/>
      <c r="Y839" s="10"/>
      <c r="Z839" s="10"/>
      <c r="AA839" s="10"/>
      <c r="AB839" s="10"/>
      <c r="AC839" s="10"/>
    </row>
    <row r="840" spans="2:29" s="7" customFormat="1" ht="60">
      <c r="B840" s="353"/>
      <c r="C840" s="335"/>
      <c r="D840" s="81" t="s">
        <v>978</v>
      </c>
      <c r="E840" s="80">
        <v>0</v>
      </c>
      <c r="F840" s="80">
        <v>0</v>
      </c>
      <c r="G840" s="80">
        <v>0</v>
      </c>
      <c r="H840" s="80">
        <v>0.57999999999999996</v>
      </c>
      <c r="I840" s="79" t="s">
        <v>977</v>
      </c>
      <c r="J840" s="76" t="s">
        <v>966</v>
      </c>
      <c r="K840" s="79" t="s">
        <v>976</v>
      </c>
      <c r="L840" s="79" t="s">
        <v>975</v>
      </c>
      <c r="M840" s="76" t="s">
        <v>974</v>
      </c>
      <c r="N840" s="100" t="s">
        <v>973</v>
      </c>
      <c r="O840" s="77" t="s">
        <v>972</v>
      </c>
      <c r="P840" s="76" t="s">
        <v>722</v>
      </c>
      <c r="Q840" s="75" t="s">
        <v>835</v>
      </c>
      <c r="R840" s="10"/>
      <c r="S840" s="10"/>
      <c r="T840" s="10"/>
      <c r="U840" s="10"/>
      <c r="V840" s="10"/>
      <c r="W840" s="10"/>
      <c r="X840" s="10"/>
      <c r="Y840" s="10"/>
      <c r="Z840" s="10"/>
      <c r="AA840" s="10"/>
      <c r="AB840" s="10"/>
      <c r="AC840" s="10"/>
    </row>
    <row r="841" spans="2:29" s="7" customFormat="1" ht="75">
      <c r="B841" s="353"/>
      <c r="C841" s="335"/>
      <c r="D841" s="87" t="s">
        <v>971</v>
      </c>
      <c r="E841" s="65">
        <v>0.97</v>
      </c>
      <c r="F841" s="65">
        <v>0.95</v>
      </c>
      <c r="G841" s="65">
        <v>1</v>
      </c>
      <c r="H841" s="65">
        <v>0.83</v>
      </c>
      <c r="I841" s="61" t="s">
        <v>719</v>
      </c>
      <c r="J841" s="61" t="s">
        <v>927</v>
      </c>
      <c r="K841" s="64" t="s">
        <v>50</v>
      </c>
      <c r="L841" s="61" t="s">
        <v>718</v>
      </c>
      <c r="M841" s="61" t="s">
        <v>970</v>
      </c>
      <c r="N841" s="93" t="s">
        <v>969</v>
      </c>
      <c r="O841" s="62" t="s">
        <v>968</v>
      </c>
      <c r="P841" s="61" t="s">
        <v>702</v>
      </c>
      <c r="Q841" s="60" t="s">
        <v>714</v>
      </c>
      <c r="R841" s="10"/>
      <c r="S841" s="10"/>
      <c r="T841" s="10"/>
      <c r="U841" s="10"/>
      <c r="V841" s="10"/>
      <c r="W841" s="10"/>
      <c r="X841" s="10"/>
      <c r="Y841" s="10"/>
      <c r="Z841" s="10"/>
      <c r="AA841" s="10"/>
      <c r="AB841" s="10"/>
      <c r="AC841" s="10"/>
    </row>
    <row r="842" spans="2:29" s="7" customFormat="1" ht="135">
      <c r="B842" s="353"/>
      <c r="C842" s="335"/>
      <c r="D842" s="136" t="s">
        <v>967</v>
      </c>
      <c r="E842" s="72">
        <v>0.05</v>
      </c>
      <c r="F842" s="72">
        <v>0.1</v>
      </c>
      <c r="G842" s="72">
        <v>0</v>
      </c>
      <c r="H842" s="72">
        <v>0.47</v>
      </c>
      <c r="I842" s="135" t="s">
        <v>927</v>
      </c>
      <c r="J842" s="132" t="s">
        <v>966</v>
      </c>
      <c r="K842" s="135" t="s">
        <v>965</v>
      </c>
      <c r="L842" s="132" t="s">
        <v>964</v>
      </c>
      <c r="M842" s="132" t="s">
        <v>963</v>
      </c>
      <c r="N842" s="134" t="s">
        <v>962</v>
      </c>
      <c r="O842" s="133" t="s">
        <v>961</v>
      </c>
      <c r="P842" s="132" t="s">
        <v>722</v>
      </c>
      <c r="Q842" s="131" t="s">
        <v>714</v>
      </c>
      <c r="R842" s="10"/>
      <c r="S842" s="10"/>
      <c r="T842" s="10"/>
      <c r="U842" s="10"/>
      <c r="V842" s="10"/>
      <c r="W842" s="10"/>
      <c r="X842" s="10"/>
      <c r="Y842" s="10"/>
      <c r="Z842" s="10"/>
      <c r="AA842" s="10"/>
      <c r="AB842" s="10"/>
      <c r="AC842" s="10"/>
    </row>
    <row r="843" spans="2:29" s="7" customFormat="1" ht="60">
      <c r="B843" s="353"/>
      <c r="C843" s="335"/>
      <c r="D843" s="87" t="s">
        <v>960</v>
      </c>
      <c r="E843" s="64" t="s">
        <v>754</v>
      </c>
      <c r="F843" s="65">
        <v>0</v>
      </c>
      <c r="G843" s="65">
        <v>0.65</v>
      </c>
      <c r="H843" s="65">
        <v>1</v>
      </c>
      <c r="I843" s="61" t="s">
        <v>719</v>
      </c>
      <c r="J843" s="61" t="s">
        <v>927</v>
      </c>
      <c r="K843" s="64" t="s">
        <v>50</v>
      </c>
      <c r="L843" s="61" t="s">
        <v>718</v>
      </c>
      <c r="M843" s="61" t="s">
        <v>959</v>
      </c>
      <c r="N843" s="93" t="s">
        <v>958</v>
      </c>
      <c r="O843" s="62" t="s">
        <v>957</v>
      </c>
      <c r="P843" s="61" t="s">
        <v>702</v>
      </c>
      <c r="Q843" s="60" t="s">
        <v>730</v>
      </c>
      <c r="R843" s="10"/>
      <c r="S843" s="10"/>
      <c r="T843" s="10"/>
      <c r="U843" s="10"/>
      <c r="V843" s="10"/>
      <c r="W843" s="10"/>
      <c r="X843" s="10"/>
      <c r="Y843" s="10"/>
      <c r="Z843" s="10"/>
      <c r="AA843" s="10"/>
      <c r="AB843" s="10"/>
      <c r="AC843" s="10"/>
    </row>
    <row r="844" spans="2:29" s="7" customFormat="1" ht="90">
      <c r="B844" s="353"/>
      <c r="C844" s="335"/>
      <c r="D844" s="130" t="s">
        <v>956</v>
      </c>
      <c r="E844" s="129">
        <v>0.86</v>
      </c>
      <c r="F844" s="84">
        <v>0.8</v>
      </c>
      <c r="G844" s="84">
        <v>0.94</v>
      </c>
      <c r="H844" s="129">
        <v>1</v>
      </c>
      <c r="I844" s="20" t="s">
        <v>719</v>
      </c>
      <c r="J844" s="128" t="s">
        <v>955</v>
      </c>
      <c r="K844" s="128" t="s">
        <v>50</v>
      </c>
      <c r="L844" s="32" t="s">
        <v>718</v>
      </c>
      <c r="M844" s="32" t="s">
        <v>954</v>
      </c>
      <c r="N844" s="127" t="s">
        <v>953</v>
      </c>
      <c r="O844" s="126" t="s">
        <v>952</v>
      </c>
      <c r="P844" s="20" t="s">
        <v>702</v>
      </c>
      <c r="Q844" s="29" t="s">
        <v>730</v>
      </c>
      <c r="R844" s="10"/>
      <c r="S844" s="10"/>
      <c r="T844" s="10"/>
      <c r="U844" s="10"/>
      <c r="V844" s="10"/>
      <c r="W844" s="10"/>
      <c r="X844" s="10"/>
      <c r="Y844" s="10"/>
      <c r="Z844" s="10"/>
      <c r="AA844" s="10"/>
      <c r="AB844" s="10"/>
      <c r="AC844" s="10"/>
    </row>
    <row r="845" spans="2:29" s="7" customFormat="1" ht="75">
      <c r="B845" s="353"/>
      <c r="C845" s="335"/>
      <c r="D845" s="86" t="s">
        <v>951</v>
      </c>
      <c r="E845" s="38" t="s">
        <v>754</v>
      </c>
      <c r="F845" s="84">
        <v>0</v>
      </c>
      <c r="G845" s="84">
        <v>0.65</v>
      </c>
      <c r="H845" s="84">
        <v>1</v>
      </c>
      <c r="I845" s="20" t="s">
        <v>719</v>
      </c>
      <c r="J845" s="20" t="s">
        <v>927</v>
      </c>
      <c r="K845" s="38" t="s">
        <v>950</v>
      </c>
      <c r="L845" s="20" t="s">
        <v>718</v>
      </c>
      <c r="M845" s="20" t="s">
        <v>949</v>
      </c>
      <c r="N845" s="51" t="s">
        <v>948</v>
      </c>
      <c r="O845" s="83" t="s">
        <v>947</v>
      </c>
      <c r="P845" s="20" t="s">
        <v>702</v>
      </c>
      <c r="Q845" s="29" t="s">
        <v>730</v>
      </c>
      <c r="R845" s="10"/>
      <c r="S845" s="10"/>
      <c r="T845" s="10"/>
      <c r="U845" s="10"/>
      <c r="V845" s="10"/>
      <c r="W845" s="10"/>
      <c r="X845" s="10"/>
      <c r="Y845" s="10"/>
      <c r="Z845" s="10"/>
      <c r="AA845" s="10"/>
      <c r="AB845" s="10"/>
      <c r="AC845" s="10"/>
    </row>
    <row r="846" spans="2:29" s="7" customFormat="1" ht="45">
      <c r="B846" s="353"/>
      <c r="C846" s="335"/>
      <c r="D846" s="95" t="s">
        <v>946</v>
      </c>
      <c r="E846" s="71" t="s">
        <v>754</v>
      </c>
      <c r="F846" s="73">
        <v>0</v>
      </c>
      <c r="G846" s="73">
        <v>0.65</v>
      </c>
      <c r="H846" s="73">
        <v>1</v>
      </c>
      <c r="I846" s="68" t="s">
        <v>927</v>
      </c>
      <c r="J846" s="71" t="s">
        <v>945</v>
      </c>
      <c r="K846" s="71" t="s">
        <v>944</v>
      </c>
      <c r="L846" s="68" t="s">
        <v>943</v>
      </c>
      <c r="M846" s="68" t="s">
        <v>942</v>
      </c>
      <c r="N846" s="70" t="s">
        <v>941</v>
      </c>
      <c r="O846" s="69" t="s">
        <v>940</v>
      </c>
      <c r="P846" s="68" t="s">
        <v>702</v>
      </c>
      <c r="Q846" s="67" t="s">
        <v>730</v>
      </c>
      <c r="R846" s="10"/>
      <c r="S846" s="10"/>
      <c r="T846" s="10"/>
      <c r="U846" s="10"/>
      <c r="V846" s="10"/>
      <c r="W846" s="10"/>
      <c r="X846" s="10"/>
      <c r="Y846" s="10"/>
      <c r="Z846" s="10"/>
      <c r="AA846" s="10"/>
      <c r="AB846" s="10"/>
      <c r="AC846" s="10"/>
    </row>
    <row r="847" spans="2:29" s="7" customFormat="1" ht="75">
      <c r="B847" s="353"/>
      <c r="C847" s="335"/>
      <c r="D847" s="98" t="s">
        <v>939</v>
      </c>
      <c r="E847" s="64" t="s">
        <v>754</v>
      </c>
      <c r="F847" s="65">
        <v>0</v>
      </c>
      <c r="G847" s="65">
        <v>0.65</v>
      </c>
      <c r="H847" s="65">
        <v>1</v>
      </c>
      <c r="I847" s="61" t="s">
        <v>927</v>
      </c>
      <c r="J847" s="61" t="s">
        <v>50</v>
      </c>
      <c r="K847" s="61" t="s">
        <v>938</v>
      </c>
      <c r="L847" s="64" t="s">
        <v>937</v>
      </c>
      <c r="M847" s="61" t="s">
        <v>936</v>
      </c>
      <c r="N847" s="93" t="s">
        <v>935</v>
      </c>
      <c r="O847" s="62" t="s">
        <v>934</v>
      </c>
      <c r="P847" s="61" t="s">
        <v>702</v>
      </c>
      <c r="Q847" s="60" t="s">
        <v>701</v>
      </c>
      <c r="R847" s="10"/>
      <c r="S847" s="10"/>
      <c r="T847" s="10"/>
      <c r="U847" s="10"/>
      <c r="V847" s="10"/>
      <c r="W847" s="10"/>
      <c r="X847" s="10"/>
      <c r="Y847" s="10"/>
      <c r="Z847" s="10"/>
      <c r="AA847" s="10"/>
      <c r="AB847" s="10"/>
      <c r="AC847" s="10"/>
    </row>
    <row r="848" spans="2:29" s="7" customFormat="1" ht="60">
      <c r="B848" s="353"/>
      <c r="C848" s="335"/>
      <c r="D848" s="96" t="s">
        <v>933</v>
      </c>
      <c r="E848" s="84">
        <v>0.43</v>
      </c>
      <c r="F848" s="84">
        <v>0.8</v>
      </c>
      <c r="G848" s="84">
        <v>0</v>
      </c>
      <c r="H848" s="91">
        <v>0.82</v>
      </c>
      <c r="I848" s="38" t="s">
        <v>927</v>
      </c>
      <c r="J848" s="20" t="s">
        <v>50</v>
      </c>
      <c r="K848" s="20" t="s">
        <v>50</v>
      </c>
      <c r="L848" s="38" t="s">
        <v>932</v>
      </c>
      <c r="M848" s="20" t="s">
        <v>931</v>
      </c>
      <c r="N848" s="51" t="s">
        <v>930</v>
      </c>
      <c r="O848" s="90" t="s">
        <v>929</v>
      </c>
      <c r="P848" s="20" t="s">
        <v>702</v>
      </c>
      <c r="Q848" s="29" t="s">
        <v>701</v>
      </c>
      <c r="R848" s="10"/>
      <c r="S848" s="10"/>
      <c r="T848" s="10"/>
      <c r="U848" s="10"/>
      <c r="V848" s="10"/>
      <c r="W848" s="10"/>
      <c r="X848" s="10"/>
      <c r="Y848" s="10"/>
      <c r="Z848" s="10"/>
      <c r="AA848" s="10"/>
      <c r="AB848" s="10"/>
      <c r="AC848" s="10"/>
    </row>
    <row r="849" spans="2:29" s="7" customFormat="1" ht="90">
      <c r="B849" s="353"/>
      <c r="C849" s="335"/>
      <c r="D849" s="99" t="s">
        <v>928</v>
      </c>
      <c r="E849" s="84">
        <v>0</v>
      </c>
      <c r="F849" s="84">
        <v>0</v>
      </c>
      <c r="G849" s="84">
        <v>0</v>
      </c>
      <c r="H849" s="84">
        <v>0.57999999999999996</v>
      </c>
      <c r="I849" s="38" t="s">
        <v>927</v>
      </c>
      <c r="J849" s="20" t="s">
        <v>50</v>
      </c>
      <c r="K849" s="38" t="s">
        <v>926</v>
      </c>
      <c r="L849" s="38" t="s">
        <v>925</v>
      </c>
      <c r="M849" s="20" t="s">
        <v>924</v>
      </c>
      <c r="N849" s="51" t="s">
        <v>923</v>
      </c>
      <c r="O849" s="90" t="s">
        <v>922</v>
      </c>
      <c r="P849" s="20" t="s">
        <v>722</v>
      </c>
      <c r="Q849" s="29" t="s">
        <v>701</v>
      </c>
      <c r="R849" s="10"/>
      <c r="S849" s="10"/>
      <c r="T849" s="10"/>
      <c r="U849" s="10"/>
      <c r="V849" s="10"/>
      <c r="W849" s="10"/>
      <c r="X849" s="10"/>
      <c r="Y849" s="10"/>
      <c r="Z849" s="10"/>
      <c r="AA849" s="10"/>
      <c r="AB849" s="10"/>
      <c r="AC849" s="10"/>
    </row>
    <row r="850" spans="2:29" s="7" customFormat="1" ht="75">
      <c r="B850" s="353"/>
      <c r="C850" s="344" t="s">
        <v>921</v>
      </c>
      <c r="D850" s="66" t="s">
        <v>920</v>
      </c>
      <c r="E850" s="65">
        <v>0</v>
      </c>
      <c r="F850" s="65">
        <v>0</v>
      </c>
      <c r="G850" s="65">
        <v>0</v>
      </c>
      <c r="H850" s="65">
        <v>0.18</v>
      </c>
      <c r="I850" s="64" t="s">
        <v>893</v>
      </c>
      <c r="J850" s="61" t="s">
        <v>50</v>
      </c>
      <c r="K850" s="61" t="s">
        <v>50</v>
      </c>
      <c r="L850" s="64" t="s">
        <v>919</v>
      </c>
      <c r="M850" s="61" t="s">
        <v>918</v>
      </c>
      <c r="N850" s="93" t="s">
        <v>917</v>
      </c>
      <c r="O850" s="62" t="s">
        <v>916</v>
      </c>
      <c r="P850" s="61" t="s">
        <v>722</v>
      </c>
      <c r="Q850" s="60" t="s">
        <v>887</v>
      </c>
      <c r="R850" s="10"/>
      <c r="S850" s="10"/>
      <c r="T850" s="10"/>
      <c r="U850" s="10"/>
      <c r="V850" s="10"/>
      <c r="W850" s="10"/>
      <c r="X850" s="10"/>
      <c r="Y850" s="10"/>
      <c r="Z850" s="10"/>
      <c r="AA850" s="10"/>
      <c r="AB850" s="10"/>
      <c r="AC850" s="10"/>
    </row>
    <row r="851" spans="2:29" s="7" customFormat="1" ht="60">
      <c r="B851" s="353"/>
      <c r="C851" s="345"/>
      <c r="D851" s="99" t="s">
        <v>915</v>
      </c>
      <c r="E851" s="84">
        <v>0</v>
      </c>
      <c r="F851" s="84">
        <v>0</v>
      </c>
      <c r="G851" s="84">
        <v>0</v>
      </c>
      <c r="H851" s="84">
        <v>0.13</v>
      </c>
      <c r="I851" s="38" t="s">
        <v>893</v>
      </c>
      <c r="J851" s="20" t="s">
        <v>50</v>
      </c>
      <c r="K851" s="20" t="s">
        <v>50</v>
      </c>
      <c r="L851" s="20" t="s">
        <v>914</v>
      </c>
      <c r="M851" s="20" t="s">
        <v>913</v>
      </c>
      <c r="N851" s="51" t="s">
        <v>912</v>
      </c>
      <c r="O851" s="83" t="s">
        <v>911</v>
      </c>
      <c r="P851" s="20" t="s">
        <v>722</v>
      </c>
      <c r="Q851" s="29" t="s">
        <v>887</v>
      </c>
      <c r="R851" s="10"/>
      <c r="S851" s="10"/>
      <c r="T851" s="10"/>
      <c r="U851" s="10"/>
      <c r="V851" s="10"/>
      <c r="W851" s="10"/>
      <c r="X851" s="10"/>
      <c r="Y851" s="10"/>
      <c r="Z851" s="10"/>
      <c r="AA851" s="10"/>
      <c r="AB851" s="10"/>
      <c r="AC851" s="10"/>
    </row>
    <row r="852" spans="2:29" s="7" customFormat="1" ht="60">
      <c r="B852" s="353"/>
      <c r="C852" s="345"/>
      <c r="D852" s="99" t="s">
        <v>910</v>
      </c>
      <c r="E852" s="84">
        <v>0</v>
      </c>
      <c r="F852" s="84">
        <v>0</v>
      </c>
      <c r="G852" s="84">
        <v>0</v>
      </c>
      <c r="H852" s="84">
        <v>0.14000000000000001</v>
      </c>
      <c r="I852" s="38" t="s">
        <v>893</v>
      </c>
      <c r="J852" s="20" t="s">
        <v>50</v>
      </c>
      <c r="K852" s="38" t="s">
        <v>899</v>
      </c>
      <c r="L852" s="38" t="s">
        <v>909</v>
      </c>
      <c r="M852" s="20" t="s">
        <v>908</v>
      </c>
      <c r="N852" s="51" t="s">
        <v>907</v>
      </c>
      <c r="O852" s="83" t="s">
        <v>906</v>
      </c>
      <c r="P852" s="20" t="s">
        <v>722</v>
      </c>
      <c r="Q852" s="29" t="s">
        <v>887</v>
      </c>
      <c r="R852" s="10"/>
      <c r="S852" s="10"/>
      <c r="T852" s="10"/>
      <c r="U852" s="10"/>
      <c r="V852" s="10"/>
      <c r="W852" s="10"/>
      <c r="X852" s="10"/>
      <c r="Y852" s="10"/>
      <c r="Z852" s="10"/>
      <c r="AA852" s="10"/>
      <c r="AB852" s="10"/>
      <c r="AC852" s="10"/>
    </row>
    <row r="853" spans="2:29" s="7" customFormat="1" ht="60">
      <c r="B853" s="353"/>
      <c r="C853" s="345"/>
      <c r="D853" s="99" t="s">
        <v>905</v>
      </c>
      <c r="E853" s="84">
        <v>0</v>
      </c>
      <c r="F853" s="84">
        <v>0</v>
      </c>
      <c r="G853" s="84">
        <v>0</v>
      </c>
      <c r="H853" s="84">
        <v>0.14000000000000001</v>
      </c>
      <c r="I853" s="38" t="s">
        <v>893</v>
      </c>
      <c r="J853" s="20" t="s">
        <v>50</v>
      </c>
      <c r="K853" s="38" t="s">
        <v>50</v>
      </c>
      <c r="L853" s="38" t="s">
        <v>904</v>
      </c>
      <c r="M853" s="20" t="s">
        <v>903</v>
      </c>
      <c r="N853" s="51" t="s">
        <v>902</v>
      </c>
      <c r="O853" s="83" t="s">
        <v>901</v>
      </c>
      <c r="P853" s="20" t="s">
        <v>722</v>
      </c>
      <c r="Q853" s="29" t="s">
        <v>887</v>
      </c>
      <c r="R853" s="10"/>
      <c r="S853" s="10"/>
      <c r="T853" s="10"/>
      <c r="U853" s="10"/>
      <c r="V853" s="10"/>
      <c r="W853" s="10"/>
      <c r="X853" s="10"/>
      <c r="Y853" s="10"/>
      <c r="Z853" s="10"/>
      <c r="AA853" s="10"/>
      <c r="AB853" s="10"/>
      <c r="AC853" s="10"/>
    </row>
    <row r="854" spans="2:29" s="7" customFormat="1" ht="75">
      <c r="B854" s="353"/>
      <c r="C854" s="345"/>
      <c r="D854" s="99" t="s">
        <v>900</v>
      </c>
      <c r="E854" s="84">
        <v>0</v>
      </c>
      <c r="F854" s="84">
        <v>0</v>
      </c>
      <c r="G854" s="84">
        <v>0</v>
      </c>
      <c r="H854" s="84">
        <v>0.13</v>
      </c>
      <c r="I854" s="38" t="s">
        <v>893</v>
      </c>
      <c r="J854" s="20" t="s">
        <v>50</v>
      </c>
      <c r="K854" s="20" t="s">
        <v>899</v>
      </c>
      <c r="L854" s="38" t="s">
        <v>898</v>
      </c>
      <c r="M854" s="20" t="s">
        <v>897</v>
      </c>
      <c r="N854" s="51" t="s">
        <v>896</v>
      </c>
      <c r="O854" s="83" t="s">
        <v>895</v>
      </c>
      <c r="P854" s="20" t="s">
        <v>722</v>
      </c>
      <c r="Q854" s="29" t="s">
        <v>887</v>
      </c>
      <c r="R854" s="10"/>
      <c r="S854" s="10"/>
      <c r="T854" s="10"/>
      <c r="U854" s="10"/>
      <c r="V854" s="10"/>
      <c r="W854" s="10"/>
      <c r="X854" s="10"/>
      <c r="Y854" s="10"/>
      <c r="Z854" s="10"/>
      <c r="AA854" s="10"/>
      <c r="AB854" s="10"/>
      <c r="AC854" s="10"/>
    </row>
    <row r="855" spans="2:29" s="7" customFormat="1" ht="105">
      <c r="B855" s="353"/>
      <c r="C855" s="345"/>
      <c r="D855" s="95" t="s">
        <v>894</v>
      </c>
      <c r="E855" s="73">
        <v>0</v>
      </c>
      <c r="F855" s="73">
        <v>0</v>
      </c>
      <c r="G855" s="73">
        <v>0</v>
      </c>
      <c r="H855" s="73">
        <v>0.12</v>
      </c>
      <c r="I855" s="71" t="s">
        <v>893</v>
      </c>
      <c r="J855" s="68" t="s">
        <v>50</v>
      </c>
      <c r="K855" s="71" t="s">
        <v>892</v>
      </c>
      <c r="L855" s="71" t="s">
        <v>891</v>
      </c>
      <c r="M855" s="68" t="s">
        <v>890</v>
      </c>
      <c r="N855" s="70" t="s">
        <v>889</v>
      </c>
      <c r="O855" s="69" t="s">
        <v>888</v>
      </c>
      <c r="P855" s="68" t="s">
        <v>722</v>
      </c>
      <c r="Q855" s="67" t="s">
        <v>887</v>
      </c>
      <c r="R855" s="10"/>
      <c r="S855" s="10"/>
      <c r="T855" s="10"/>
      <c r="U855" s="10"/>
      <c r="V855" s="10"/>
      <c r="W855" s="10"/>
      <c r="X855" s="10"/>
      <c r="Y855" s="10"/>
      <c r="Z855" s="10"/>
      <c r="AA855" s="10"/>
      <c r="AB855" s="10"/>
      <c r="AC855" s="10"/>
    </row>
    <row r="856" spans="2:29" s="7" customFormat="1" ht="75">
      <c r="B856" s="353"/>
      <c r="C856" s="345"/>
      <c r="D856" s="66" t="s">
        <v>886</v>
      </c>
      <c r="E856" s="65">
        <f>12/37</f>
        <v>0.32432432432432434</v>
      </c>
      <c r="F856" s="65">
        <v>0.05</v>
      </c>
      <c r="G856" s="65">
        <v>0.65</v>
      </c>
      <c r="H856" s="94">
        <v>0.99</v>
      </c>
      <c r="I856" s="64" t="s">
        <v>863</v>
      </c>
      <c r="J856" s="61" t="s">
        <v>849</v>
      </c>
      <c r="K856" s="61" t="s">
        <v>50</v>
      </c>
      <c r="L856" s="64" t="s">
        <v>885</v>
      </c>
      <c r="M856" s="61" t="s">
        <v>884</v>
      </c>
      <c r="N856" s="93" t="s">
        <v>883</v>
      </c>
      <c r="O856" s="92" t="s">
        <v>882</v>
      </c>
      <c r="P856" s="61" t="s">
        <v>702</v>
      </c>
      <c r="Q856" s="60" t="s">
        <v>714</v>
      </c>
      <c r="R856" s="10"/>
      <c r="S856" s="10"/>
      <c r="T856" s="10"/>
      <c r="U856" s="10"/>
      <c r="V856" s="10"/>
      <c r="W856" s="10"/>
      <c r="X856" s="10"/>
      <c r="Y856" s="10"/>
      <c r="Z856" s="10"/>
      <c r="AA856" s="10"/>
      <c r="AB856" s="10"/>
      <c r="AC856" s="10"/>
    </row>
    <row r="857" spans="2:29" s="7" customFormat="1" ht="60">
      <c r="B857" s="353"/>
      <c r="C857" s="345"/>
      <c r="D857" s="99" t="s">
        <v>881</v>
      </c>
      <c r="E857" s="84">
        <f>12/37</f>
        <v>0.32432432432432434</v>
      </c>
      <c r="F857" s="84">
        <v>0.05</v>
      </c>
      <c r="G857" s="84">
        <v>0.65</v>
      </c>
      <c r="H857" s="91">
        <v>0.99</v>
      </c>
      <c r="I857" s="38" t="s">
        <v>863</v>
      </c>
      <c r="J857" s="20" t="s">
        <v>849</v>
      </c>
      <c r="K857" s="20" t="s">
        <v>50</v>
      </c>
      <c r="L857" s="38" t="s">
        <v>880</v>
      </c>
      <c r="M857" s="20" t="s">
        <v>879</v>
      </c>
      <c r="N857" s="51" t="s">
        <v>878</v>
      </c>
      <c r="O857" s="90" t="s">
        <v>877</v>
      </c>
      <c r="P857" s="20" t="s">
        <v>702</v>
      </c>
      <c r="Q857" s="29" t="s">
        <v>714</v>
      </c>
      <c r="R857" s="10"/>
      <c r="S857" s="10"/>
      <c r="T857" s="10"/>
      <c r="U857" s="10"/>
      <c r="V857" s="10"/>
      <c r="W857" s="10"/>
      <c r="X857" s="10"/>
      <c r="Y857" s="10"/>
      <c r="Z857" s="10"/>
      <c r="AA857" s="10"/>
      <c r="AB857" s="10"/>
      <c r="AC857" s="10"/>
    </row>
    <row r="858" spans="2:29" s="7" customFormat="1" ht="87" customHeight="1">
      <c r="B858" s="353"/>
      <c r="C858" s="345"/>
      <c r="D858" s="95" t="s">
        <v>876</v>
      </c>
      <c r="E858" s="73">
        <f>12/37</f>
        <v>0.32432432432432434</v>
      </c>
      <c r="F858" s="73">
        <v>0.05</v>
      </c>
      <c r="G858" s="73">
        <v>0.65</v>
      </c>
      <c r="H858" s="72">
        <v>0.99</v>
      </c>
      <c r="I858" s="71" t="s">
        <v>863</v>
      </c>
      <c r="J858" s="68" t="s">
        <v>849</v>
      </c>
      <c r="K858" s="68" t="s">
        <v>50</v>
      </c>
      <c r="L858" s="71" t="s">
        <v>875</v>
      </c>
      <c r="M858" s="68" t="s">
        <v>874</v>
      </c>
      <c r="N858" s="70" t="s">
        <v>873</v>
      </c>
      <c r="O858" s="88" t="s">
        <v>872</v>
      </c>
      <c r="P858" s="68" t="s">
        <v>702</v>
      </c>
      <c r="Q858" s="67" t="s">
        <v>714</v>
      </c>
      <c r="R858" s="10"/>
      <c r="S858" s="10"/>
      <c r="T858" s="10"/>
      <c r="U858" s="10"/>
      <c r="V858" s="10"/>
      <c r="W858" s="10"/>
      <c r="X858" s="10"/>
      <c r="Y858" s="10"/>
      <c r="Z858" s="10"/>
      <c r="AA858" s="10"/>
      <c r="AB858" s="10"/>
      <c r="AC858" s="10"/>
    </row>
    <row r="859" spans="2:29" s="7" customFormat="1" ht="60">
      <c r="B859" s="353"/>
      <c r="C859" s="345"/>
      <c r="D859" s="66" t="s">
        <v>871</v>
      </c>
      <c r="E859" s="97" t="s">
        <v>743</v>
      </c>
      <c r="F859" s="65">
        <v>0.7</v>
      </c>
      <c r="G859" s="65">
        <v>0</v>
      </c>
      <c r="H859" s="65">
        <v>1</v>
      </c>
      <c r="I859" s="114" t="s">
        <v>870</v>
      </c>
      <c r="J859" s="61" t="s">
        <v>849</v>
      </c>
      <c r="K859" s="64" t="s">
        <v>869</v>
      </c>
      <c r="L859" s="61" t="s">
        <v>868</v>
      </c>
      <c r="M859" s="61" t="s">
        <v>867</v>
      </c>
      <c r="N859" s="93" t="s">
        <v>866</v>
      </c>
      <c r="O859" s="62" t="s">
        <v>865</v>
      </c>
      <c r="P859" s="61" t="s">
        <v>702</v>
      </c>
      <c r="Q859" s="60" t="s">
        <v>701</v>
      </c>
      <c r="R859" s="10"/>
      <c r="S859" s="10"/>
      <c r="T859" s="10"/>
      <c r="U859" s="10"/>
      <c r="V859" s="10"/>
      <c r="W859" s="10"/>
      <c r="X859" s="10"/>
      <c r="Y859" s="10"/>
      <c r="Z859" s="10"/>
      <c r="AA859" s="10"/>
      <c r="AB859" s="10"/>
      <c r="AC859" s="10"/>
    </row>
    <row r="860" spans="2:29" s="7" customFormat="1" ht="105">
      <c r="B860" s="353"/>
      <c r="C860" s="345"/>
      <c r="D860" s="99" t="s">
        <v>864</v>
      </c>
      <c r="E860" s="84">
        <v>0.32432432432432434</v>
      </c>
      <c r="F860" s="84">
        <v>0.05</v>
      </c>
      <c r="G860" s="84">
        <v>0.65</v>
      </c>
      <c r="H860" s="91">
        <v>0.99</v>
      </c>
      <c r="I860" s="38" t="s">
        <v>863</v>
      </c>
      <c r="J860" s="20" t="s">
        <v>849</v>
      </c>
      <c r="K860" s="20" t="s">
        <v>50</v>
      </c>
      <c r="L860" s="38" t="s">
        <v>862</v>
      </c>
      <c r="M860" s="20" t="s">
        <v>861</v>
      </c>
      <c r="N860" s="51" t="s">
        <v>860</v>
      </c>
      <c r="O860" s="90" t="s">
        <v>859</v>
      </c>
      <c r="P860" s="20" t="s">
        <v>702</v>
      </c>
      <c r="Q860" s="29" t="s">
        <v>701</v>
      </c>
      <c r="R860" s="10"/>
      <c r="S860" s="10"/>
      <c r="T860" s="10"/>
      <c r="U860" s="10"/>
      <c r="V860" s="10"/>
      <c r="W860" s="10"/>
      <c r="X860" s="10"/>
      <c r="Y860" s="10"/>
      <c r="Z860" s="10"/>
      <c r="AA860" s="10"/>
      <c r="AB860" s="10"/>
      <c r="AC860" s="10"/>
    </row>
    <row r="861" spans="2:29" s="7" customFormat="1" ht="105">
      <c r="B861" s="353"/>
      <c r="C861" s="345"/>
      <c r="D861" s="99" t="s">
        <v>858</v>
      </c>
      <c r="E861" s="84">
        <v>0.3</v>
      </c>
      <c r="F861" s="84">
        <v>0.25</v>
      </c>
      <c r="G861" s="84">
        <v>0.35</v>
      </c>
      <c r="H861" s="84">
        <v>0.22</v>
      </c>
      <c r="I861" s="38" t="s">
        <v>857</v>
      </c>
      <c r="J861" s="20"/>
      <c r="K861" s="38" t="s">
        <v>856</v>
      </c>
      <c r="L861" s="38" t="s">
        <v>855</v>
      </c>
      <c r="M861" s="20" t="s">
        <v>854</v>
      </c>
      <c r="N861" s="51" t="s">
        <v>853</v>
      </c>
      <c r="O861" s="83" t="s">
        <v>852</v>
      </c>
      <c r="P861" s="20" t="s">
        <v>722</v>
      </c>
      <c r="Q861" s="29" t="s">
        <v>701</v>
      </c>
      <c r="R861" s="10"/>
      <c r="S861" s="10"/>
      <c r="T861" s="10"/>
      <c r="U861" s="10"/>
      <c r="V861" s="10"/>
      <c r="W861" s="10"/>
      <c r="X861" s="10"/>
      <c r="Y861" s="10"/>
      <c r="Z861" s="10"/>
      <c r="AA861" s="10"/>
      <c r="AB861" s="10"/>
      <c r="AC861" s="10"/>
    </row>
    <row r="862" spans="2:29" s="7" customFormat="1" ht="76" thickBot="1">
      <c r="B862" s="354"/>
      <c r="C862" s="348"/>
      <c r="D862" s="125" t="s">
        <v>851</v>
      </c>
      <c r="E862" s="57">
        <v>0.03</v>
      </c>
      <c r="F862" s="57">
        <v>0.05</v>
      </c>
      <c r="G862" s="57">
        <v>0</v>
      </c>
      <c r="H862" s="57">
        <v>0.17</v>
      </c>
      <c r="I862" s="56" t="s">
        <v>850</v>
      </c>
      <c r="J862" s="44" t="s">
        <v>849</v>
      </c>
      <c r="K862" s="56" t="s">
        <v>848</v>
      </c>
      <c r="L862" s="56" t="s">
        <v>847</v>
      </c>
      <c r="M862" s="44" t="s">
        <v>846</v>
      </c>
      <c r="N862" s="124" t="s">
        <v>845</v>
      </c>
      <c r="O862" s="54" t="s">
        <v>844</v>
      </c>
      <c r="P862" s="44" t="s">
        <v>722</v>
      </c>
      <c r="Q862" s="48" t="s">
        <v>701</v>
      </c>
      <c r="R862" s="10"/>
      <c r="S862" s="10"/>
      <c r="T862" s="10"/>
      <c r="U862" s="10"/>
      <c r="V862" s="10"/>
      <c r="W862" s="10"/>
      <c r="X862" s="10"/>
      <c r="Y862" s="10"/>
      <c r="Z862" s="10"/>
      <c r="AA862" s="10"/>
      <c r="AB862" s="10"/>
      <c r="AC862" s="10"/>
    </row>
    <row r="863" spans="2:29" s="7" customFormat="1" ht="45">
      <c r="B863" s="341" t="s">
        <v>843</v>
      </c>
      <c r="C863" s="334" t="s">
        <v>842</v>
      </c>
      <c r="D863" s="123" t="s">
        <v>841</v>
      </c>
      <c r="E863" s="121" t="s">
        <v>754</v>
      </c>
      <c r="F863" s="122">
        <v>0</v>
      </c>
      <c r="G863" s="122">
        <v>0.65</v>
      </c>
      <c r="H863" s="122">
        <v>1</v>
      </c>
      <c r="I863" s="121" t="s">
        <v>822</v>
      </c>
      <c r="J863" s="118" t="s">
        <v>50</v>
      </c>
      <c r="K863" s="118" t="s">
        <v>840</v>
      </c>
      <c r="L863" s="121" t="s">
        <v>839</v>
      </c>
      <c r="M863" s="118" t="s">
        <v>838</v>
      </c>
      <c r="N863" s="120" t="s">
        <v>837</v>
      </c>
      <c r="O863" s="119" t="s">
        <v>836</v>
      </c>
      <c r="P863" s="118" t="s">
        <v>702</v>
      </c>
      <c r="Q863" s="117" t="s">
        <v>835</v>
      </c>
      <c r="R863" s="10"/>
      <c r="S863" s="10"/>
      <c r="T863" s="10"/>
      <c r="U863" s="10"/>
      <c r="V863" s="10"/>
      <c r="W863" s="10"/>
      <c r="X863" s="10"/>
      <c r="Y863" s="10"/>
      <c r="Z863" s="10"/>
      <c r="AA863" s="10"/>
      <c r="AB863" s="10"/>
      <c r="AC863" s="10"/>
    </row>
    <row r="864" spans="2:29" s="7" customFormat="1" ht="80" customHeight="1">
      <c r="B864" s="342"/>
      <c r="C864" s="335"/>
      <c r="D864" s="116" t="s">
        <v>834</v>
      </c>
      <c r="E864" s="115">
        <v>0</v>
      </c>
      <c r="F864" s="115">
        <v>0</v>
      </c>
      <c r="G864" s="115">
        <v>0</v>
      </c>
      <c r="H864" s="115">
        <v>0.45</v>
      </c>
      <c r="I864" s="111" t="s">
        <v>809</v>
      </c>
      <c r="J864" s="111" t="s">
        <v>50</v>
      </c>
      <c r="K864" s="114" t="s">
        <v>828</v>
      </c>
      <c r="L864" s="114" t="s">
        <v>833</v>
      </c>
      <c r="M864" s="111" t="s">
        <v>832</v>
      </c>
      <c r="N864" s="113" t="s">
        <v>831</v>
      </c>
      <c r="O864" s="112" t="s">
        <v>830</v>
      </c>
      <c r="P864" s="111" t="s">
        <v>722</v>
      </c>
      <c r="Q864" s="110" t="s">
        <v>790</v>
      </c>
      <c r="R864" s="10"/>
      <c r="S864" s="10"/>
      <c r="T864" s="10"/>
      <c r="U864" s="10"/>
      <c r="V864" s="10"/>
      <c r="W864" s="10"/>
      <c r="X864" s="10"/>
      <c r="Y864" s="10"/>
      <c r="Z864" s="10"/>
      <c r="AA864" s="10"/>
      <c r="AB864" s="10"/>
      <c r="AC864" s="10"/>
    </row>
    <row r="865" spans="2:29" s="7" customFormat="1" ht="60">
      <c r="B865" s="342"/>
      <c r="C865" s="335"/>
      <c r="D865" s="109" t="s">
        <v>829</v>
      </c>
      <c r="E865" s="108">
        <v>0</v>
      </c>
      <c r="F865" s="108">
        <v>0</v>
      </c>
      <c r="G865" s="108">
        <v>0</v>
      </c>
      <c r="H865" s="108">
        <v>0.45</v>
      </c>
      <c r="I865" s="104" t="s">
        <v>809</v>
      </c>
      <c r="J865" s="104" t="s">
        <v>50</v>
      </c>
      <c r="K865" s="107" t="s">
        <v>828</v>
      </c>
      <c r="L865" s="107" t="s">
        <v>827</v>
      </c>
      <c r="M865" s="104" t="s">
        <v>826</v>
      </c>
      <c r="N865" s="106" t="s">
        <v>825</v>
      </c>
      <c r="O865" s="105" t="s">
        <v>824</v>
      </c>
      <c r="P865" s="104" t="s">
        <v>722</v>
      </c>
      <c r="Q865" s="103" t="s">
        <v>790</v>
      </c>
      <c r="R865" s="10"/>
      <c r="S865" s="10"/>
      <c r="T865" s="10"/>
      <c r="U865" s="10"/>
      <c r="V865" s="10"/>
      <c r="W865" s="10"/>
      <c r="X865" s="10"/>
      <c r="Y865" s="10"/>
      <c r="Z865" s="10"/>
      <c r="AA865" s="10"/>
      <c r="AB865" s="10"/>
      <c r="AC865" s="10"/>
    </row>
    <row r="866" spans="2:29" s="7" customFormat="1" ht="75">
      <c r="B866" s="342"/>
      <c r="C866" s="335"/>
      <c r="D866" s="102" t="s">
        <v>823</v>
      </c>
      <c r="E866" s="80">
        <v>0.49</v>
      </c>
      <c r="F866" s="80">
        <v>0.05</v>
      </c>
      <c r="G866" s="80">
        <v>1</v>
      </c>
      <c r="H866" s="101">
        <v>0.83</v>
      </c>
      <c r="I866" s="76" t="s">
        <v>719</v>
      </c>
      <c r="J866" s="76" t="s">
        <v>822</v>
      </c>
      <c r="K866" s="76" t="s">
        <v>821</v>
      </c>
      <c r="L866" s="76" t="s">
        <v>718</v>
      </c>
      <c r="M866" s="76" t="s">
        <v>820</v>
      </c>
      <c r="N866" s="100" t="s">
        <v>819</v>
      </c>
      <c r="O866" s="77" t="s">
        <v>818</v>
      </c>
      <c r="P866" s="76" t="s">
        <v>702</v>
      </c>
      <c r="Q866" s="75" t="s">
        <v>714</v>
      </c>
      <c r="R866" s="10"/>
      <c r="S866" s="10"/>
      <c r="T866" s="10"/>
      <c r="U866" s="10"/>
      <c r="V866" s="10"/>
      <c r="W866" s="10"/>
      <c r="X866" s="10"/>
      <c r="Y866" s="10"/>
      <c r="Z866" s="10"/>
      <c r="AA866" s="10"/>
      <c r="AB866" s="10"/>
      <c r="AC866" s="10"/>
    </row>
    <row r="867" spans="2:29" s="7" customFormat="1" ht="75">
      <c r="B867" s="342"/>
      <c r="C867" s="335"/>
      <c r="D867" s="98" t="s">
        <v>817</v>
      </c>
      <c r="E867" s="65">
        <v>0.73</v>
      </c>
      <c r="F867" s="65">
        <v>0.8</v>
      </c>
      <c r="G867" s="65">
        <v>0.65</v>
      </c>
      <c r="H867" s="65">
        <v>0.91</v>
      </c>
      <c r="I867" s="64" t="s">
        <v>809</v>
      </c>
      <c r="J867" s="64" t="s">
        <v>816</v>
      </c>
      <c r="K867" s="64" t="s">
        <v>815</v>
      </c>
      <c r="L867" s="64" t="s">
        <v>814</v>
      </c>
      <c r="M867" s="61" t="s">
        <v>813</v>
      </c>
      <c r="N867" s="63" t="s">
        <v>812</v>
      </c>
      <c r="O867" s="62" t="s">
        <v>811</v>
      </c>
      <c r="P867" s="61" t="s">
        <v>702</v>
      </c>
      <c r="Q867" s="60" t="s">
        <v>701</v>
      </c>
      <c r="R867" s="10"/>
      <c r="S867" s="10"/>
      <c r="T867" s="10"/>
      <c r="U867" s="10"/>
      <c r="V867" s="10"/>
      <c r="W867" s="10"/>
      <c r="X867" s="10"/>
      <c r="Y867" s="10"/>
      <c r="Z867" s="10"/>
      <c r="AA867" s="10"/>
      <c r="AB867" s="10"/>
      <c r="AC867" s="10"/>
    </row>
    <row r="868" spans="2:29" s="7" customFormat="1" ht="75">
      <c r="B868" s="342"/>
      <c r="C868" s="335"/>
      <c r="D868" s="99" t="s">
        <v>810</v>
      </c>
      <c r="E868" s="84">
        <v>1</v>
      </c>
      <c r="F868" s="84">
        <v>1</v>
      </c>
      <c r="G868" s="84">
        <v>1</v>
      </c>
      <c r="H868" s="84">
        <v>0.38</v>
      </c>
      <c r="I868" s="20" t="s">
        <v>809</v>
      </c>
      <c r="J868" s="20" t="s">
        <v>50</v>
      </c>
      <c r="K868" s="20" t="s">
        <v>50</v>
      </c>
      <c r="L868" s="38" t="s">
        <v>808</v>
      </c>
      <c r="M868" s="20" t="s">
        <v>807</v>
      </c>
      <c r="N868" s="51" t="s">
        <v>806</v>
      </c>
      <c r="O868" s="90" t="s">
        <v>805</v>
      </c>
      <c r="P868" s="20" t="s">
        <v>702</v>
      </c>
      <c r="Q868" s="29" t="s">
        <v>701</v>
      </c>
      <c r="R868" s="10"/>
      <c r="S868" s="10"/>
      <c r="T868" s="10"/>
      <c r="U868" s="10"/>
      <c r="V868" s="10"/>
      <c r="W868" s="10"/>
      <c r="X868" s="10"/>
      <c r="Y868" s="10"/>
      <c r="Z868" s="10"/>
      <c r="AA868" s="10"/>
      <c r="AB868" s="10"/>
      <c r="AC868" s="10"/>
    </row>
    <row r="869" spans="2:29" s="7" customFormat="1" ht="45">
      <c r="B869" s="342"/>
      <c r="C869" s="336" t="s">
        <v>804</v>
      </c>
      <c r="D869" s="98" t="s">
        <v>803</v>
      </c>
      <c r="E869" s="97" t="s">
        <v>802</v>
      </c>
      <c r="F869" s="65">
        <v>0.75</v>
      </c>
      <c r="G869" s="65">
        <v>0</v>
      </c>
      <c r="H869" s="65">
        <v>1</v>
      </c>
      <c r="I869" s="64" t="s">
        <v>795</v>
      </c>
      <c r="J869" s="61" t="s">
        <v>50</v>
      </c>
      <c r="K869" s="61" t="s">
        <v>50</v>
      </c>
      <c r="L869" s="64" t="s">
        <v>794</v>
      </c>
      <c r="M869" s="61" t="s">
        <v>793</v>
      </c>
      <c r="N869" s="93" t="s">
        <v>792</v>
      </c>
      <c r="O869" s="62" t="s">
        <v>791</v>
      </c>
      <c r="P869" s="61" t="s">
        <v>702</v>
      </c>
      <c r="Q869" s="60" t="s">
        <v>790</v>
      </c>
      <c r="R869" s="10"/>
      <c r="S869" s="10"/>
      <c r="T869" s="10"/>
      <c r="U869" s="10"/>
      <c r="V869" s="10"/>
      <c r="W869" s="10"/>
      <c r="X869" s="10"/>
      <c r="Y869" s="10"/>
      <c r="Z869" s="10"/>
      <c r="AA869" s="10"/>
      <c r="AB869" s="10"/>
      <c r="AC869" s="10"/>
    </row>
    <row r="870" spans="2:29" s="7" customFormat="1" ht="45">
      <c r="B870" s="342"/>
      <c r="C870" s="337"/>
      <c r="D870" s="96" t="s">
        <v>801</v>
      </c>
      <c r="E870" s="38" t="s">
        <v>754</v>
      </c>
      <c r="F870" s="84">
        <v>0</v>
      </c>
      <c r="G870" s="84">
        <v>0.65</v>
      </c>
      <c r="H870" s="84">
        <v>1</v>
      </c>
      <c r="I870" s="38" t="s">
        <v>795</v>
      </c>
      <c r="J870" s="20" t="s">
        <v>50</v>
      </c>
      <c r="K870" s="20" t="s">
        <v>50</v>
      </c>
      <c r="L870" s="38" t="s">
        <v>794</v>
      </c>
      <c r="M870" s="20" t="s">
        <v>800</v>
      </c>
      <c r="N870" s="52" t="s">
        <v>792</v>
      </c>
      <c r="O870" s="83" t="s">
        <v>791</v>
      </c>
      <c r="P870" s="20" t="s">
        <v>702</v>
      </c>
      <c r="Q870" s="29" t="s">
        <v>790</v>
      </c>
      <c r="R870" s="10"/>
      <c r="S870" s="10"/>
      <c r="T870" s="10"/>
      <c r="U870" s="10"/>
      <c r="V870" s="10"/>
      <c r="W870" s="10"/>
      <c r="X870" s="10"/>
      <c r="Y870" s="10"/>
      <c r="Z870" s="10"/>
      <c r="AA870" s="10"/>
      <c r="AB870" s="10"/>
      <c r="AC870" s="10"/>
    </row>
    <row r="871" spans="2:29" s="7" customFormat="1" ht="45">
      <c r="B871" s="342"/>
      <c r="C871" s="337"/>
      <c r="D871" s="96" t="s">
        <v>799</v>
      </c>
      <c r="E871" s="84">
        <v>0.49</v>
      </c>
      <c r="F871" s="84">
        <v>0.05</v>
      </c>
      <c r="G871" s="84">
        <v>1</v>
      </c>
      <c r="H871" s="84">
        <v>0.99</v>
      </c>
      <c r="I871" s="38" t="s">
        <v>795</v>
      </c>
      <c r="J871" s="20" t="s">
        <v>50</v>
      </c>
      <c r="K871" s="20" t="s">
        <v>50</v>
      </c>
      <c r="L871" s="20" t="s">
        <v>794</v>
      </c>
      <c r="M871" s="20" t="s">
        <v>793</v>
      </c>
      <c r="N871" s="51" t="s">
        <v>792</v>
      </c>
      <c r="O871" s="83" t="s">
        <v>791</v>
      </c>
      <c r="P871" s="20" t="s">
        <v>702</v>
      </c>
      <c r="Q871" s="29" t="s">
        <v>790</v>
      </c>
      <c r="R871" s="10"/>
      <c r="S871" s="10"/>
      <c r="T871" s="10"/>
      <c r="U871" s="10"/>
      <c r="V871" s="10"/>
      <c r="W871" s="10"/>
      <c r="X871" s="10"/>
      <c r="Y871" s="10"/>
      <c r="Z871" s="10"/>
      <c r="AA871" s="10"/>
      <c r="AB871" s="10"/>
      <c r="AC871" s="10"/>
    </row>
    <row r="872" spans="2:29" s="7" customFormat="1" ht="45">
      <c r="B872" s="342"/>
      <c r="C872" s="337"/>
      <c r="D872" s="96" t="s">
        <v>798</v>
      </c>
      <c r="E872" s="84">
        <v>0.46</v>
      </c>
      <c r="F872" s="84">
        <v>0.85</v>
      </c>
      <c r="G872" s="84">
        <v>0</v>
      </c>
      <c r="H872" s="84">
        <v>0.97</v>
      </c>
      <c r="I872" s="38" t="s">
        <v>795</v>
      </c>
      <c r="J872" s="20" t="s">
        <v>50</v>
      </c>
      <c r="K872" s="20" t="s">
        <v>50</v>
      </c>
      <c r="L872" s="20" t="s">
        <v>794</v>
      </c>
      <c r="M872" s="20" t="s">
        <v>797</v>
      </c>
      <c r="N872" s="51" t="s">
        <v>792</v>
      </c>
      <c r="O872" s="83" t="s">
        <v>791</v>
      </c>
      <c r="P872" s="20" t="s">
        <v>702</v>
      </c>
      <c r="Q872" s="29" t="s">
        <v>790</v>
      </c>
      <c r="R872" s="10"/>
      <c r="S872" s="10"/>
      <c r="T872" s="10"/>
      <c r="U872" s="10"/>
      <c r="V872" s="10"/>
      <c r="W872" s="10"/>
      <c r="X872" s="10"/>
      <c r="Y872" s="10"/>
      <c r="Z872" s="10"/>
      <c r="AA872" s="10"/>
      <c r="AB872" s="10"/>
      <c r="AC872" s="10"/>
    </row>
    <row r="873" spans="2:29" s="7" customFormat="1" ht="45">
      <c r="B873" s="342"/>
      <c r="C873" s="337"/>
      <c r="D873" s="95" t="s">
        <v>796</v>
      </c>
      <c r="E873" s="73">
        <v>0.62</v>
      </c>
      <c r="F873" s="73">
        <v>0.3</v>
      </c>
      <c r="G873" s="73">
        <v>1</v>
      </c>
      <c r="H873" s="73">
        <v>0.93</v>
      </c>
      <c r="I873" s="71" t="s">
        <v>795</v>
      </c>
      <c r="J873" s="68" t="s">
        <v>50</v>
      </c>
      <c r="K873" s="68" t="s">
        <v>50</v>
      </c>
      <c r="L873" s="68" t="s">
        <v>794</v>
      </c>
      <c r="M873" s="68" t="s">
        <v>793</v>
      </c>
      <c r="N873" s="70" t="s">
        <v>792</v>
      </c>
      <c r="O873" s="69" t="s">
        <v>791</v>
      </c>
      <c r="P873" s="68" t="s">
        <v>702</v>
      </c>
      <c r="Q873" s="67" t="s">
        <v>790</v>
      </c>
      <c r="R873" s="10"/>
      <c r="S873" s="10"/>
      <c r="T873" s="10"/>
      <c r="U873" s="10"/>
      <c r="V873" s="10"/>
      <c r="W873" s="10"/>
      <c r="X873" s="10"/>
      <c r="Y873" s="10"/>
      <c r="Z873" s="10"/>
      <c r="AA873" s="10"/>
      <c r="AB873" s="10"/>
      <c r="AC873" s="10"/>
    </row>
    <row r="874" spans="2:29" s="7" customFormat="1" ht="30">
      <c r="B874" s="342"/>
      <c r="C874" s="337"/>
      <c r="D874" s="87" t="s">
        <v>789</v>
      </c>
      <c r="E874" s="65">
        <v>0.32</v>
      </c>
      <c r="F874" s="65">
        <v>0.6</v>
      </c>
      <c r="G874" s="65">
        <v>0</v>
      </c>
      <c r="H874" s="94">
        <v>0.99</v>
      </c>
      <c r="I874" s="64" t="s">
        <v>719</v>
      </c>
      <c r="J874" s="61" t="s">
        <v>788</v>
      </c>
      <c r="K874" s="61" t="s">
        <v>50</v>
      </c>
      <c r="L874" s="61" t="s">
        <v>718</v>
      </c>
      <c r="M874" s="61" t="s">
        <v>787</v>
      </c>
      <c r="N874" s="93" t="s">
        <v>786</v>
      </c>
      <c r="O874" s="92" t="s">
        <v>785</v>
      </c>
      <c r="P874" s="61" t="s">
        <v>702</v>
      </c>
      <c r="Q874" s="60" t="s">
        <v>714</v>
      </c>
      <c r="R874" s="10"/>
      <c r="S874" s="10"/>
      <c r="T874" s="10"/>
      <c r="U874" s="10"/>
      <c r="V874" s="10"/>
      <c r="W874" s="10"/>
      <c r="X874" s="10"/>
      <c r="Y874" s="10"/>
      <c r="Z874" s="10"/>
      <c r="AA874" s="10"/>
      <c r="AB874" s="10"/>
      <c r="AC874" s="10"/>
    </row>
    <row r="875" spans="2:29" s="7" customFormat="1" ht="45">
      <c r="B875" s="342"/>
      <c r="C875" s="337"/>
      <c r="D875" s="86" t="s">
        <v>784</v>
      </c>
      <c r="E875" s="84">
        <v>0.3</v>
      </c>
      <c r="F875" s="84">
        <v>0</v>
      </c>
      <c r="G875" s="84">
        <v>0.65</v>
      </c>
      <c r="H875" s="91">
        <v>0.97</v>
      </c>
      <c r="I875" s="38" t="s">
        <v>719</v>
      </c>
      <c r="J875" s="38" t="s">
        <v>783</v>
      </c>
      <c r="K875" s="20" t="s">
        <v>50</v>
      </c>
      <c r="L875" s="20" t="s">
        <v>718</v>
      </c>
      <c r="M875" s="20" t="s">
        <v>782</v>
      </c>
      <c r="N875" s="51" t="s">
        <v>781</v>
      </c>
      <c r="O875" s="90" t="s">
        <v>780</v>
      </c>
      <c r="P875" s="20" t="s">
        <v>702</v>
      </c>
      <c r="Q875" s="29" t="s">
        <v>714</v>
      </c>
      <c r="R875" s="10"/>
      <c r="S875" s="10"/>
      <c r="T875" s="10"/>
      <c r="U875" s="10"/>
      <c r="V875" s="10"/>
      <c r="W875" s="10"/>
      <c r="X875" s="10"/>
      <c r="Y875" s="10"/>
      <c r="Z875" s="10"/>
      <c r="AA875" s="10"/>
      <c r="AB875" s="10"/>
      <c r="AC875" s="10"/>
    </row>
    <row r="876" spans="2:29" s="7" customFormat="1" ht="45">
      <c r="B876" s="342"/>
      <c r="C876" s="337"/>
      <c r="D876" s="86" t="s">
        <v>779</v>
      </c>
      <c r="E876" s="84">
        <v>0.35</v>
      </c>
      <c r="F876" s="84">
        <v>0.1</v>
      </c>
      <c r="G876" s="84">
        <v>0.65</v>
      </c>
      <c r="H876" s="84">
        <v>0.99</v>
      </c>
      <c r="I876" s="20" t="s">
        <v>719</v>
      </c>
      <c r="J876" s="20" t="s">
        <v>728</v>
      </c>
      <c r="K876" s="20" t="s">
        <v>50</v>
      </c>
      <c r="L876" s="89" t="s">
        <v>718</v>
      </c>
      <c r="M876" s="20" t="s">
        <v>778</v>
      </c>
      <c r="N876" s="52" t="s">
        <v>777</v>
      </c>
      <c r="O876" s="83" t="s">
        <v>776</v>
      </c>
      <c r="P876" s="20" t="s">
        <v>702</v>
      </c>
      <c r="Q876" s="29" t="s">
        <v>714</v>
      </c>
      <c r="R876" s="10"/>
      <c r="S876" s="10"/>
      <c r="T876" s="10"/>
      <c r="U876" s="10"/>
      <c r="V876" s="10"/>
      <c r="W876" s="10"/>
      <c r="X876" s="10"/>
      <c r="Y876" s="10"/>
      <c r="Z876" s="10"/>
      <c r="AA876" s="10"/>
      <c r="AB876" s="10"/>
      <c r="AC876" s="10"/>
    </row>
    <row r="877" spans="2:29" s="7" customFormat="1" ht="105">
      <c r="B877" s="342"/>
      <c r="C877" s="337"/>
      <c r="D877" s="74" t="s">
        <v>775</v>
      </c>
      <c r="E877" s="73">
        <v>0.3</v>
      </c>
      <c r="F877" s="73">
        <v>0.55000000000000004</v>
      </c>
      <c r="G877" s="73">
        <v>0</v>
      </c>
      <c r="H877" s="72">
        <v>0.96</v>
      </c>
      <c r="I877" s="71" t="s">
        <v>719</v>
      </c>
      <c r="J877" s="71" t="s">
        <v>753</v>
      </c>
      <c r="K877" s="68" t="s">
        <v>50</v>
      </c>
      <c r="L877" s="68" t="s">
        <v>718</v>
      </c>
      <c r="M877" s="68" t="s">
        <v>774</v>
      </c>
      <c r="N877" s="70" t="s">
        <v>773</v>
      </c>
      <c r="O877" s="88" t="s">
        <v>772</v>
      </c>
      <c r="P877" s="74" t="s">
        <v>702</v>
      </c>
      <c r="Q877" s="67" t="s">
        <v>714</v>
      </c>
      <c r="R877" s="10"/>
      <c r="S877" s="10"/>
      <c r="T877" s="10"/>
      <c r="U877" s="10"/>
      <c r="V877" s="10"/>
      <c r="W877" s="10"/>
      <c r="X877" s="10"/>
      <c r="Y877" s="10"/>
      <c r="Z877" s="10"/>
      <c r="AA877" s="10"/>
      <c r="AB877" s="10"/>
      <c r="AC877" s="10"/>
    </row>
    <row r="878" spans="2:29" s="7" customFormat="1" ht="75">
      <c r="B878" s="342"/>
      <c r="C878" s="337"/>
      <c r="D878" s="87" t="s">
        <v>771</v>
      </c>
      <c r="E878" s="65">
        <v>0.32</v>
      </c>
      <c r="F878" s="65">
        <v>0.05</v>
      </c>
      <c r="G878" s="65">
        <v>0.65</v>
      </c>
      <c r="H878" s="65">
        <v>1</v>
      </c>
      <c r="I878" s="64" t="s">
        <v>719</v>
      </c>
      <c r="J878" s="64" t="s">
        <v>770</v>
      </c>
      <c r="K878" s="61" t="s">
        <v>50</v>
      </c>
      <c r="L878" s="61" t="s">
        <v>718</v>
      </c>
      <c r="M878" s="61" t="s">
        <v>769</v>
      </c>
      <c r="N878" s="63" t="s">
        <v>768</v>
      </c>
      <c r="O878" s="62" t="s">
        <v>767</v>
      </c>
      <c r="P878" s="61" t="s">
        <v>702</v>
      </c>
      <c r="Q878" s="60" t="s">
        <v>730</v>
      </c>
      <c r="R878" s="10"/>
      <c r="S878" s="10"/>
      <c r="T878" s="10"/>
      <c r="U878" s="10"/>
      <c r="V878" s="10"/>
      <c r="W878" s="10"/>
      <c r="X878" s="10"/>
      <c r="Y878" s="10"/>
      <c r="Z878" s="10"/>
      <c r="AA878" s="10"/>
      <c r="AB878" s="10"/>
      <c r="AC878" s="10"/>
    </row>
    <row r="879" spans="2:29" s="7" customFormat="1" ht="75">
      <c r="B879" s="342"/>
      <c r="C879" s="337"/>
      <c r="D879" s="86" t="s">
        <v>766</v>
      </c>
      <c r="E879" s="84">
        <v>0.68</v>
      </c>
      <c r="F879" s="84">
        <v>0.95</v>
      </c>
      <c r="G879" s="84">
        <v>0.35</v>
      </c>
      <c r="H879" s="84">
        <v>1</v>
      </c>
      <c r="I879" s="38" t="s">
        <v>765</v>
      </c>
      <c r="J879" s="20" t="s">
        <v>50</v>
      </c>
      <c r="K879" s="20" t="s">
        <v>50</v>
      </c>
      <c r="L879" s="38" t="s">
        <v>764</v>
      </c>
      <c r="M879" s="20" t="s">
        <v>763</v>
      </c>
      <c r="N879" s="51" t="s">
        <v>762</v>
      </c>
      <c r="O879" s="83" t="s">
        <v>761</v>
      </c>
      <c r="P879" s="20" t="s">
        <v>702</v>
      </c>
      <c r="Q879" s="29" t="s">
        <v>730</v>
      </c>
      <c r="R879" s="10"/>
      <c r="S879" s="10"/>
      <c r="T879" s="10"/>
      <c r="U879" s="10"/>
      <c r="V879" s="10"/>
      <c r="W879" s="10"/>
      <c r="X879" s="10"/>
      <c r="Y879" s="10"/>
      <c r="Z879" s="10"/>
      <c r="AA879" s="10"/>
      <c r="AB879" s="10"/>
      <c r="AC879" s="10"/>
    </row>
    <row r="880" spans="2:29" s="7" customFormat="1" ht="75">
      <c r="B880" s="342"/>
      <c r="C880" s="337"/>
      <c r="D880" s="86" t="s">
        <v>760</v>
      </c>
      <c r="E880" s="85" t="s">
        <v>743</v>
      </c>
      <c r="F880" s="84">
        <v>0.7</v>
      </c>
      <c r="G880" s="84">
        <v>0</v>
      </c>
      <c r="H880" s="84">
        <v>1</v>
      </c>
      <c r="I880" s="38" t="s">
        <v>719</v>
      </c>
      <c r="J880" s="38" t="s">
        <v>759</v>
      </c>
      <c r="K880" s="20" t="s">
        <v>50</v>
      </c>
      <c r="L880" s="20" t="s">
        <v>718</v>
      </c>
      <c r="M880" s="20" t="s">
        <v>758</v>
      </c>
      <c r="N880" s="52" t="s">
        <v>757</v>
      </c>
      <c r="O880" s="83" t="s">
        <v>756</v>
      </c>
      <c r="P880" s="20" t="s">
        <v>702</v>
      </c>
      <c r="Q880" s="29" t="s">
        <v>730</v>
      </c>
      <c r="R880" s="10"/>
      <c r="S880" s="10"/>
      <c r="T880" s="10"/>
      <c r="U880" s="10"/>
      <c r="V880" s="10"/>
      <c r="W880" s="10"/>
      <c r="X880" s="10"/>
      <c r="Y880" s="10"/>
      <c r="Z880" s="10"/>
      <c r="AA880" s="10"/>
      <c r="AB880" s="10"/>
      <c r="AC880" s="10"/>
    </row>
    <row r="881" spans="2:29" s="7" customFormat="1" ht="45">
      <c r="B881" s="342"/>
      <c r="C881" s="337"/>
      <c r="D881" s="86" t="s">
        <v>755</v>
      </c>
      <c r="E881" s="38" t="s">
        <v>754</v>
      </c>
      <c r="F881" s="84">
        <v>0</v>
      </c>
      <c r="G881" s="84">
        <v>0.65</v>
      </c>
      <c r="H881" s="84">
        <v>1</v>
      </c>
      <c r="I881" s="38" t="s">
        <v>719</v>
      </c>
      <c r="J881" s="38" t="s">
        <v>753</v>
      </c>
      <c r="K881" s="20" t="s">
        <v>50</v>
      </c>
      <c r="L881" s="20" t="s">
        <v>718</v>
      </c>
      <c r="M881" s="20" t="s">
        <v>752</v>
      </c>
      <c r="N881" s="52" t="s">
        <v>751</v>
      </c>
      <c r="O881" s="83" t="s">
        <v>750</v>
      </c>
      <c r="P881" s="20" t="s">
        <v>702</v>
      </c>
      <c r="Q881" s="29" t="s">
        <v>730</v>
      </c>
      <c r="R881" s="10"/>
      <c r="S881" s="10"/>
      <c r="T881" s="10"/>
      <c r="U881" s="10"/>
      <c r="V881" s="10"/>
      <c r="W881" s="10"/>
      <c r="X881" s="10"/>
      <c r="Y881" s="10"/>
      <c r="Z881" s="10"/>
      <c r="AA881" s="10"/>
      <c r="AB881" s="10"/>
      <c r="AC881" s="10"/>
    </row>
    <row r="882" spans="2:29" s="7" customFormat="1" ht="60">
      <c r="B882" s="342"/>
      <c r="C882" s="337"/>
      <c r="D882" s="86" t="s">
        <v>749</v>
      </c>
      <c r="E882" s="85" t="s">
        <v>748</v>
      </c>
      <c r="F882" s="84">
        <v>0.55000000000000004</v>
      </c>
      <c r="G882" s="84">
        <v>0</v>
      </c>
      <c r="H882" s="84">
        <v>1</v>
      </c>
      <c r="I882" s="38" t="s">
        <v>719</v>
      </c>
      <c r="J882" s="38" t="s">
        <v>742</v>
      </c>
      <c r="K882" s="20" t="s">
        <v>50</v>
      </c>
      <c r="L882" s="20" t="s">
        <v>718</v>
      </c>
      <c r="M882" s="20" t="s">
        <v>747</v>
      </c>
      <c r="N882" s="52" t="s">
        <v>746</v>
      </c>
      <c r="O882" s="83" t="s">
        <v>745</v>
      </c>
      <c r="P882" s="20" t="s">
        <v>702</v>
      </c>
      <c r="Q882" s="29" t="s">
        <v>730</v>
      </c>
      <c r="R882" s="10"/>
      <c r="S882" s="10"/>
      <c r="T882" s="10"/>
      <c r="U882" s="10"/>
      <c r="V882" s="10"/>
      <c r="W882" s="10"/>
      <c r="X882" s="10"/>
      <c r="Y882" s="10"/>
      <c r="Z882" s="10"/>
      <c r="AA882" s="10"/>
      <c r="AB882" s="10"/>
      <c r="AC882" s="10"/>
    </row>
    <row r="883" spans="2:29" s="7" customFormat="1" ht="60">
      <c r="B883" s="342"/>
      <c r="C883" s="337"/>
      <c r="D883" s="86" t="s">
        <v>744</v>
      </c>
      <c r="E883" s="85" t="s">
        <v>743</v>
      </c>
      <c r="F883" s="84">
        <v>0.7</v>
      </c>
      <c r="G883" s="84">
        <v>0</v>
      </c>
      <c r="H883" s="84">
        <v>1</v>
      </c>
      <c r="I883" s="38" t="s">
        <v>719</v>
      </c>
      <c r="J883" s="38" t="s">
        <v>742</v>
      </c>
      <c r="K883" s="20" t="s">
        <v>50</v>
      </c>
      <c r="L883" s="20" t="s">
        <v>718</v>
      </c>
      <c r="M883" s="20" t="s">
        <v>741</v>
      </c>
      <c r="N883" s="52" t="s">
        <v>740</v>
      </c>
      <c r="O883" s="83" t="s">
        <v>739</v>
      </c>
      <c r="P883" s="20" t="s">
        <v>702</v>
      </c>
      <c r="Q883" s="29" t="s">
        <v>730</v>
      </c>
      <c r="R883" s="10"/>
      <c r="S883" s="10"/>
      <c r="T883" s="10"/>
      <c r="U883" s="10"/>
      <c r="V883" s="10"/>
      <c r="W883" s="10"/>
      <c r="X883" s="10"/>
      <c r="Y883" s="10"/>
      <c r="Z883" s="10"/>
      <c r="AA883" s="10"/>
      <c r="AB883" s="10"/>
      <c r="AC883" s="10"/>
    </row>
    <row r="884" spans="2:29" s="7" customFormat="1" ht="105">
      <c r="B884" s="342"/>
      <c r="C884" s="337"/>
      <c r="D884" s="74" t="s">
        <v>738</v>
      </c>
      <c r="E884" s="82" t="s">
        <v>737</v>
      </c>
      <c r="F884" s="73">
        <v>0.8</v>
      </c>
      <c r="G884" s="73">
        <v>0</v>
      </c>
      <c r="H884" s="73">
        <v>1</v>
      </c>
      <c r="I884" s="68" t="s">
        <v>719</v>
      </c>
      <c r="J884" s="71" t="s">
        <v>736</v>
      </c>
      <c r="K884" s="71" t="s">
        <v>735</v>
      </c>
      <c r="L884" s="68" t="s">
        <v>734</v>
      </c>
      <c r="M884" s="68" t="s">
        <v>733</v>
      </c>
      <c r="N884" s="70" t="s">
        <v>732</v>
      </c>
      <c r="O884" s="69" t="s">
        <v>731</v>
      </c>
      <c r="P884" s="68" t="s">
        <v>702</v>
      </c>
      <c r="Q884" s="67" t="s">
        <v>730</v>
      </c>
      <c r="R884" s="10"/>
      <c r="S884" s="10"/>
      <c r="T884" s="10"/>
      <c r="U884" s="10"/>
      <c r="V884" s="10"/>
      <c r="W884" s="10"/>
      <c r="X884" s="10"/>
      <c r="Y884" s="10"/>
      <c r="Z884" s="10"/>
      <c r="AA884" s="10"/>
      <c r="AB884" s="10"/>
      <c r="AC884" s="10"/>
    </row>
    <row r="885" spans="2:29" s="7" customFormat="1" ht="45">
      <c r="B885" s="342"/>
      <c r="C885" s="338"/>
      <c r="D885" s="81" t="s">
        <v>729</v>
      </c>
      <c r="E885" s="80">
        <v>0.38</v>
      </c>
      <c r="F885" s="80">
        <v>0.7</v>
      </c>
      <c r="G885" s="80">
        <v>0</v>
      </c>
      <c r="H885" s="80">
        <v>0.13</v>
      </c>
      <c r="I885" s="79" t="s">
        <v>728</v>
      </c>
      <c r="J885" s="76" t="s">
        <v>50</v>
      </c>
      <c r="K885" s="76" t="s">
        <v>727</v>
      </c>
      <c r="L885" s="76" t="s">
        <v>726</v>
      </c>
      <c r="M885" s="76" t="s">
        <v>725</v>
      </c>
      <c r="N885" s="78" t="s">
        <v>724</v>
      </c>
      <c r="O885" s="77" t="s">
        <v>723</v>
      </c>
      <c r="P885" s="76" t="s">
        <v>722</v>
      </c>
      <c r="Q885" s="75" t="s">
        <v>701</v>
      </c>
      <c r="R885" s="10"/>
      <c r="S885" s="10"/>
      <c r="T885" s="10"/>
      <c r="U885" s="10"/>
      <c r="V885" s="10"/>
      <c r="W885" s="10"/>
      <c r="X885" s="10"/>
      <c r="Y885" s="10"/>
      <c r="Z885" s="10"/>
      <c r="AA885" s="10"/>
      <c r="AB885" s="10"/>
      <c r="AC885" s="10"/>
    </row>
    <row r="886" spans="2:29" s="7" customFormat="1" ht="30">
      <c r="B886" s="342"/>
      <c r="C886" s="339" t="s">
        <v>721</v>
      </c>
      <c r="D886" s="74" t="s">
        <v>720</v>
      </c>
      <c r="E886" s="73">
        <f>13/37</f>
        <v>0.35135135135135137</v>
      </c>
      <c r="F886" s="73">
        <v>0.1</v>
      </c>
      <c r="G886" s="73">
        <v>0.65</v>
      </c>
      <c r="H886" s="72">
        <v>0.95</v>
      </c>
      <c r="I886" s="68" t="s">
        <v>719</v>
      </c>
      <c r="J886" s="68" t="s">
        <v>708</v>
      </c>
      <c r="K886" s="71" t="s">
        <v>707</v>
      </c>
      <c r="L886" s="68" t="s">
        <v>718</v>
      </c>
      <c r="M886" s="68" t="s">
        <v>717</v>
      </c>
      <c r="N886" s="70" t="s">
        <v>716</v>
      </c>
      <c r="O886" s="69" t="s">
        <v>715</v>
      </c>
      <c r="P886" s="68" t="s">
        <v>702</v>
      </c>
      <c r="Q886" s="67" t="s">
        <v>714</v>
      </c>
      <c r="R886" s="10"/>
      <c r="S886" s="10"/>
      <c r="T886" s="10"/>
      <c r="U886" s="10"/>
      <c r="V886" s="10"/>
      <c r="W886" s="10"/>
      <c r="X886" s="10"/>
      <c r="Y886" s="10"/>
      <c r="Z886" s="10"/>
      <c r="AA886" s="10"/>
      <c r="AB886" s="10"/>
      <c r="AC886" s="10"/>
    </row>
    <row r="887" spans="2:29" s="7" customFormat="1" ht="90">
      <c r="B887" s="342"/>
      <c r="C887" s="339"/>
      <c r="D887" s="66" t="s">
        <v>713</v>
      </c>
      <c r="E887" s="65">
        <v>0.62</v>
      </c>
      <c r="F887" s="65">
        <v>0.3</v>
      </c>
      <c r="G887" s="65">
        <v>1</v>
      </c>
      <c r="H887" s="65">
        <v>0.97</v>
      </c>
      <c r="I887" s="64" t="s">
        <v>709</v>
      </c>
      <c r="J887" s="61" t="s">
        <v>708</v>
      </c>
      <c r="K887" s="64" t="s">
        <v>707</v>
      </c>
      <c r="L887" s="61" t="s">
        <v>706</v>
      </c>
      <c r="M887" s="61" t="s">
        <v>705</v>
      </c>
      <c r="N887" s="63" t="s">
        <v>704</v>
      </c>
      <c r="O887" s="62" t="s">
        <v>712</v>
      </c>
      <c r="P887" s="61" t="s">
        <v>702</v>
      </c>
      <c r="Q887" s="60" t="s">
        <v>701</v>
      </c>
      <c r="R887" s="10"/>
      <c r="S887" s="10"/>
      <c r="T887" s="10"/>
      <c r="U887" s="10"/>
      <c r="V887" s="10"/>
      <c r="W887" s="10"/>
      <c r="X887" s="10"/>
      <c r="Y887" s="10"/>
      <c r="Z887" s="10"/>
      <c r="AA887" s="10"/>
      <c r="AB887" s="10"/>
      <c r="AC887" s="10"/>
    </row>
    <row r="888" spans="2:29" s="7" customFormat="1" ht="91" thickBot="1">
      <c r="B888" s="343"/>
      <c r="C888" s="340"/>
      <c r="D888" s="58" t="s">
        <v>711</v>
      </c>
      <c r="E888" s="56" t="s">
        <v>710</v>
      </c>
      <c r="F888" s="57">
        <v>0.4</v>
      </c>
      <c r="G888" s="57">
        <v>0</v>
      </c>
      <c r="H888" s="57">
        <v>1</v>
      </c>
      <c r="I888" s="56" t="s">
        <v>709</v>
      </c>
      <c r="J888" s="44" t="s">
        <v>708</v>
      </c>
      <c r="K888" s="56" t="s">
        <v>707</v>
      </c>
      <c r="L888" s="44" t="s">
        <v>706</v>
      </c>
      <c r="M888" s="44" t="s">
        <v>705</v>
      </c>
      <c r="N888" s="55" t="s">
        <v>704</v>
      </c>
      <c r="O888" s="54" t="s">
        <v>703</v>
      </c>
      <c r="P888" s="44" t="s">
        <v>702</v>
      </c>
      <c r="Q888" s="48" t="s">
        <v>701</v>
      </c>
      <c r="R888" s="10"/>
      <c r="S888" s="10"/>
      <c r="T888" s="10"/>
      <c r="U888" s="10"/>
      <c r="V888" s="10"/>
      <c r="W888" s="10"/>
      <c r="X888" s="10"/>
      <c r="Y888" s="10"/>
      <c r="Z888" s="10"/>
      <c r="AA888" s="10"/>
      <c r="AB888" s="10"/>
      <c r="AC888" s="10"/>
    </row>
    <row r="889" spans="2:29" s="7" customFormat="1">
      <c r="C889" s="10"/>
      <c r="D889" s="53"/>
      <c r="E889" s="10"/>
      <c r="F889" s="10"/>
      <c r="G889" s="10"/>
      <c r="H889" s="10"/>
      <c r="I889" s="10"/>
      <c r="J889" s="10"/>
      <c r="K889" s="10"/>
      <c r="L889" s="10"/>
      <c r="M889" s="10"/>
      <c r="N889" s="10"/>
      <c r="Q889" s="10"/>
      <c r="R889" s="10"/>
      <c r="S889" s="10"/>
      <c r="T889" s="10"/>
      <c r="U889" s="10"/>
      <c r="V889" s="10"/>
      <c r="W889" s="10"/>
      <c r="X889" s="10"/>
      <c r="Y889" s="10"/>
      <c r="Z889" s="10"/>
      <c r="AA889" s="10"/>
      <c r="AB889" s="10"/>
      <c r="AC889" s="10"/>
    </row>
    <row r="890" spans="2:29" s="7" customFormat="1">
      <c r="C890" s="10"/>
      <c r="D890" s="53"/>
      <c r="E890" s="10"/>
      <c r="F890" s="10"/>
      <c r="G890" s="10"/>
      <c r="H890" s="10"/>
      <c r="I890" s="10"/>
      <c r="J890" s="10"/>
      <c r="K890" s="10"/>
      <c r="L890" s="10"/>
      <c r="M890" s="10"/>
      <c r="N890" s="10"/>
      <c r="Q890" s="10"/>
      <c r="R890" s="10"/>
      <c r="S890" s="10"/>
      <c r="T890" s="10"/>
      <c r="U890" s="10"/>
      <c r="V890" s="10"/>
      <c r="W890" s="10"/>
      <c r="X890" s="10"/>
      <c r="Y890" s="10"/>
      <c r="Z890" s="10"/>
      <c r="AA890" s="10"/>
      <c r="AB890" s="10"/>
      <c r="AC890" s="10"/>
    </row>
    <row r="891" spans="2:29" s="7" customFormat="1">
      <c r="C891" s="10"/>
      <c r="D891" s="53"/>
      <c r="E891" s="10"/>
      <c r="F891" s="10"/>
      <c r="G891" s="10"/>
      <c r="H891" s="10"/>
      <c r="I891" s="10"/>
      <c r="J891" s="10"/>
      <c r="K891" s="10"/>
      <c r="L891" s="10"/>
      <c r="M891" s="10"/>
      <c r="N891" s="10"/>
      <c r="Q891" s="10"/>
      <c r="R891" s="10"/>
      <c r="S891" s="10"/>
      <c r="T891" s="10"/>
      <c r="U891" s="10"/>
      <c r="V891" s="10"/>
      <c r="W891" s="10"/>
      <c r="X891" s="10"/>
      <c r="Y891" s="10"/>
      <c r="Z891" s="10"/>
      <c r="AA891" s="10"/>
      <c r="AB891" s="10"/>
      <c r="AC891" s="10"/>
    </row>
    <row r="892" spans="2:29" s="7" customFormat="1">
      <c r="C892" s="10"/>
      <c r="D892" s="53"/>
      <c r="E892" s="10"/>
      <c r="F892" s="10"/>
      <c r="G892" s="10"/>
      <c r="H892" s="10"/>
      <c r="I892" s="10"/>
      <c r="J892" s="10"/>
      <c r="K892" s="10"/>
      <c r="L892" s="10"/>
      <c r="M892" s="10"/>
      <c r="N892" s="10"/>
      <c r="Q892" s="10"/>
      <c r="R892" s="10"/>
      <c r="S892" s="10"/>
      <c r="T892" s="10"/>
      <c r="U892" s="10"/>
      <c r="V892" s="10"/>
      <c r="W892" s="10"/>
      <c r="X892" s="10"/>
      <c r="Y892" s="10"/>
      <c r="Z892" s="10"/>
      <c r="AA892" s="10"/>
      <c r="AB892" s="10"/>
      <c r="AC892" s="10"/>
    </row>
    <row r="893" spans="2:29" s="7" customFormat="1">
      <c r="C893" s="10"/>
      <c r="D893" s="53"/>
      <c r="E893" s="10"/>
      <c r="F893" s="10"/>
      <c r="G893" s="10"/>
      <c r="H893" s="10"/>
      <c r="I893" s="10"/>
      <c r="J893" s="10"/>
      <c r="K893" s="10"/>
      <c r="L893" s="10"/>
      <c r="M893" s="10"/>
      <c r="N893" s="10"/>
      <c r="Q893" s="10"/>
      <c r="R893" s="10"/>
      <c r="S893" s="10"/>
      <c r="T893" s="10"/>
      <c r="U893" s="10"/>
      <c r="V893" s="10"/>
      <c r="W893" s="10"/>
      <c r="X893" s="10"/>
      <c r="Y893" s="10"/>
      <c r="Z893" s="10"/>
      <c r="AA893" s="10"/>
      <c r="AB893" s="10"/>
      <c r="AC893" s="10"/>
    </row>
    <row r="894" spans="2:29" s="7" customFormat="1">
      <c r="C894" s="10"/>
      <c r="D894" s="53"/>
      <c r="E894" s="10"/>
      <c r="F894" s="10"/>
      <c r="G894" s="10"/>
      <c r="H894" s="10"/>
      <c r="I894" s="10"/>
      <c r="J894" s="10"/>
      <c r="K894" s="10"/>
      <c r="L894" s="10"/>
      <c r="M894" s="10"/>
      <c r="N894" s="10"/>
      <c r="Q894" s="10"/>
      <c r="R894" s="10"/>
      <c r="S894" s="10"/>
      <c r="T894" s="10"/>
      <c r="U894" s="10"/>
      <c r="V894" s="10"/>
      <c r="W894" s="10"/>
      <c r="X894" s="10"/>
      <c r="Y894" s="10"/>
      <c r="Z894" s="10"/>
      <c r="AA894" s="10"/>
      <c r="AB894" s="10"/>
      <c r="AC894" s="10"/>
    </row>
    <row r="895" spans="2:29" s="7" customFormat="1">
      <c r="C895" s="10"/>
      <c r="D895" s="53"/>
      <c r="E895" s="10"/>
      <c r="F895" s="10"/>
      <c r="G895" s="10"/>
      <c r="H895" s="10"/>
      <c r="I895" s="10"/>
      <c r="J895" s="10"/>
      <c r="K895" s="10"/>
      <c r="L895" s="10"/>
      <c r="M895" s="10"/>
      <c r="N895" s="10"/>
      <c r="Q895" s="10"/>
      <c r="R895" s="10"/>
      <c r="S895" s="10"/>
      <c r="T895" s="10"/>
      <c r="U895" s="10"/>
      <c r="V895" s="10"/>
      <c r="W895" s="10"/>
      <c r="X895" s="10"/>
      <c r="Y895" s="10"/>
      <c r="Z895" s="10"/>
      <c r="AA895" s="10"/>
      <c r="AB895" s="10"/>
      <c r="AC895" s="10"/>
    </row>
    <row r="896" spans="2:29" s="7" customFormat="1">
      <c r="C896" s="10"/>
      <c r="D896" s="53"/>
      <c r="E896" s="10"/>
      <c r="F896" s="10"/>
      <c r="G896" s="10"/>
      <c r="H896" s="10"/>
      <c r="I896" s="10"/>
      <c r="J896" s="10"/>
      <c r="K896" s="10"/>
      <c r="L896" s="10"/>
      <c r="M896" s="10"/>
      <c r="N896" s="10"/>
      <c r="Q896" s="10"/>
      <c r="R896" s="10"/>
      <c r="S896" s="10"/>
      <c r="T896" s="10"/>
      <c r="U896" s="10"/>
      <c r="V896" s="10"/>
      <c r="W896" s="10"/>
      <c r="X896" s="10"/>
      <c r="Y896" s="10"/>
      <c r="Z896" s="10"/>
      <c r="AA896" s="10"/>
      <c r="AB896" s="10"/>
      <c r="AC896" s="10"/>
    </row>
    <row r="897" spans="3:29" s="7" customFormat="1">
      <c r="C897" s="10"/>
      <c r="D897" s="53"/>
      <c r="E897" s="10"/>
      <c r="F897" s="10"/>
      <c r="G897" s="10"/>
      <c r="H897" s="10"/>
      <c r="I897" s="10"/>
      <c r="J897" s="10"/>
      <c r="K897" s="10"/>
      <c r="L897" s="10"/>
      <c r="M897" s="10"/>
      <c r="N897" s="10"/>
      <c r="Q897" s="10"/>
      <c r="R897" s="10"/>
      <c r="S897" s="10"/>
      <c r="T897" s="10"/>
      <c r="U897" s="10"/>
      <c r="V897" s="10"/>
      <c r="W897" s="10"/>
      <c r="X897" s="10"/>
      <c r="Y897" s="10"/>
      <c r="Z897" s="10"/>
      <c r="AA897" s="10"/>
      <c r="AB897" s="10"/>
      <c r="AC897" s="10"/>
    </row>
    <row r="898" spans="3:29" s="7" customFormat="1">
      <c r="C898" s="10"/>
      <c r="D898" s="53"/>
      <c r="E898" s="10"/>
      <c r="F898" s="10"/>
      <c r="G898" s="10"/>
      <c r="H898" s="10"/>
      <c r="I898" s="10"/>
      <c r="J898" s="10"/>
      <c r="K898" s="10"/>
      <c r="L898" s="10"/>
      <c r="M898" s="10"/>
      <c r="N898" s="10"/>
      <c r="Q898" s="10"/>
      <c r="R898" s="10"/>
      <c r="S898" s="10"/>
      <c r="T898" s="10"/>
      <c r="U898" s="10"/>
      <c r="V898" s="10"/>
      <c r="W898" s="10"/>
      <c r="X898" s="10"/>
      <c r="Y898" s="10"/>
      <c r="Z898" s="10"/>
      <c r="AA898" s="10"/>
      <c r="AB898" s="10"/>
      <c r="AC898" s="10"/>
    </row>
    <row r="899" spans="3:29" s="7" customFormat="1">
      <c r="C899" s="10"/>
      <c r="D899" s="53"/>
      <c r="E899" s="10"/>
      <c r="F899" s="10"/>
      <c r="G899" s="10"/>
      <c r="H899" s="10"/>
      <c r="I899" s="10"/>
      <c r="J899" s="10"/>
      <c r="K899" s="10"/>
      <c r="L899" s="10"/>
      <c r="M899" s="10"/>
      <c r="N899" s="10"/>
      <c r="Q899" s="10"/>
      <c r="R899" s="10"/>
      <c r="S899" s="10"/>
      <c r="T899" s="10"/>
      <c r="U899" s="10"/>
      <c r="V899" s="10"/>
      <c r="W899" s="10"/>
      <c r="X899" s="10"/>
      <c r="Y899" s="10"/>
      <c r="Z899" s="10"/>
      <c r="AA899" s="10"/>
      <c r="AB899" s="10"/>
      <c r="AC899" s="10"/>
    </row>
    <row r="900" spans="3:29" s="7" customFormat="1">
      <c r="C900" s="10"/>
      <c r="D900" s="53"/>
      <c r="E900" s="10"/>
      <c r="F900" s="10"/>
      <c r="G900" s="10"/>
      <c r="H900" s="10"/>
      <c r="I900" s="10"/>
      <c r="J900" s="10"/>
      <c r="K900" s="10"/>
      <c r="L900" s="10"/>
      <c r="M900" s="10"/>
      <c r="N900" s="10"/>
      <c r="Q900" s="10"/>
      <c r="R900" s="10"/>
      <c r="S900" s="10"/>
      <c r="T900" s="10"/>
      <c r="U900" s="10"/>
      <c r="V900" s="10"/>
      <c r="W900" s="10"/>
      <c r="X900" s="10"/>
      <c r="Y900" s="10"/>
      <c r="Z900" s="10"/>
      <c r="AA900" s="10"/>
      <c r="AB900" s="10"/>
      <c r="AC900" s="10"/>
    </row>
    <row r="901" spans="3:29" s="7" customFormat="1">
      <c r="C901" s="10"/>
      <c r="D901" s="53"/>
      <c r="E901" s="10"/>
      <c r="F901" s="10"/>
      <c r="G901" s="10"/>
      <c r="H901" s="10"/>
      <c r="I901" s="10"/>
      <c r="J901" s="10"/>
      <c r="K901" s="10"/>
      <c r="L901" s="10"/>
      <c r="M901" s="10"/>
      <c r="N901" s="10"/>
      <c r="Q901" s="10"/>
      <c r="R901" s="10"/>
      <c r="S901" s="10"/>
      <c r="T901" s="10"/>
      <c r="U901" s="10"/>
      <c r="V901" s="10"/>
      <c r="W901" s="10"/>
      <c r="X901" s="10"/>
      <c r="Y901" s="10"/>
      <c r="Z901" s="10"/>
      <c r="AA901" s="10"/>
      <c r="AB901" s="10"/>
      <c r="AC901" s="10"/>
    </row>
    <row r="902" spans="3:29" s="7" customFormat="1">
      <c r="C902" s="10"/>
      <c r="D902" s="53"/>
      <c r="E902" s="10"/>
      <c r="F902" s="10"/>
      <c r="G902" s="10"/>
      <c r="H902" s="10"/>
      <c r="I902" s="10"/>
      <c r="J902" s="10"/>
      <c r="K902" s="10"/>
      <c r="L902" s="10"/>
      <c r="M902" s="10"/>
      <c r="N902" s="10"/>
      <c r="Q902" s="10"/>
      <c r="R902" s="10"/>
      <c r="S902" s="10"/>
      <c r="T902" s="10"/>
      <c r="U902" s="10"/>
      <c r="V902" s="10"/>
      <c r="W902" s="10"/>
      <c r="X902" s="10"/>
      <c r="Y902" s="10"/>
      <c r="Z902" s="10"/>
      <c r="AA902" s="10"/>
      <c r="AB902" s="10"/>
      <c r="AC902" s="10"/>
    </row>
    <row r="903" spans="3:29" s="7" customFormat="1">
      <c r="C903" s="10"/>
      <c r="D903" s="53"/>
      <c r="E903" s="10"/>
      <c r="F903" s="10"/>
      <c r="G903" s="10"/>
      <c r="H903" s="10"/>
      <c r="I903" s="10"/>
      <c r="J903" s="10"/>
      <c r="K903" s="10"/>
      <c r="L903" s="10"/>
      <c r="M903" s="10"/>
      <c r="N903" s="10"/>
      <c r="Q903" s="10"/>
      <c r="R903" s="10"/>
      <c r="S903" s="10"/>
      <c r="T903" s="10"/>
      <c r="U903" s="10"/>
      <c r="V903" s="10"/>
      <c r="W903" s="10"/>
      <c r="X903" s="10"/>
      <c r="Y903" s="10"/>
      <c r="Z903" s="10"/>
      <c r="AA903" s="10"/>
      <c r="AB903" s="10"/>
      <c r="AC903" s="10"/>
    </row>
    <row r="904" spans="3:29" s="7" customFormat="1">
      <c r="C904" s="10"/>
      <c r="D904" s="53"/>
      <c r="E904" s="10"/>
      <c r="F904" s="10"/>
      <c r="G904" s="10"/>
      <c r="H904" s="10"/>
      <c r="I904" s="10"/>
      <c r="J904" s="10"/>
      <c r="K904" s="10"/>
      <c r="L904" s="10"/>
      <c r="M904" s="10"/>
      <c r="N904" s="10"/>
      <c r="Q904" s="10"/>
      <c r="R904" s="10"/>
      <c r="S904" s="10"/>
      <c r="T904" s="10"/>
      <c r="U904" s="10"/>
      <c r="V904" s="10"/>
      <c r="W904" s="10"/>
      <c r="X904" s="10"/>
      <c r="Y904" s="10"/>
      <c r="Z904" s="10"/>
      <c r="AA904" s="10"/>
      <c r="AB904" s="10"/>
      <c r="AC904" s="10"/>
    </row>
    <row r="905" spans="3:29" s="7" customFormat="1">
      <c r="C905" s="10"/>
      <c r="D905" s="53"/>
      <c r="E905" s="10"/>
      <c r="F905" s="10"/>
      <c r="G905" s="10"/>
      <c r="H905" s="10"/>
      <c r="I905" s="10"/>
      <c r="J905" s="10"/>
      <c r="K905" s="10"/>
      <c r="L905" s="10"/>
      <c r="M905" s="10"/>
      <c r="N905" s="10"/>
      <c r="Q905" s="10"/>
      <c r="R905" s="10"/>
      <c r="S905" s="10"/>
      <c r="T905" s="10"/>
      <c r="U905" s="10"/>
      <c r="V905" s="10"/>
      <c r="W905" s="10"/>
      <c r="X905" s="10"/>
      <c r="Y905" s="10"/>
      <c r="Z905" s="10"/>
      <c r="AA905" s="10"/>
      <c r="AB905" s="10"/>
      <c r="AC905" s="10"/>
    </row>
    <row r="906" spans="3:29" s="7" customFormat="1">
      <c r="C906" s="10"/>
      <c r="D906" s="53"/>
      <c r="E906" s="10"/>
      <c r="F906" s="10"/>
      <c r="G906" s="10"/>
      <c r="H906" s="10"/>
      <c r="I906" s="10"/>
      <c r="J906" s="10"/>
      <c r="K906" s="10"/>
      <c r="L906" s="10"/>
      <c r="M906" s="10"/>
      <c r="N906" s="10"/>
      <c r="Q906" s="10"/>
      <c r="R906" s="10"/>
      <c r="S906" s="10"/>
      <c r="T906" s="10"/>
      <c r="U906" s="10"/>
      <c r="V906" s="10"/>
      <c r="W906" s="10"/>
      <c r="X906" s="10"/>
      <c r="Y906" s="10"/>
      <c r="Z906" s="10"/>
      <c r="AA906" s="10"/>
      <c r="AB906" s="10"/>
      <c r="AC906" s="10"/>
    </row>
    <row r="907" spans="3:29" s="7" customFormat="1">
      <c r="C907" s="10"/>
      <c r="D907" s="53"/>
      <c r="E907" s="10"/>
      <c r="F907" s="10"/>
      <c r="G907" s="10"/>
      <c r="H907" s="10"/>
      <c r="I907" s="10"/>
      <c r="J907" s="10"/>
      <c r="K907" s="10"/>
      <c r="L907" s="10"/>
      <c r="M907" s="10"/>
      <c r="N907" s="10"/>
      <c r="Q907" s="10"/>
      <c r="R907" s="10"/>
      <c r="S907" s="10"/>
      <c r="T907" s="10"/>
      <c r="U907" s="10"/>
      <c r="V907" s="10"/>
      <c r="W907" s="10"/>
      <c r="X907" s="10"/>
      <c r="Y907" s="10"/>
      <c r="Z907" s="10"/>
      <c r="AA907" s="10"/>
      <c r="AB907" s="10"/>
      <c r="AC907" s="10"/>
    </row>
    <row r="908" spans="3:29" s="7" customFormat="1">
      <c r="C908" s="10"/>
      <c r="D908" s="53"/>
      <c r="E908" s="10"/>
      <c r="F908" s="10"/>
      <c r="G908" s="10"/>
      <c r="H908" s="10"/>
      <c r="I908" s="10"/>
      <c r="J908" s="10"/>
      <c r="K908" s="10"/>
      <c r="L908" s="10"/>
      <c r="M908" s="10"/>
      <c r="N908" s="10"/>
      <c r="Q908" s="10"/>
      <c r="R908" s="10"/>
      <c r="S908" s="10"/>
      <c r="T908" s="10"/>
      <c r="U908" s="10"/>
      <c r="V908" s="10"/>
      <c r="W908" s="10"/>
      <c r="X908" s="10"/>
      <c r="Y908" s="10"/>
      <c r="Z908" s="10"/>
      <c r="AA908" s="10"/>
      <c r="AB908" s="10"/>
      <c r="AC908" s="10"/>
    </row>
    <row r="909" spans="3:29" s="7" customFormat="1">
      <c r="C909" s="10"/>
      <c r="D909" s="53"/>
      <c r="E909" s="10"/>
      <c r="F909" s="10"/>
      <c r="G909" s="10"/>
      <c r="H909" s="10"/>
      <c r="I909" s="10"/>
      <c r="J909" s="10"/>
      <c r="K909" s="10"/>
      <c r="L909" s="10"/>
      <c r="M909" s="10"/>
      <c r="N909" s="10"/>
      <c r="Q909" s="10"/>
      <c r="R909" s="10"/>
      <c r="S909" s="10"/>
      <c r="T909" s="10"/>
      <c r="U909" s="10"/>
      <c r="V909" s="10"/>
      <c r="W909" s="10"/>
      <c r="X909" s="10"/>
      <c r="Y909" s="10"/>
      <c r="Z909" s="10"/>
      <c r="AA909" s="10"/>
      <c r="AB909" s="10"/>
      <c r="AC909" s="10"/>
    </row>
    <row r="910" spans="3:29" s="7" customFormat="1">
      <c r="C910" s="10"/>
      <c r="D910" s="53"/>
      <c r="E910" s="10"/>
      <c r="F910" s="10"/>
      <c r="G910" s="10"/>
      <c r="H910" s="10"/>
      <c r="I910" s="10"/>
      <c r="J910" s="10"/>
      <c r="K910" s="10"/>
      <c r="L910" s="10"/>
      <c r="M910" s="10"/>
      <c r="N910" s="10"/>
      <c r="Q910" s="10"/>
      <c r="R910" s="10"/>
      <c r="S910" s="10"/>
      <c r="T910" s="10"/>
      <c r="U910" s="10"/>
      <c r="V910" s="10"/>
      <c r="W910" s="10"/>
      <c r="X910" s="10"/>
      <c r="Y910" s="10"/>
      <c r="Z910" s="10"/>
      <c r="AA910" s="10"/>
      <c r="AB910" s="10"/>
      <c r="AC910" s="10"/>
    </row>
    <row r="911" spans="3:29" s="7" customFormat="1">
      <c r="C911" s="10"/>
      <c r="D911" s="53"/>
      <c r="E911" s="10"/>
      <c r="F911" s="10"/>
      <c r="G911" s="10"/>
      <c r="H911" s="10"/>
      <c r="I911" s="10"/>
      <c r="J911" s="10"/>
      <c r="K911" s="10"/>
      <c r="L911" s="10"/>
      <c r="M911" s="10"/>
      <c r="N911" s="10"/>
      <c r="Q911" s="10"/>
      <c r="R911" s="10"/>
      <c r="S911" s="10"/>
      <c r="T911" s="10"/>
      <c r="U911" s="10"/>
      <c r="V911" s="10"/>
      <c r="W911" s="10"/>
      <c r="X911" s="10"/>
      <c r="Y911" s="10"/>
      <c r="Z911" s="10"/>
      <c r="AA911" s="10"/>
      <c r="AB911" s="10"/>
      <c r="AC911" s="10"/>
    </row>
    <row r="912" spans="3:29" s="7" customFormat="1">
      <c r="C912" s="10"/>
      <c r="D912" s="53"/>
      <c r="E912" s="10"/>
      <c r="F912" s="10"/>
      <c r="G912" s="10"/>
      <c r="H912" s="10"/>
      <c r="I912" s="10"/>
      <c r="J912" s="10"/>
      <c r="K912" s="10"/>
      <c r="L912" s="10"/>
      <c r="M912" s="10"/>
      <c r="N912" s="10"/>
      <c r="Q912" s="10"/>
      <c r="R912" s="10"/>
      <c r="S912" s="10"/>
      <c r="T912" s="10"/>
      <c r="U912" s="10"/>
      <c r="V912" s="10"/>
      <c r="W912" s="10"/>
      <c r="X912" s="10"/>
      <c r="Y912" s="10"/>
      <c r="Z912" s="10"/>
      <c r="AA912" s="10"/>
      <c r="AB912" s="10"/>
      <c r="AC912" s="10"/>
    </row>
    <row r="913" spans="3:29" s="7" customFormat="1">
      <c r="C913" s="10"/>
      <c r="D913" s="53"/>
      <c r="E913" s="10"/>
      <c r="F913" s="10"/>
      <c r="G913" s="10"/>
      <c r="H913" s="10"/>
      <c r="I913" s="10"/>
      <c r="J913" s="10"/>
      <c r="K913" s="10"/>
      <c r="L913" s="10"/>
      <c r="M913" s="10"/>
      <c r="N913" s="10"/>
      <c r="Q913" s="10"/>
      <c r="R913" s="10"/>
      <c r="S913" s="10"/>
      <c r="T913" s="10"/>
      <c r="U913" s="10"/>
      <c r="V913" s="10"/>
      <c r="W913" s="10"/>
      <c r="X913" s="10"/>
      <c r="Y913" s="10"/>
      <c r="Z913" s="10"/>
      <c r="AA913" s="10"/>
      <c r="AB913" s="10"/>
      <c r="AC913" s="10"/>
    </row>
    <row r="914" spans="3:29" s="7" customFormat="1">
      <c r="C914" s="10"/>
      <c r="D914" s="53"/>
      <c r="E914" s="10"/>
      <c r="F914" s="10"/>
      <c r="G914" s="10"/>
      <c r="H914" s="10"/>
      <c r="I914" s="10"/>
      <c r="J914" s="10"/>
      <c r="K914" s="10"/>
      <c r="L914" s="10"/>
      <c r="M914" s="10"/>
      <c r="N914" s="10"/>
      <c r="Q914" s="10"/>
      <c r="R914" s="10"/>
      <c r="S914" s="10"/>
      <c r="T914" s="10"/>
      <c r="U914" s="10"/>
      <c r="V914" s="10"/>
      <c r="W914" s="10"/>
      <c r="X914" s="10"/>
      <c r="Y914" s="10"/>
      <c r="Z914" s="10"/>
      <c r="AA914" s="10"/>
      <c r="AB914" s="10"/>
      <c r="AC914" s="10"/>
    </row>
    <row r="915" spans="3:29" s="7" customFormat="1">
      <c r="C915" s="10"/>
      <c r="D915" s="53"/>
      <c r="E915" s="10"/>
      <c r="F915" s="10"/>
      <c r="G915" s="10"/>
      <c r="H915" s="10"/>
      <c r="I915" s="10"/>
      <c r="J915" s="10"/>
      <c r="K915" s="10"/>
      <c r="L915" s="10"/>
      <c r="M915" s="10"/>
      <c r="N915" s="10"/>
      <c r="Q915" s="10"/>
      <c r="R915" s="10"/>
      <c r="S915" s="10"/>
      <c r="T915" s="10"/>
      <c r="U915" s="10"/>
      <c r="V915" s="10"/>
      <c r="W915" s="10"/>
      <c r="X915" s="10"/>
      <c r="Y915" s="10"/>
      <c r="Z915" s="10"/>
      <c r="AA915" s="10"/>
      <c r="AB915" s="10"/>
      <c r="AC915" s="10"/>
    </row>
    <row r="916" spans="3:29" s="7" customFormat="1">
      <c r="C916" s="10"/>
      <c r="D916" s="53"/>
      <c r="E916" s="10"/>
      <c r="F916" s="10"/>
      <c r="G916" s="10"/>
      <c r="H916" s="10"/>
      <c r="I916" s="10"/>
      <c r="J916" s="10"/>
      <c r="K916" s="10"/>
      <c r="L916" s="10"/>
      <c r="M916" s="10"/>
      <c r="N916" s="10"/>
      <c r="Q916" s="10"/>
      <c r="R916" s="10"/>
      <c r="S916" s="10"/>
      <c r="T916" s="10"/>
      <c r="U916" s="10"/>
      <c r="V916" s="10"/>
      <c r="W916" s="10"/>
      <c r="X916" s="10"/>
      <c r="Y916" s="10"/>
      <c r="Z916" s="10"/>
      <c r="AA916" s="10"/>
      <c r="AB916" s="10"/>
      <c r="AC916" s="10"/>
    </row>
    <row r="917" spans="3:29" s="7" customFormat="1">
      <c r="C917" s="10"/>
      <c r="D917" s="53"/>
      <c r="E917" s="10"/>
      <c r="F917" s="10"/>
      <c r="G917" s="10"/>
      <c r="H917" s="10"/>
      <c r="I917" s="10"/>
      <c r="J917" s="10"/>
      <c r="K917" s="10"/>
      <c r="L917" s="10"/>
      <c r="M917" s="10"/>
      <c r="N917" s="10"/>
      <c r="Q917" s="10"/>
      <c r="R917" s="10"/>
      <c r="S917" s="10"/>
      <c r="T917" s="10"/>
      <c r="U917" s="10"/>
      <c r="V917" s="10"/>
      <c r="W917" s="10"/>
      <c r="X917" s="10"/>
      <c r="Y917" s="10"/>
      <c r="Z917" s="10"/>
      <c r="AA917" s="10"/>
      <c r="AB917" s="10"/>
      <c r="AC917" s="10"/>
    </row>
    <row r="918" spans="3:29" s="7" customFormat="1">
      <c r="C918" s="10"/>
      <c r="D918" s="53"/>
      <c r="E918" s="10"/>
      <c r="F918" s="10"/>
      <c r="G918" s="10"/>
      <c r="H918" s="10"/>
      <c r="I918" s="10"/>
      <c r="J918" s="10"/>
      <c r="K918" s="10"/>
      <c r="L918" s="10"/>
      <c r="M918" s="10"/>
      <c r="N918" s="10"/>
      <c r="Q918" s="10"/>
      <c r="R918" s="10"/>
      <c r="S918" s="10"/>
      <c r="T918" s="10"/>
      <c r="U918" s="10"/>
      <c r="V918" s="10"/>
      <c r="W918" s="10"/>
      <c r="X918" s="10"/>
      <c r="Y918" s="10"/>
      <c r="Z918" s="10"/>
      <c r="AA918" s="10"/>
      <c r="AB918" s="10"/>
      <c r="AC918" s="10"/>
    </row>
    <row r="919" spans="3:29" s="7" customFormat="1">
      <c r="C919" s="10"/>
      <c r="D919" s="53"/>
      <c r="E919" s="10"/>
      <c r="F919" s="10"/>
      <c r="G919" s="10"/>
      <c r="H919" s="10"/>
      <c r="I919" s="10"/>
      <c r="J919" s="10"/>
      <c r="K919" s="10"/>
      <c r="L919" s="10"/>
      <c r="M919" s="10"/>
      <c r="N919" s="10"/>
      <c r="Q919" s="10"/>
      <c r="R919" s="10"/>
      <c r="S919" s="10"/>
      <c r="T919" s="10"/>
      <c r="U919" s="10"/>
      <c r="V919" s="10"/>
      <c r="W919" s="10"/>
      <c r="X919" s="10"/>
      <c r="Y919" s="10"/>
      <c r="Z919" s="10"/>
      <c r="AA919" s="10"/>
      <c r="AB919" s="10"/>
      <c r="AC919" s="10"/>
    </row>
    <row r="920" spans="3:29" s="7" customFormat="1">
      <c r="C920" s="10"/>
      <c r="D920" s="53"/>
      <c r="E920" s="10"/>
      <c r="F920" s="10"/>
      <c r="G920" s="10"/>
      <c r="H920" s="10"/>
      <c r="I920" s="10"/>
      <c r="J920" s="10"/>
      <c r="K920" s="10"/>
      <c r="L920" s="10"/>
      <c r="M920" s="10"/>
      <c r="N920" s="10"/>
      <c r="Q920" s="10"/>
      <c r="R920" s="10"/>
      <c r="S920" s="10"/>
      <c r="T920" s="10"/>
      <c r="U920" s="10"/>
      <c r="V920" s="10"/>
      <c r="W920" s="10"/>
      <c r="X920" s="10"/>
      <c r="Y920" s="10"/>
      <c r="Z920" s="10"/>
      <c r="AA920" s="10"/>
      <c r="AB920" s="10"/>
      <c r="AC920" s="10"/>
    </row>
    <row r="921" spans="3:29" s="7" customFormat="1">
      <c r="C921" s="10"/>
      <c r="D921" s="53"/>
      <c r="E921" s="10"/>
      <c r="F921" s="10"/>
      <c r="G921" s="10"/>
      <c r="H921" s="10"/>
      <c r="I921" s="10"/>
      <c r="J921" s="10"/>
      <c r="K921" s="10"/>
      <c r="L921" s="10"/>
      <c r="M921" s="10"/>
      <c r="N921" s="10"/>
      <c r="Q921" s="10"/>
      <c r="R921" s="10"/>
      <c r="S921" s="10"/>
      <c r="T921" s="10"/>
      <c r="U921" s="10"/>
      <c r="V921" s="10"/>
      <c r="W921" s="10"/>
      <c r="X921" s="10"/>
      <c r="Y921" s="10"/>
      <c r="Z921" s="10"/>
      <c r="AA921" s="10"/>
      <c r="AB921" s="10"/>
      <c r="AC921" s="10"/>
    </row>
    <row r="922" spans="3:29" s="7" customFormat="1">
      <c r="C922" s="10"/>
      <c r="D922" s="53"/>
      <c r="E922" s="10"/>
      <c r="F922" s="10"/>
      <c r="G922" s="10"/>
      <c r="H922" s="10"/>
      <c r="I922" s="10"/>
      <c r="J922" s="10"/>
      <c r="K922" s="10"/>
      <c r="L922" s="10"/>
      <c r="M922" s="10"/>
      <c r="N922" s="10"/>
      <c r="Q922" s="10"/>
      <c r="R922" s="10"/>
      <c r="S922" s="10"/>
      <c r="T922" s="10"/>
      <c r="U922" s="10"/>
      <c r="V922" s="10"/>
      <c r="W922" s="10"/>
      <c r="X922" s="10"/>
      <c r="Y922" s="10"/>
      <c r="Z922" s="10"/>
      <c r="AA922" s="10"/>
      <c r="AB922" s="10"/>
      <c r="AC922" s="10"/>
    </row>
    <row r="923" spans="3:29" s="7" customFormat="1">
      <c r="C923" s="10"/>
      <c r="D923" s="53"/>
      <c r="E923" s="10"/>
      <c r="F923" s="10"/>
      <c r="G923" s="10"/>
      <c r="H923" s="10"/>
      <c r="I923" s="10"/>
      <c r="J923" s="10"/>
      <c r="K923" s="10"/>
      <c r="L923" s="10"/>
      <c r="M923" s="10"/>
      <c r="N923" s="10"/>
      <c r="Q923" s="10"/>
      <c r="R923" s="10"/>
      <c r="S923" s="10"/>
      <c r="T923" s="10"/>
      <c r="U923" s="10"/>
      <c r="V923" s="10"/>
      <c r="W923" s="10"/>
      <c r="X923" s="10"/>
      <c r="Y923" s="10"/>
      <c r="Z923" s="10"/>
      <c r="AA923" s="10"/>
      <c r="AB923" s="10"/>
      <c r="AC923" s="10"/>
    </row>
    <row r="924" spans="3:29" s="7" customFormat="1">
      <c r="C924" s="10"/>
      <c r="D924" s="53"/>
      <c r="E924" s="10"/>
      <c r="F924" s="10"/>
      <c r="G924" s="10"/>
      <c r="H924" s="10"/>
      <c r="I924" s="10"/>
      <c r="J924" s="10"/>
      <c r="K924" s="10"/>
      <c r="L924" s="10"/>
      <c r="M924" s="10"/>
      <c r="N924" s="10"/>
      <c r="Q924" s="10"/>
      <c r="R924" s="10"/>
      <c r="S924" s="10"/>
      <c r="T924" s="10"/>
      <c r="U924" s="10"/>
      <c r="V924" s="10"/>
      <c r="W924" s="10"/>
      <c r="X924" s="10"/>
      <c r="Y924" s="10"/>
      <c r="Z924" s="10"/>
      <c r="AA924" s="10"/>
      <c r="AB924" s="10"/>
      <c r="AC924" s="10"/>
    </row>
    <row r="925" spans="3:29" s="7" customFormat="1">
      <c r="C925" s="10"/>
      <c r="D925" s="53"/>
      <c r="E925" s="10"/>
      <c r="F925" s="10"/>
      <c r="G925" s="10"/>
      <c r="H925" s="10"/>
      <c r="I925" s="10"/>
      <c r="J925" s="10"/>
      <c r="K925" s="10"/>
      <c r="L925" s="10"/>
      <c r="M925" s="10"/>
      <c r="N925" s="10"/>
      <c r="Q925" s="10"/>
      <c r="R925" s="10"/>
      <c r="S925" s="10"/>
      <c r="T925" s="10"/>
      <c r="U925" s="10"/>
      <c r="V925" s="10"/>
      <c r="W925" s="10"/>
      <c r="X925" s="10"/>
      <c r="Y925" s="10"/>
      <c r="Z925" s="10"/>
      <c r="AA925" s="10"/>
      <c r="AB925" s="10"/>
      <c r="AC925" s="10"/>
    </row>
    <row r="926" spans="3:29" s="7" customFormat="1">
      <c r="C926" s="10"/>
      <c r="D926" s="53"/>
      <c r="E926" s="10"/>
      <c r="F926" s="10"/>
      <c r="G926" s="10"/>
      <c r="H926" s="10"/>
      <c r="I926" s="10"/>
      <c r="J926" s="10"/>
      <c r="K926" s="10"/>
      <c r="L926" s="10"/>
      <c r="M926" s="10"/>
      <c r="N926" s="10"/>
      <c r="Q926" s="10"/>
      <c r="R926" s="10"/>
      <c r="S926" s="10"/>
      <c r="T926" s="10"/>
      <c r="U926" s="10"/>
      <c r="V926" s="10"/>
      <c r="W926" s="10"/>
      <c r="X926" s="10"/>
      <c r="Y926" s="10"/>
      <c r="Z926" s="10"/>
      <c r="AA926" s="10"/>
      <c r="AB926" s="10"/>
      <c r="AC926" s="10"/>
    </row>
    <row r="927" spans="3:29" s="7" customFormat="1">
      <c r="C927" s="10"/>
      <c r="D927" s="53"/>
      <c r="E927" s="10"/>
      <c r="F927" s="10"/>
      <c r="G927" s="10"/>
      <c r="H927" s="10"/>
      <c r="I927" s="10"/>
      <c r="J927" s="10"/>
      <c r="K927" s="10"/>
      <c r="L927" s="10"/>
      <c r="M927" s="10"/>
      <c r="N927" s="10"/>
      <c r="Q927" s="10"/>
      <c r="R927" s="10"/>
      <c r="S927" s="10"/>
      <c r="T927" s="10"/>
      <c r="U927" s="10"/>
      <c r="V927" s="10"/>
      <c r="W927" s="10"/>
      <c r="X927" s="10"/>
      <c r="Y927" s="10"/>
      <c r="Z927" s="10"/>
      <c r="AA927" s="10"/>
      <c r="AB927" s="10"/>
      <c r="AC927" s="10"/>
    </row>
    <row r="928" spans="3:29" s="7" customFormat="1">
      <c r="C928" s="10"/>
      <c r="D928" s="53"/>
      <c r="E928" s="10"/>
      <c r="F928" s="10"/>
      <c r="G928" s="10"/>
      <c r="H928" s="10"/>
      <c r="I928" s="10"/>
      <c r="J928" s="10"/>
      <c r="K928" s="10"/>
      <c r="L928" s="10"/>
      <c r="M928" s="10"/>
      <c r="N928" s="10"/>
      <c r="Q928" s="10"/>
      <c r="R928" s="10"/>
      <c r="S928" s="10"/>
      <c r="T928" s="10"/>
      <c r="U928" s="10"/>
      <c r="V928" s="10"/>
      <c r="W928" s="10"/>
      <c r="X928" s="10"/>
      <c r="Y928" s="10"/>
      <c r="Z928" s="10"/>
      <c r="AA928" s="10"/>
      <c r="AB928" s="10"/>
      <c r="AC928" s="10"/>
    </row>
    <row r="929" spans="3:29" s="7" customFormat="1">
      <c r="C929" s="10"/>
      <c r="D929" s="53"/>
      <c r="E929" s="10"/>
      <c r="F929" s="10"/>
      <c r="G929" s="10"/>
      <c r="H929" s="10"/>
      <c r="I929" s="10"/>
      <c r="J929" s="10"/>
      <c r="K929" s="10"/>
      <c r="L929" s="10"/>
      <c r="M929" s="10"/>
      <c r="N929" s="10"/>
      <c r="Q929" s="10"/>
      <c r="R929" s="10"/>
      <c r="S929" s="10"/>
      <c r="T929" s="10"/>
      <c r="U929" s="10"/>
      <c r="V929" s="10"/>
      <c r="W929" s="10"/>
      <c r="X929" s="10"/>
      <c r="Y929" s="10"/>
      <c r="Z929" s="10"/>
      <c r="AA929" s="10"/>
      <c r="AB929" s="10"/>
      <c r="AC929" s="10"/>
    </row>
    <row r="930" spans="3:29" s="7" customFormat="1">
      <c r="C930" s="10"/>
      <c r="D930" s="53"/>
      <c r="E930" s="10"/>
      <c r="F930" s="10"/>
      <c r="G930" s="10"/>
      <c r="H930" s="10"/>
      <c r="I930" s="10"/>
      <c r="J930" s="10"/>
      <c r="K930" s="10"/>
      <c r="L930" s="10"/>
      <c r="M930" s="10"/>
      <c r="N930" s="10"/>
      <c r="Q930" s="10"/>
      <c r="R930" s="10"/>
      <c r="S930" s="10"/>
      <c r="T930" s="10"/>
      <c r="U930" s="10"/>
      <c r="V930" s="10"/>
      <c r="W930" s="10"/>
      <c r="X930" s="10"/>
      <c r="Y930" s="10"/>
      <c r="Z930" s="10"/>
      <c r="AA930" s="10"/>
      <c r="AB930" s="10"/>
      <c r="AC930" s="10"/>
    </row>
    <row r="931" spans="3:29" s="7" customFormat="1">
      <c r="C931" s="10"/>
      <c r="D931" s="53"/>
      <c r="E931" s="10"/>
      <c r="F931" s="10"/>
      <c r="G931" s="10"/>
      <c r="H931" s="10"/>
      <c r="I931" s="10"/>
      <c r="J931" s="10"/>
      <c r="K931" s="10"/>
      <c r="L931" s="10"/>
      <c r="M931" s="10"/>
      <c r="N931" s="10"/>
      <c r="Q931" s="10"/>
      <c r="R931" s="10"/>
      <c r="S931" s="10"/>
      <c r="T931" s="10"/>
      <c r="U931" s="10"/>
      <c r="V931" s="10"/>
      <c r="W931" s="10"/>
      <c r="X931" s="10"/>
      <c r="Y931" s="10"/>
      <c r="Z931" s="10"/>
      <c r="AA931" s="10"/>
      <c r="AB931" s="10"/>
      <c r="AC931" s="10"/>
    </row>
    <row r="932" spans="3:29" s="7" customFormat="1">
      <c r="C932" s="10"/>
      <c r="D932" s="53"/>
      <c r="E932" s="10"/>
      <c r="F932" s="10"/>
      <c r="G932" s="10"/>
      <c r="H932" s="10"/>
      <c r="I932" s="10"/>
      <c r="J932" s="10"/>
      <c r="K932" s="10"/>
      <c r="L932" s="10"/>
      <c r="M932" s="10"/>
      <c r="N932" s="10"/>
      <c r="Q932" s="10"/>
      <c r="R932" s="10"/>
      <c r="S932" s="10"/>
      <c r="T932" s="10"/>
      <c r="U932" s="10"/>
      <c r="V932" s="10"/>
      <c r="W932" s="10"/>
      <c r="X932" s="10"/>
      <c r="Y932" s="10"/>
      <c r="Z932" s="10"/>
      <c r="AA932" s="10"/>
      <c r="AB932" s="10"/>
      <c r="AC932" s="10"/>
    </row>
    <row r="933" spans="3:29" s="7" customFormat="1">
      <c r="C933" s="10"/>
      <c r="D933" s="53"/>
      <c r="E933" s="10"/>
      <c r="F933" s="10"/>
      <c r="G933" s="10"/>
      <c r="H933" s="10"/>
      <c r="I933" s="10"/>
      <c r="J933" s="10"/>
      <c r="K933" s="10"/>
      <c r="L933" s="10"/>
      <c r="M933" s="10"/>
      <c r="N933" s="10"/>
      <c r="Q933" s="10"/>
      <c r="R933" s="10"/>
      <c r="S933" s="10"/>
      <c r="T933" s="10"/>
      <c r="U933" s="10"/>
      <c r="V933" s="10"/>
      <c r="W933" s="10"/>
      <c r="X933" s="10"/>
      <c r="Y933" s="10"/>
      <c r="Z933" s="10"/>
      <c r="AA933" s="10"/>
      <c r="AB933" s="10"/>
      <c r="AC933" s="10"/>
    </row>
    <row r="934" spans="3:29" s="7" customFormat="1">
      <c r="C934" s="10"/>
      <c r="D934" s="53"/>
      <c r="E934" s="10"/>
      <c r="F934" s="10"/>
      <c r="G934" s="10"/>
      <c r="H934" s="10"/>
      <c r="I934" s="10"/>
      <c r="J934" s="10"/>
      <c r="K934" s="10"/>
      <c r="L934" s="10"/>
      <c r="M934" s="10"/>
      <c r="N934" s="10"/>
      <c r="Q934" s="10"/>
      <c r="R934" s="10"/>
      <c r="S934" s="10"/>
      <c r="T934" s="10"/>
      <c r="U934" s="10"/>
      <c r="V934" s="10"/>
      <c r="W934" s="10"/>
      <c r="X934" s="10"/>
      <c r="Y934" s="10"/>
      <c r="Z934" s="10"/>
      <c r="AA934" s="10"/>
      <c r="AB934" s="10"/>
      <c r="AC934" s="10"/>
    </row>
    <row r="935" spans="3:29" s="7" customFormat="1">
      <c r="C935" s="10"/>
      <c r="D935" s="53"/>
      <c r="E935" s="10"/>
      <c r="F935" s="10"/>
      <c r="G935" s="10"/>
      <c r="H935" s="10"/>
      <c r="I935" s="10"/>
      <c r="J935" s="10"/>
      <c r="K935" s="10"/>
      <c r="L935" s="10"/>
      <c r="M935" s="10"/>
      <c r="N935" s="10"/>
      <c r="Q935" s="10"/>
      <c r="R935" s="10"/>
      <c r="S935" s="10"/>
      <c r="T935" s="10"/>
      <c r="U935" s="10"/>
      <c r="V935" s="10"/>
      <c r="W935" s="10"/>
      <c r="X935" s="10"/>
      <c r="Y935" s="10"/>
      <c r="Z935" s="10"/>
      <c r="AA935" s="10"/>
      <c r="AB935" s="10"/>
      <c r="AC935" s="10"/>
    </row>
    <row r="936" spans="3:29" s="7" customFormat="1">
      <c r="C936" s="10"/>
      <c r="D936" s="53"/>
      <c r="E936" s="10"/>
      <c r="F936" s="10"/>
      <c r="G936" s="10"/>
      <c r="H936" s="10"/>
      <c r="I936" s="10"/>
      <c r="J936" s="10"/>
      <c r="K936" s="10"/>
      <c r="L936" s="10"/>
      <c r="M936" s="10"/>
      <c r="N936" s="10"/>
      <c r="Q936" s="10"/>
      <c r="R936" s="10"/>
      <c r="S936" s="10"/>
      <c r="T936" s="10"/>
      <c r="U936" s="10"/>
      <c r="V936" s="10"/>
      <c r="W936" s="10"/>
      <c r="X936" s="10"/>
      <c r="Y936" s="10"/>
      <c r="Z936" s="10"/>
      <c r="AA936" s="10"/>
      <c r="AB936" s="10"/>
      <c r="AC936" s="10"/>
    </row>
    <row r="937" spans="3:29" s="7" customFormat="1">
      <c r="C937" s="10"/>
      <c r="D937" s="53"/>
      <c r="E937" s="10"/>
      <c r="F937" s="10"/>
      <c r="G937" s="10"/>
      <c r="H937" s="10"/>
      <c r="I937" s="10"/>
      <c r="J937" s="10"/>
      <c r="K937" s="10"/>
      <c r="L937" s="10"/>
      <c r="M937" s="10"/>
      <c r="N937" s="10"/>
      <c r="Q937" s="10"/>
      <c r="R937" s="10"/>
      <c r="S937" s="10"/>
      <c r="T937" s="10"/>
      <c r="U937" s="10"/>
      <c r="V937" s="10"/>
      <c r="W937" s="10"/>
      <c r="X937" s="10"/>
      <c r="Y937" s="10"/>
      <c r="Z937" s="10"/>
      <c r="AA937" s="10"/>
      <c r="AB937" s="10"/>
      <c r="AC937" s="10"/>
    </row>
    <row r="938" spans="3:29" s="7" customFormat="1">
      <c r="C938" s="10"/>
      <c r="D938" s="53"/>
      <c r="E938" s="10"/>
      <c r="F938" s="10"/>
      <c r="G938" s="10"/>
      <c r="H938" s="10"/>
      <c r="I938" s="10"/>
      <c r="J938" s="10"/>
      <c r="K938" s="10"/>
      <c r="L938" s="10"/>
      <c r="M938" s="10"/>
      <c r="N938" s="10"/>
      <c r="Q938" s="10"/>
      <c r="R938" s="10"/>
      <c r="S938" s="10"/>
      <c r="T938" s="10"/>
      <c r="U938" s="10"/>
      <c r="V938" s="10"/>
      <c r="W938" s="10"/>
      <c r="X938" s="10"/>
      <c r="Y938" s="10"/>
      <c r="Z938" s="10"/>
      <c r="AA938" s="10"/>
      <c r="AB938" s="10"/>
      <c r="AC938" s="10"/>
    </row>
    <row r="939" spans="3:29" s="7" customFormat="1">
      <c r="C939" s="10"/>
      <c r="D939" s="53"/>
      <c r="E939" s="10"/>
      <c r="F939" s="10"/>
      <c r="G939" s="10"/>
      <c r="H939" s="10"/>
      <c r="I939" s="10"/>
      <c r="J939" s="10"/>
      <c r="K939" s="10"/>
      <c r="L939" s="10"/>
      <c r="M939" s="10"/>
      <c r="N939" s="10"/>
      <c r="Q939" s="10"/>
      <c r="R939" s="10"/>
      <c r="S939" s="10"/>
      <c r="T939" s="10"/>
      <c r="U939" s="10"/>
      <c r="V939" s="10"/>
      <c r="W939" s="10"/>
      <c r="X939" s="10"/>
      <c r="Y939" s="10"/>
      <c r="Z939" s="10"/>
      <c r="AA939" s="10"/>
      <c r="AB939" s="10"/>
      <c r="AC939" s="10"/>
    </row>
    <row r="940" spans="3:29" s="7" customFormat="1">
      <c r="C940" s="10"/>
      <c r="D940" s="53"/>
      <c r="E940" s="10"/>
      <c r="F940" s="10"/>
      <c r="G940" s="10"/>
      <c r="H940" s="10"/>
      <c r="I940" s="10"/>
      <c r="J940" s="10"/>
      <c r="K940" s="10"/>
      <c r="L940" s="10"/>
      <c r="M940" s="10"/>
      <c r="N940" s="10"/>
      <c r="Q940" s="10"/>
      <c r="R940" s="10"/>
      <c r="S940" s="10"/>
      <c r="T940" s="10"/>
      <c r="U940" s="10"/>
      <c r="V940" s="10"/>
      <c r="W940" s="10"/>
      <c r="X940" s="10"/>
      <c r="Y940" s="10"/>
      <c r="Z940" s="10"/>
      <c r="AA940" s="10"/>
      <c r="AB940" s="10"/>
      <c r="AC940" s="10"/>
    </row>
    <row r="941" spans="3:29" s="7" customFormat="1">
      <c r="C941" s="10"/>
      <c r="D941" s="53"/>
      <c r="E941" s="10"/>
      <c r="F941" s="10"/>
      <c r="G941" s="10"/>
      <c r="H941" s="10"/>
      <c r="I941" s="10"/>
      <c r="J941" s="10"/>
      <c r="K941" s="10"/>
      <c r="L941" s="10"/>
      <c r="M941" s="10"/>
      <c r="N941" s="10"/>
      <c r="Q941" s="10"/>
      <c r="R941" s="10"/>
      <c r="S941" s="10"/>
      <c r="T941" s="10"/>
      <c r="U941" s="10"/>
      <c r="V941" s="10"/>
      <c r="W941" s="10"/>
      <c r="X941" s="10"/>
      <c r="Y941" s="10"/>
      <c r="Z941" s="10"/>
      <c r="AA941" s="10"/>
      <c r="AB941" s="10"/>
      <c r="AC941" s="10"/>
    </row>
    <row r="942" spans="3:29" s="7" customFormat="1">
      <c r="C942" s="10"/>
      <c r="D942" s="53"/>
      <c r="E942" s="10"/>
      <c r="F942" s="10"/>
      <c r="G942" s="10"/>
      <c r="H942" s="10"/>
      <c r="I942" s="10"/>
      <c r="J942" s="10"/>
      <c r="K942" s="10"/>
      <c r="L942" s="10"/>
      <c r="M942" s="10"/>
      <c r="N942" s="10"/>
      <c r="Q942" s="10"/>
      <c r="R942" s="10"/>
      <c r="S942" s="10"/>
      <c r="T942" s="10"/>
      <c r="U942" s="10"/>
      <c r="V942" s="10"/>
      <c r="W942" s="10"/>
      <c r="X942" s="10"/>
      <c r="Y942" s="10"/>
      <c r="Z942" s="10"/>
      <c r="AA942" s="10"/>
      <c r="AB942" s="10"/>
      <c r="AC942" s="10"/>
    </row>
    <row r="943" spans="3:29" s="7" customFormat="1">
      <c r="C943" s="10"/>
      <c r="D943" s="53"/>
      <c r="E943" s="10"/>
      <c r="F943" s="10"/>
      <c r="G943" s="10"/>
      <c r="H943" s="10"/>
      <c r="I943" s="10"/>
      <c r="J943" s="10"/>
      <c r="K943" s="10"/>
      <c r="L943" s="10"/>
      <c r="M943" s="10"/>
      <c r="N943" s="10"/>
      <c r="Q943" s="10"/>
      <c r="R943" s="10"/>
      <c r="S943" s="10"/>
      <c r="T943" s="10"/>
      <c r="U943" s="10"/>
      <c r="V943" s="10"/>
      <c r="W943" s="10"/>
      <c r="X943" s="10"/>
      <c r="Y943" s="10"/>
      <c r="Z943" s="10"/>
      <c r="AA943" s="10"/>
      <c r="AB943" s="10"/>
      <c r="AC943" s="10"/>
    </row>
    <row r="944" spans="3:29" s="7" customFormat="1">
      <c r="C944" s="10"/>
      <c r="D944" s="53"/>
      <c r="E944" s="10"/>
      <c r="F944" s="10"/>
      <c r="G944" s="10"/>
      <c r="H944" s="10"/>
      <c r="I944" s="10"/>
      <c r="J944" s="10"/>
      <c r="K944" s="10"/>
      <c r="L944" s="10"/>
      <c r="M944" s="10"/>
      <c r="N944" s="10"/>
      <c r="Q944" s="10"/>
      <c r="R944" s="10"/>
      <c r="S944" s="10"/>
      <c r="T944" s="10"/>
      <c r="U944" s="10"/>
      <c r="V944" s="10"/>
      <c r="W944" s="10"/>
      <c r="X944" s="10"/>
      <c r="Y944" s="10"/>
      <c r="Z944" s="10"/>
      <c r="AA944" s="10"/>
      <c r="AB944" s="10"/>
      <c r="AC944" s="10"/>
    </row>
    <row r="945" spans="3:29" s="7" customFormat="1">
      <c r="C945" s="10"/>
      <c r="D945" s="53"/>
      <c r="E945" s="10"/>
      <c r="F945" s="10"/>
      <c r="G945" s="10"/>
      <c r="H945" s="10"/>
      <c r="I945" s="10"/>
      <c r="J945" s="10"/>
      <c r="K945" s="10"/>
      <c r="L945" s="10"/>
      <c r="M945" s="10"/>
      <c r="N945" s="10"/>
      <c r="Q945" s="10"/>
      <c r="R945" s="10"/>
      <c r="S945" s="10"/>
      <c r="T945" s="10"/>
      <c r="U945" s="10"/>
      <c r="V945" s="10"/>
      <c r="W945" s="10"/>
      <c r="X945" s="10"/>
      <c r="Y945" s="10"/>
      <c r="Z945" s="10"/>
      <c r="AA945" s="10"/>
      <c r="AB945" s="10"/>
      <c r="AC945" s="10"/>
    </row>
    <row r="946" spans="3:29" s="7" customFormat="1">
      <c r="C946" s="10"/>
      <c r="D946" s="53"/>
      <c r="E946" s="10"/>
      <c r="F946" s="10"/>
      <c r="G946" s="10"/>
      <c r="H946" s="10"/>
      <c r="I946" s="10"/>
      <c r="J946" s="10"/>
      <c r="K946" s="10"/>
      <c r="L946" s="10"/>
      <c r="M946" s="10"/>
      <c r="N946" s="10"/>
      <c r="Q946" s="10"/>
      <c r="R946" s="10"/>
      <c r="S946" s="10"/>
      <c r="T946" s="10"/>
      <c r="U946" s="10"/>
      <c r="V946" s="10"/>
      <c r="W946" s="10"/>
      <c r="X946" s="10"/>
      <c r="Y946" s="10"/>
      <c r="Z946" s="10"/>
      <c r="AA946" s="10"/>
      <c r="AB946" s="10"/>
      <c r="AC946" s="10"/>
    </row>
    <row r="947" spans="3:29" s="7" customFormat="1">
      <c r="C947" s="10"/>
      <c r="D947" s="53"/>
      <c r="E947" s="10"/>
      <c r="F947" s="10"/>
      <c r="G947" s="10"/>
      <c r="H947" s="10"/>
      <c r="I947" s="10"/>
      <c r="J947" s="10"/>
      <c r="K947" s="10"/>
      <c r="L947" s="10"/>
      <c r="M947" s="10"/>
      <c r="N947" s="10"/>
      <c r="Q947" s="10"/>
      <c r="R947" s="10"/>
      <c r="S947" s="10"/>
      <c r="T947" s="10"/>
      <c r="U947" s="10"/>
      <c r="V947" s="10"/>
      <c r="W947" s="10"/>
      <c r="X947" s="10"/>
      <c r="Y947" s="10"/>
      <c r="Z947" s="10"/>
      <c r="AA947" s="10"/>
      <c r="AB947" s="10"/>
      <c r="AC947" s="10"/>
    </row>
    <row r="948" spans="3:29" s="7" customFormat="1">
      <c r="C948" s="10"/>
      <c r="D948" s="53"/>
      <c r="E948" s="10"/>
      <c r="F948" s="10"/>
      <c r="G948" s="10"/>
      <c r="H948" s="10"/>
      <c r="I948" s="10"/>
      <c r="J948" s="10"/>
      <c r="K948" s="10"/>
      <c r="L948" s="10"/>
      <c r="M948" s="10"/>
      <c r="N948" s="10"/>
      <c r="Q948" s="10"/>
      <c r="R948" s="10"/>
      <c r="S948" s="10"/>
      <c r="T948" s="10"/>
      <c r="U948" s="10"/>
      <c r="V948" s="10"/>
      <c r="W948" s="10"/>
      <c r="X948" s="10"/>
      <c r="Y948" s="10"/>
      <c r="Z948" s="10"/>
      <c r="AA948" s="10"/>
      <c r="AB948" s="10"/>
      <c r="AC948" s="10"/>
    </row>
    <row r="949" spans="3:29" s="7" customFormat="1">
      <c r="C949" s="10"/>
      <c r="D949" s="53"/>
      <c r="E949" s="10"/>
      <c r="F949" s="10"/>
      <c r="G949" s="10"/>
      <c r="H949" s="10"/>
      <c r="I949" s="10"/>
      <c r="J949" s="10"/>
      <c r="K949" s="10"/>
      <c r="L949" s="10"/>
      <c r="M949" s="10"/>
      <c r="N949" s="10"/>
      <c r="Q949" s="10"/>
      <c r="R949" s="10"/>
      <c r="S949" s="10"/>
      <c r="T949" s="10"/>
      <c r="U949" s="10"/>
      <c r="V949" s="10"/>
      <c r="W949" s="10"/>
      <c r="X949" s="10"/>
      <c r="Y949" s="10"/>
      <c r="Z949" s="10"/>
      <c r="AA949" s="10"/>
      <c r="AB949" s="10"/>
      <c r="AC949" s="10"/>
    </row>
    <row r="950" spans="3:29" s="7" customFormat="1">
      <c r="C950" s="10"/>
      <c r="D950" s="53"/>
      <c r="E950" s="10"/>
      <c r="F950" s="10"/>
      <c r="G950" s="10"/>
      <c r="H950" s="10"/>
      <c r="I950" s="10"/>
      <c r="J950" s="10"/>
      <c r="K950" s="10"/>
      <c r="L950" s="10"/>
      <c r="M950" s="10"/>
      <c r="N950" s="10"/>
      <c r="Q950" s="10"/>
      <c r="R950" s="10"/>
      <c r="S950" s="10"/>
      <c r="T950" s="10"/>
      <c r="U950" s="10"/>
      <c r="V950" s="10"/>
      <c r="W950" s="10"/>
      <c r="X950" s="10"/>
      <c r="Y950" s="10"/>
      <c r="Z950" s="10"/>
      <c r="AA950" s="10"/>
      <c r="AB950" s="10"/>
      <c r="AC950" s="10"/>
    </row>
    <row r="951" spans="3:29" s="7" customFormat="1">
      <c r="C951" s="10"/>
      <c r="D951" s="53"/>
      <c r="E951" s="10"/>
      <c r="F951" s="10"/>
      <c r="G951" s="10"/>
      <c r="H951" s="10"/>
      <c r="I951" s="10"/>
      <c r="J951" s="10"/>
      <c r="K951" s="10"/>
      <c r="L951" s="10"/>
      <c r="M951" s="10"/>
      <c r="N951" s="10"/>
      <c r="Q951" s="10"/>
      <c r="R951" s="10"/>
      <c r="S951" s="10"/>
      <c r="T951" s="10"/>
      <c r="U951" s="10"/>
      <c r="V951" s="10"/>
      <c r="W951" s="10"/>
      <c r="X951" s="10"/>
      <c r="Y951" s="10"/>
      <c r="Z951" s="10"/>
      <c r="AA951" s="10"/>
      <c r="AB951" s="10"/>
      <c r="AC951" s="10"/>
    </row>
    <row r="952" spans="3:29" s="7" customFormat="1">
      <c r="C952" s="10"/>
      <c r="D952" s="53"/>
      <c r="E952" s="10"/>
      <c r="F952" s="10"/>
      <c r="G952" s="10"/>
      <c r="H952" s="10"/>
      <c r="I952" s="10"/>
      <c r="J952" s="10"/>
      <c r="K952" s="10"/>
      <c r="L952" s="10"/>
      <c r="M952" s="10"/>
      <c r="N952" s="10"/>
      <c r="Q952" s="10"/>
      <c r="R952" s="10"/>
      <c r="S952" s="10"/>
      <c r="T952" s="10"/>
      <c r="U952" s="10"/>
      <c r="V952" s="10"/>
      <c r="W952" s="10"/>
      <c r="X952" s="10"/>
      <c r="Y952" s="10"/>
      <c r="Z952" s="10"/>
      <c r="AA952" s="10"/>
      <c r="AB952" s="10"/>
      <c r="AC952" s="10"/>
    </row>
    <row r="953" spans="3:29" s="7" customFormat="1">
      <c r="C953" s="10"/>
      <c r="D953" s="53"/>
      <c r="E953" s="10"/>
      <c r="F953" s="10"/>
      <c r="G953" s="10"/>
      <c r="H953" s="10"/>
      <c r="I953" s="10"/>
      <c r="J953" s="10"/>
      <c r="K953" s="10"/>
      <c r="L953" s="10"/>
      <c r="M953" s="10"/>
      <c r="N953" s="10"/>
      <c r="Q953" s="10"/>
      <c r="R953" s="10"/>
      <c r="S953" s="10"/>
      <c r="T953" s="10"/>
      <c r="U953" s="10"/>
      <c r="V953" s="10"/>
      <c r="W953" s="10"/>
      <c r="X953" s="10"/>
      <c r="Y953" s="10"/>
      <c r="Z953" s="10"/>
      <c r="AA953" s="10"/>
      <c r="AB953" s="10"/>
      <c r="AC953" s="10"/>
    </row>
    <row r="954" spans="3:29" s="7" customFormat="1">
      <c r="C954" s="10"/>
      <c r="D954" s="53"/>
      <c r="E954" s="10"/>
      <c r="F954" s="10"/>
      <c r="G954" s="10"/>
      <c r="H954" s="10"/>
      <c r="I954" s="10"/>
      <c r="J954" s="10"/>
      <c r="K954" s="10"/>
      <c r="L954" s="10"/>
      <c r="M954" s="10"/>
      <c r="N954" s="10"/>
      <c r="Q954" s="10"/>
      <c r="R954" s="10"/>
      <c r="S954" s="10"/>
      <c r="T954" s="10"/>
      <c r="U954" s="10"/>
      <c r="V954" s="10"/>
      <c r="W954" s="10"/>
      <c r="X954" s="10"/>
      <c r="Y954" s="10"/>
      <c r="Z954" s="10"/>
      <c r="AA954" s="10"/>
      <c r="AB954" s="10"/>
      <c r="AC954" s="10"/>
    </row>
    <row r="955" spans="3:29" s="7" customFormat="1">
      <c r="C955" s="10"/>
      <c r="D955" s="53"/>
      <c r="E955" s="10"/>
      <c r="F955" s="10"/>
      <c r="G955" s="10"/>
      <c r="H955" s="10"/>
      <c r="I955" s="10"/>
      <c r="J955" s="10"/>
      <c r="K955" s="10"/>
      <c r="L955" s="10"/>
      <c r="M955" s="10"/>
      <c r="N955" s="10"/>
      <c r="Q955" s="10"/>
      <c r="R955" s="10"/>
      <c r="S955" s="10"/>
      <c r="T955" s="10"/>
      <c r="U955" s="10"/>
      <c r="V955" s="10"/>
      <c r="W955" s="10"/>
      <c r="X955" s="10"/>
      <c r="Y955" s="10"/>
      <c r="Z955" s="10"/>
      <c r="AA955" s="10"/>
      <c r="AB955" s="10"/>
      <c r="AC955" s="10"/>
    </row>
    <row r="956" spans="3:29" s="7" customFormat="1">
      <c r="C956" s="10"/>
      <c r="D956" s="53"/>
      <c r="E956" s="10"/>
      <c r="F956" s="10"/>
      <c r="G956" s="10"/>
      <c r="H956" s="10"/>
      <c r="I956" s="10"/>
      <c r="J956" s="10"/>
      <c r="K956" s="10"/>
      <c r="L956" s="10"/>
      <c r="M956" s="10"/>
      <c r="N956" s="10"/>
      <c r="Q956" s="10"/>
      <c r="R956" s="10"/>
      <c r="S956" s="10"/>
      <c r="T956" s="10"/>
      <c r="U956" s="10"/>
      <c r="V956" s="10"/>
      <c r="W956" s="10"/>
      <c r="X956" s="10"/>
      <c r="Y956" s="10"/>
      <c r="Z956" s="10"/>
      <c r="AA956" s="10"/>
      <c r="AB956" s="10"/>
      <c r="AC956" s="10"/>
    </row>
    <row r="957" spans="3:29" s="7" customFormat="1">
      <c r="C957" s="10"/>
      <c r="D957" s="53"/>
      <c r="E957" s="10"/>
      <c r="F957" s="10"/>
      <c r="G957" s="10"/>
      <c r="H957" s="10"/>
      <c r="I957" s="10"/>
      <c r="J957" s="10"/>
      <c r="K957" s="10"/>
      <c r="L957" s="10"/>
      <c r="M957" s="10"/>
      <c r="N957" s="10"/>
      <c r="Q957" s="10"/>
      <c r="R957" s="10"/>
      <c r="S957" s="10"/>
      <c r="T957" s="10"/>
      <c r="U957" s="10"/>
      <c r="V957" s="10"/>
      <c r="W957" s="10"/>
      <c r="X957" s="10"/>
      <c r="Y957" s="10"/>
      <c r="Z957" s="10"/>
      <c r="AA957" s="10"/>
      <c r="AB957" s="10"/>
      <c r="AC957" s="10"/>
    </row>
    <row r="958" spans="3:29" s="7" customFormat="1">
      <c r="C958" s="10"/>
      <c r="D958" s="53"/>
      <c r="E958" s="10"/>
      <c r="F958" s="10"/>
      <c r="G958" s="10"/>
      <c r="H958" s="10"/>
      <c r="I958" s="10"/>
      <c r="J958" s="10"/>
      <c r="K958" s="10"/>
      <c r="L958" s="10"/>
      <c r="M958" s="10"/>
      <c r="N958" s="10"/>
      <c r="Q958" s="10"/>
      <c r="R958" s="10"/>
      <c r="S958" s="10"/>
      <c r="T958" s="10"/>
      <c r="U958" s="10"/>
      <c r="V958" s="10"/>
      <c r="W958" s="10"/>
      <c r="X958" s="10"/>
      <c r="Y958" s="10"/>
      <c r="Z958" s="10"/>
      <c r="AA958" s="10"/>
      <c r="AB958" s="10"/>
      <c r="AC958" s="10"/>
    </row>
    <row r="959" spans="3:29" s="7" customFormat="1">
      <c r="C959" s="10"/>
      <c r="D959" s="53"/>
      <c r="E959" s="10"/>
      <c r="F959" s="10"/>
      <c r="G959" s="10"/>
      <c r="H959" s="10"/>
      <c r="I959" s="10"/>
      <c r="J959" s="10"/>
      <c r="K959" s="10"/>
      <c r="L959" s="10"/>
      <c r="M959" s="10"/>
      <c r="N959" s="10"/>
      <c r="Q959" s="10"/>
      <c r="R959" s="10"/>
      <c r="S959" s="10"/>
      <c r="T959" s="10"/>
      <c r="U959" s="10"/>
      <c r="V959" s="10"/>
      <c r="W959" s="10"/>
      <c r="X959" s="10"/>
      <c r="Y959" s="10"/>
      <c r="Z959" s="10"/>
      <c r="AA959" s="10"/>
      <c r="AB959" s="10"/>
      <c r="AC959" s="10"/>
    </row>
    <row r="960" spans="3:29" s="7" customFormat="1">
      <c r="C960" s="10"/>
      <c r="D960" s="53"/>
      <c r="E960" s="10"/>
      <c r="F960" s="10"/>
      <c r="G960" s="10"/>
      <c r="H960" s="10"/>
      <c r="I960" s="10"/>
      <c r="J960" s="10"/>
      <c r="K960" s="10"/>
      <c r="L960" s="10"/>
      <c r="M960" s="10"/>
      <c r="N960" s="10"/>
      <c r="Q960" s="10"/>
      <c r="R960" s="10"/>
      <c r="S960" s="10"/>
      <c r="T960" s="10"/>
      <c r="U960" s="10"/>
      <c r="V960" s="10"/>
      <c r="W960" s="10"/>
      <c r="X960" s="10"/>
      <c r="Y960" s="10"/>
      <c r="Z960" s="10"/>
      <c r="AA960" s="10"/>
      <c r="AB960" s="10"/>
      <c r="AC960" s="10"/>
    </row>
    <row r="961" spans="3:29" s="7" customFormat="1">
      <c r="C961" s="10"/>
      <c r="D961" s="53"/>
      <c r="E961" s="10"/>
      <c r="F961" s="10"/>
      <c r="G961" s="10"/>
      <c r="H961" s="10"/>
      <c r="I961" s="10"/>
      <c r="J961" s="10"/>
      <c r="K961" s="10"/>
      <c r="L961" s="10"/>
      <c r="M961" s="10"/>
      <c r="N961" s="10"/>
      <c r="Q961" s="10"/>
      <c r="R961" s="10"/>
      <c r="S961" s="10"/>
      <c r="T961" s="10"/>
      <c r="U961" s="10"/>
      <c r="V961" s="10"/>
      <c r="W961" s="10"/>
      <c r="X961" s="10"/>
      <c r="Y961" s="10"/>
      <c r="Z961" s="10"/>
      <c r="AA961" s="10"/>
      <c r="AB961" s="10"/>
      <c r="AC961" s="10"/>
    </row>
    <row r="962" spans="3:29" s="7" customFormat="1">
      <c r="C962" s="10"/>
      <c r="D962" s="53"/>
      <c r="E962" s="10"/>
      <c r="F962" s="10"/>
      <c r="G962" s="10"/>
      <c r="H962" s="10"/>
      <c r="I962" s="10"/>
      <c r="J962" s="10"/>
      <c r="K962" s="10"/>
      <c r="L962" s="10"/>
      <c r="M962" s="10"/>
      <c r="N962" s="10"/>
      <c r="Q962" s="10"/>
      <c r="R962" s="10"/>
      <c r="S962" s="10"/>
      <c r="T962" s="10"/>
      <c r="U962" s="10"/>
      <c r="V962" s="10"/>
      <c r="W962" s="10"/>
      <c r="X962" s="10"/>
      <c r="Y962" s="10"/>
      <c r="Z962" s="10"/>
      <c r="AA962" s="10"/>
      <c r="AB962" s="10"/>
      <c r="AC962" s="10"/>
    </row>
    <row r="963" spans="3:29" s="7" customFormat="1">
      <c r="C963" s="10"/>
      <c r="D963" s="53"/>
      <c r="E963" s="10"/>
      <c r="F963" s="10"/>
      <c r="G963" s="10"/>
      <c r="H963" s="10"/>
      <c r="I963" s="10"/>
      <c r="J963" s="10"/>
      <c r="K963" s="10"/>
      <c r="L963" s="10"/>
      <c r="M963" s="10"/>
      <c r="N963" s="10"/>
      <c r="Q963" s="10"/>
      <c r="R963" s="10"/>
      <c r="S963" s="10"/>
      <c r="T963" s="10"/>
      <c r="U963" s="10"/>
      <c r="V963" s="10"/>
      <c r="W963" s="10"/>
      <c r="X963" s="10"/>
      <c r="Y963" s="10"/>
      <c r="Z963" s="10"/>
      <c r="AA963" s="10"/>
      <c r="AB963" s="10"/>
      <c r="AC963" s="10"/>
    </row>
    <row r="964" spans="3:29" s="7" customFormat="1">
      <c r="C964" s="10"/>
      <c r="D964" s="53"/>
      <c r="E964" s="10"/>
      <c r="F964" s="10"/>
      <c r="G964" s="10"/>
      <c r="H964" s="10"/>
      <c r="I964" s="10"/>
      <c r="J964" s="10"/>
      <c r="K964" s="10"/>
      <c r="L964" s="10"/>
      <c r="M964" s="10"/>
      <c r="N964" s="10"/>
      <c r="Q964" s="10"/>
      <c r="R964" s="10"/>
      <c r="S964" s="10"/>
      <c r="T964" s="10"/>
      <c r="U964" s="10"/>
      <c r="V964" s="10"/>
      <c r="W964" s="10"/>
      <c r="X964" s="10"/>
      <c r="Y964" s="10"/>
      <c r="Z964" s="10"/>
      <c r="AA964" s="10"/>
      <c r="AB964" s="10"/>
      <c r="AC964" s="10"/>
    </row>
    <row r="965" spans="3:29" s="7" customFormat="1">
      <c r="C965" s="10"/>
      <c r="D965" s="53"/>
      <c r="E965" s="10"/>
      <c r="F965" s="10"/>
      <c r="G965" s="10"/>
      <c r="H965" s="10"/>
      <c r="I965" s="10"/>
      <c r="J965" s="10"/>
      <c r="K965" s="10"/>
      <c r="L965" s="10"/>
      <c r="M965" s="10"/>
      <c r="N965" s="10"/>
      <c r="Q965" s="10"/>
      <c r="R965" s="10"/>
      <c r="S965" s="10"/>
      <c r="T965" s="10"/>
      <c r="U965" s="10"/>
      <c r="V965" s="10"/>
      <c r="W965" s="10"/>
      <c r="X965" s="10"/>
      <c r="Y965" s="10"/>
      <c r="Z965" s="10"/>
      <c r="AA965" s="10"/>
      <c r="AB965" s="10"/>
      <c r="AC965" s="10"/>
    </row>
    <row r="966" spans="3:29" s="7" customFormat="1">
      <c r="C966" s="10"/>
      <c r="D966" s="53"/>
      <c r="E966" s="10"/>
      <c r="F966" s="10"/>
      <c r="G966" s="10"/>
      <c r="H966" s="10"/>
      <c r="I966" s="10"/>
      <c r="J966" s="10"/>
      <c r="K966" s="10"/>
      <c r="L966" s="10"/>
      <c r="M966" s="10"/>
      <c r="N966" s="10"/>
      <c r="Q966" s="10"/>
      <c r="R966" s="10"/>
      <c r="S966" s="10"/>
      <c r="T966" s="10"/>
      <c r="U966" s="10"/>
      <c r="V966" s="10"/>
      <c r="W966" s="10"/>
      <c r="X966" s="10"/>
      <c r="Y966" s="10"/>
      <c r="Z966" s="10"/>
      <c r="AA966" s="10"/>
      <c r="AB966" s="10"/>
      <c r="AC966" s="10"/>
    </row>
    <row r="967" spans="3:29" s="7" customFormat="1">
      <c r="C967" s="10"/>
      <c r="D967" s="53"/>
      <c r="E967" s="10"/>
      <c r="F967" s="10"/>
      <c r="G967" s="10"/>
      <c r="H967" s="10"/>
      <c r="I967" s="10"/>
      <c r="J967" s="10"/>
      <c r="K967" s="10"/>
      <c r="L967" s="10"/>
      <c r="M967" s="10"/>
      <c r="N967" s="10"/>
      <c r="Q967" s="10"/>
      <c r="R967" s="10"/>
      <c r="S967" s="10"/>
      <c r="T967" s="10"/>
      <c r="U967" s="10"/>
      <c r="V967" s="10"/>
      <c r="W967" s="10"/>
      <c r="X967" s="10"/>
      <c r="Y967" s="10"/>
      <c r="Z967" s="10"/>
      <c r="AA967" s="10"/>
      <c r="AB967" s="10"/>
      <c r="AC967" s="10"/>
    </row>
    <row r="968" spans="3:29" s="7" customFormat="1">
      <c r="C968" s="10"/>
      <c r="D968" s="53"/>
      <c r="E968" s="10"/>
      <c r="F968" s="10"/>
      <c r="G968" s="10"/>
      <c r="H968" s="10"/>
      <c r="I968" s="10"/>
      <c r="J968" s="10"/>
      <c r="K968" s="10"/>
      <c r="L968" s="10"/>
      <c r="M968" s="10"/>
      <c r="N968" s="10"/>
      <c r="Q968" s="10"/>
      <c r="R968" s="10"/>
      <c r="S968" s="10"/>
      <c r="T968" s="10"/>
      <c r="U968" s="10"/>
      <c r="V968" s="10"/>
      <c r="W968" s="10"/>
      <c r="X968" s="10"/>
      <c r="Y968" s="10"/>
      <c r="Z968" s="10"/>
      <c r="AA968" s="10"/>
      <c r="AB968" s="10"/>
      <c r="AC968" s="10"/>
    </row>
    <row r="969" spans="3:29" s="7" customFormat="1">
      <c r="C969" s="10"/>
      <c r="D969" s="53"/>
      <c r="E969" s="10"/>
      <c r="F969" s="10"/>
      <c r="G969" s="10"/>
      <c r="H969" s="10"/>
      <c r="I969" s="10"/>
      <c r="J969" s="10"/>
      <c r="K969" s="10"/>
      <c r="L969" s="10"/>
      <c r="M969" s="10"/>
      <c r="N969" s="10"/>
      <c r="Q969" s="10"/>
      <c r="R969" s="10"/>
      <c r="S969" s="10"/>
      <c r="T969" s="10"/>
      <c r="U969" s="10"/>
      <c r="V969" s="10"/>
      <c r="W969" s="10"/>
      <c r="X969" s="10"/>
      <c r="Y969" s="10"/>
      <c r="Z969" s="10"/>
      <c r="AA969" s="10"/>
      <c r="AB969" s="10"/>
      <c r="AC969" s="10"/>
    </row>
    <row r="970" spans="3:29" s="7" customFormat="1">
      <c r="C970" s="10"/>
      <c r="D970" s="53"/>
      <c r="E970" s="10"/>
      <c r="F970" s="10"/>
      <c r="G970" s="10"/>
      <c r="H970" s="10"/>
      <c r="I970" s="10"/>
      <c r="J970" s="10"/>
      <c r="K970" s="10"/>
      <c r="L970" s="10"/>
      <c r="M970" s="10"/>
      <c r="N970" s="10"/>
      <c r="Q970" s="10"/>
      <c r="R970" s="10"/>
      <c r="S970" s="10"/>
      <c r="T970" s="10"/>
      <c r="U970" s="10"/>
      <c r="V970" s="10"/>
      <c r="W970" s="10"/>
      <c r="X970" s="10"/>
      <c r="Y970" s="10"/>
      <c r="Z970" s="10"/>
      <c r="AA970" s="10"/>
      <c r="AB970" s="10"/>
      <c r="AC970" s="10"/>
    </row>
    <row r="971" spans="3:29" s="7" customFormat="1">
      <c r="C971" s="10"/>
      <c r="D971" s="53"/>
      <c r="E971" s="10"/>
      <c r="F971" s="10"/>
      <c r="G971" s="10"/>
      <c r="H971" s="10"/>
      <c r="I971" s="10"/>
      <c r="J971" s="10"/>
      <c r="K971" s="10"/>
      <c r="L971" s="10"/>
      <c r="M971" s="10"/>
      <c r="N971" s="10"/>
      <c r="Q971" s="10"/>
      <c r="R971" s="10"/>
      <c r="S971" s="10"/>
      <c r="T971" s="10"/>
      <c r="U971" s="10"/>
      <c r="V971" s="10"/>
      <c r="W971" s="10"/>
      <c r="X971" s="10"/>
      <c r="Y971" s="10"/>
      <c r="Z971" s="10"/>
      <c r="AA971" s="10"/>
      <c r="AB971" s="10"/>
      <c r="AC971" s="10"/>
    </row>
    <row r="972" spans="3:29" s="7" customFormat="1">
      <c r="C972" s="10"/>
      <c r="D972" s="53"/>
      <c r="E972" s="10"/>
      <c r="F972" s="10"/>
      <c r="G972" s="10"/>
      <c r="H972" s="10"/>
      <c r="I972" s="10"/>
      <c r="J972" s="10"/>
      <c r="K972" s="10"/>
      <c r="L972" s="10"/>
      <c r="M972" s="10"/>
      <c r="N972" s="10"/>
      <c r="Q972" s="10"/>
      <c r="R972" s="10"/>
      <c r="S972" s="10"/>
      <c r="T972" s="10"/>
      <c r="U972" s="10"/>
      <c r="V972" s="10"/>
      <c r="W972" s="10"/>
      <c r="X972" s="10"/>
      <c r="Y972" s="10"/>
      <c r="Z972" s="10"/>
      <c r="AA972" s="10"/>
      <c r="AB972" s="10"/>
      <c r="AC972" s="10"/>
    </row>
    <row r="973" spans="3:29" s="7" customFormat="1">
      <c r="C973" s="10"/>
      <c r="D973" s="53"/>
      <c r="E973" s="10"/>
      <c r="F973" s="10"/>
      <c r="G973" s="10"/>
      <c r="H973" s="10"/>
      <c r="I973" s="10"/>
      <c r="J973" s="10"/>
      <c r="K973" s="10"/>
      <c r="L973" s="10"/>
      <c r="M973" s="10"/>
      <c r="N973" s="10"/>
      <c r="Q973" s="10"/>
      <c r="R973" s="10"/>
      <c r="S973" s="10"/>
      <c r="T973" s="10"/>
      <c r="U973" s="10"/>
      <c r="V973" s="10"/>
      <c r="W973" s="10"/>
      <c r="X973" s="10"/>
      <c r="Y973" s="10"/>
      <c r="Z973" s="10"/>
      <c r="AA973" s="10"/>
      <c r="AB973" s="10"/>
      <c r="AC973" s="10"/>
    </row>
    <row r="974" spans="3:29" s="7" customFormat="1">
      <c r="C974" s="10"/>
      <c r="D974" s="53"/>
      <c r="E974" s="10"/>
      <c r="F974" s="10"/>
      <c r="G974" s="10"/>
      <c r="H974" s="10"/>
      <c r="I974" s="10"/>
      <c r="J974" s="10"/>
      <c r="K974" s="10"/>
      <c r="L974" s="10"/>
      <c r="M974" s="10"/>
      <c r="N974" s="10"/>
      <c r="Q974" s="10"/>
      <c r="R974" s="10"/>
      <c r="S974" s="10"/>
      <c r="T974" s="10"/>
      <c r="U974" s="10"/>
      <c r="V974" s="10"/>
      <c r="W974" s="10"/>
      <c r="X974" s="10"/>
      <c r="Y974" s="10"/>
      <c r="Z974" s="10"/>
      <c r="AA974" s="10"/>
      <c r="AB974" s="10"/>
      <c r="AC974" s="10"/>
    </row>
    <row r="975" spans="3:29" s="7" customFormat="1">
      <c r="C975" s="10"/>
      <c r="D975" s="53"/>
      <c r="E975" s="10"/>
      <c r="F975" s="10"/>
      <c r="G975" s="10"/>
      <c r="H975" s="10"/>
      <c r="I975" s="10"/>
      <c r="J975" s="10"/>
      <c r="K975" s="10"/>
      <c r="L975" s="10"/>
      <c r="M975" s="10"/>
      <c r="N975" s="10"/>
      <c r="Q975" s="10"/>
      <c r="R975" s="10"/>
      <c r="S975" s="10"/>
      <c r="T975" s="10"/>
      <c r="U975" s="10"/>
      <c r="V975" s="10"/>
      <c r="W975" s="10"/>
      <c r="X975" s="10"/>
      <c r="Y975" s="10"/>
      <c r="Z975" s="10"/>
      <c r="AA975" s="10"/>
      <c r="AB975" s="10"/>
      <c r="AC975" s="10"/>
    </row>
    <row r="976" spans="3:29" s="7" customFormat="1">
      <c r="C976" s="10"/>
      <c r="D976" s="53"/>
      <c r="E976" s="10"/>
      <c r="F976" s="10"/>
      <c r="G976" s="10"/>
      <c r="H976" s="10"/>
      <c r="I976" s="10"/>
      <c r="J976" s="10"/>
      <c r="K976" s="10"/>
      <c r="L976" s="10"/>
      <c r="M976" s="10"/>
      <c r="N976" s="10"/>
      <c r="Q976" s="10"/>
      <c r="R976" s="10"/>
      <c r="S976" s="10"/>
      <c r="T976" s="10"/>
      <c r="U976" s="10"/>
      <c r="V976" s="10"/>
      <c r="W976" s="10"/>
      <c r="X976" s="10"/>
      <c r="Y976" s="10"/>
      <c r="Z976" s="10"/>
      <c r="AA976" s="10"/>
      <c r="AB976" s="10"/>
      <c r="AC976" s="10"/>
    </row>
    <row r="977" spans="3:29" s="7" customFormat="1">
      <c r="C977" s="10"/>
      <c r="D977" s="53"/>
      <c r="E977" s="10"/>
      <c r="F977" s="10"/>
      <c r="G977" s="10"/>
      <c r="H977" s="10"/>
      <c r="I977" s="10"/>
      <c r="J977" s="10"/>
      <c r="K977" s="10"/>
      <c r="L977" s="10"/>
      <c r="M977" s="10"/>
      <c r="N977" s="10"/>
      <c r="Q977" s="10"/>
      <c r="R977" s="10"/>
      <c r="S977" s="10"/>
      <c r="T977" s="10"/>
      <c r="U977" s="10"/>
      <c r="V977" s="10"/>
      <c r="W977" s="10"/>
      <c r="X977" s="10"/>
      <c r="Y977" s="10"/>
      <c r="Z977" s="10"/>
      <c r="AA977" s="10"/>
      <c r="AB977" s="10"/>
      <c r="AC977" s="10"/>
    </row>
    <row r="978" spans="3:29" s="7" customFormat="1">
      <c r="C978" s="10"/>
      <c r="D978" s="53"/>
      <c r="E978" s="10"/>
      <c r="F978" s="10"/>
      <c r="G978" s="10"/>
      <c r="H978" s="10"/>
      <c r="I978" s="10"/>
      <c r="J978" s="10"/>
      <c r="K978" s="10"/>
      <c r="L978" s="10"/>
      <c r="M978" s="10"/>
      <c r="N978" s="10"/>
      <c r="Q978" s="10"/>
      <c r="R978" s="10"/>
      <c r="S978" s="10"/>
      <c r="T978" s="10"/>
      <c r="U978" s="10"/>
      <c r="V978" s="10"/>
      <c r="W978" s="10"/>
      <c r="X978" s="10"/>
      <c r="Y978" s="10"/>
      <c r="Z978" s="10"/>
      <c r="AA978" s="10"/>
      <c r="AB978" s="10"/>
      <c r="AC978" s="10"/>
    </row>
    <row r="979" spans="3:29" s="7" customFormat="1">
      <c r="C979" s="10"/>
      <c r="D979" s="53"/>
      <c r="E979" s="10"/>
      <c r="F979" s="10"/>
      <c r="G979" s="10"/>
      <c r="H979" s="10"/>
      <c r="I979" s="10"/>
      <c r="J979" s="10"/>
      <c r="K979" s="10"/>
      <c r="L979" s="10"/>
      <c r="M979" s="10"/>
      <c r="N979" s="10"/>
      <c r="Q979" s="10"/>
      <c r="R979" s="10"/>
      <c r="S979" s="10"/>
      <c r="T979" s="10"/>
      <c r="U979" s="10"/>
      <c r="V979" s="10"/>
      <c r="W979" s="10"/>
      <c r="X979" s="10"/>
      <c r="Y979" s="10"/>
      <c r="Z979" s="10"/>
      <c r="AA979" s="10"/>
      <c r="AB979" s="10"/>
      <c r="AC979" s="10"/>
    </row>
    <row r="980" spans="3:29" s="7" customFormat="1">
      <c r="C980" s="10"/>
      <c r="D980" s="53"/>
      <c r="E980" s="10"/>
      <c r="F980" s="10"/>
      <c r="G980" s="10"/>
      <c r="H980" s="10"/>
      <c r="I980" s="10"/>
      <c r="J980" s="10"/>
      <c r="K980" s="10"/>
      <c r="L980" s="10"/>
      <c r="M980" s="10"/>
      <c r="N980" s="10"/>
      <c r="Q980" s="10"/>
      <c r="R980" s="10"/>
      <c r="S980" s="10"/>
      <c r="T980" s="10"/>
      <c r="U980" s="10"/>
      <c r="V980" s="10"/>
      <c r="W980" s="10"/>
      <c r="X980" s="10"/>
      <c r="Y980" s="10"/>
      <c r="Z980" s="10"/>
      <c r="AA980" s="10"/>
      <c r="AB980" s="10"/>
      <c r="AC980" s="10"/>
    </row>
    <row r="981" spans="3:29" s="7" customFormat="1">
      <c r="C981" s="10"/>
      <c r="D981" s="53"/>
      <c r="E981" s="10"/>
      <c r="F981" s="10"/>
      <c r="G981" s="10"/>
      <c r="H981" s="10"/>
      <c r="I981" s="10"/>
      <c r="J981" s="10"/>
      <c r="K981" s="10"/>
      <c r="L981" s="10"/>
      <c r="M981" s="10"/>
      <c r="N981" s="10"/>
      <c r="Q981" s="10"/>
      <c r="R981" s="10"/>
      <c r="S981" s="10"/>
      <c r="T981" s="10"/>
      <c r="U981" s="10"/>
      <c r="V981" s="10"/>
      <c r="W981" s="10"/>
      <c r="X981" s="10"/>
      <c r="Y981" s="10"/>
      <c r="Z981" s="10"/>
      <c r="AA981" s="10"/>
      <c r="AB981" s="10"/>
      <c r="AC981" s="10"/>
    </row>
    <row r="982" spans="3:29" s="7" customFormat="1">
      <c r="C982" s="10"/>
      <c r="D982" s="53"/>
      <c r="E982" s="10"/>
      <c r="F982" s="10"/>
      <c r="G982" s="10"/>
      <c r="H982" s="10"/>
      <c r="I982" s="10"/>
      <c r="J982" s="10"/>
      <c r="K982" s="10"/>
      <c r="L982" s="10"/>
      <c r="M982" s="10"/>
      <c r="N982" s="10"/>
      <c r="Q982" s="10"/>
      <c r="R982" s="10"/>
      <c r="S982" s="10"/>
      <c r="T982" s="10"/>
      <c r="U982" s="10"/>
      <c r="V982" s="10"/>
      <c r="W982" s="10"/>
      <c r="X982" s="10"/>
      <c r="Y982" s="10"/>
      <c r="Z982" s="10"/>
      <c r="AA982" s="10"/>
      <c r="AB982" s="10"/>
      <c r="AC982" s="10"/>
    </row>
    <row r="983" spans="3:29" s="7" customFormat="1">
      <c r="C983" s="10"/>
      <c r="D983" s="53"/>
      <c r="E983" s="10"/>
      <c r="F983" s="10"/>
      <c r="G983" s="10"/>
      <c r="H983" s="10"/>
      <c r="I983" s="10"/>
      <c r="J983" s="10"/>
      <c r="K983" s="10"/>
      <c r="L983" s="10"/>
      <c r="M983" s="10"/>
      <c r="N983" s="10"/>
      <c r="Q983" s="10"/>
      <c r="R983" s="10"/>
      <c r="S983" s="10"/>
      <c r="T983" s="10"/>
      <c r="U983" s="10"/>
      <c r="V983" s="10"/>
      <c r="W983" s="10"/>
      <c r="X983" s="10"/>
      <c r="Y983" s="10"/>
      <c r="Z983" s="10"/>
      <c r="AA983" s="10"/>
      <c r="AB983" s="10"/>
      <c r="AC983" s="10"/>
    </row>
    <row r="984" spans="3:29" s="7" customFormat="1">
      <c r="C984" s="10"/>
      <c r="D984" s="53"/>
      <c r="E984" s="10"/>
      <c r="F984" s="10"/>
      <c r="G984" s="10"/>
      <c r="H984" s="10"/>
      <c r="I984" s="10"/>
      <c r="J984" s="10"/>
      <c r="K984" s="10"/>
      <c r="L984" s="10"/>
      <c r="M984" s="10"/>
      <c r="N984" s="10"/>
      <c r="Q984" s="10"/>
      <c r="R984" s="10"/>
      <c r="S984" s="10"/>
      <c r="T984" s="10"/>
      <c r="U984" s="10"/>
      <c r="V984" s="10"/>
      <c r="W984" s="10"/>
      <c r="X984" s="10"/>
      <c r="Y984" s="10"/>
      <c r="Z984" s="10"/>
      <c r="AA984" s="10"/>
      <c r="AB984" s="10"/>
      <c r="AC984" s="10"/>
    </row>
    <row r="985" spans="3:29" s="7" customFormat="1">
      <c r="C985" s="10"/>
      <c r="D985" s="53"/>
      <c r="E985" s="10"/>
      <c r="F985" s="10"/>
      <c r="G985" s="10"/>
      <c r="H985" s="10"/>
      <c r="I985" s="10"/>
      <c r="J985" s="10"/>
      <c r="K985" s="10"/>
      <c r="L985" s="10"/>
      <c r="M985" s="10"/>
      <c r="N985" s="10"/>
      <c r="Q985" s="10"/>
      <c r="R985" s="10"/>
      <c r="S985" s="10"/>
      <c r="T985" s="10"/>
      <c r="U985" s="10"/>
      <c r="V985" s="10"/>
      <c r="W985" s="10"/>
      <c r="X985" s="10"/>
      <c r="Y985" s="10"/>
      <c r="Z985" s="10"/>
      <c r="AA985" s="10"/>
      <c r="AB985" s="10"/>
      <c r="AC985" s="10"/>
    </row>
    <row r="986" spans="3:29" s="7" customFormat="1">
      <c r="C986" s="10"/>
      <c r="D986" s="53"/>
      <c r="E986" s="10"/>
      <c r="F986" s="10"/>
      <c r="G986" s="10"/>
      <c r="H986" s="10"/>
      <c r="I986" s="10"/>
      <c r="J986" s="10"/>
      <c r="K986" s="10"/>
      <c r="L986" s="10"/>
      <c r="M986" s="10"/>
      <c r="N986" s="10"/>
      <c r="Q986" s="10"/>
      <c r="R986" s="10"/>
      <c r="S986" s="10"/>
      <c r="T986" s="10"/>
      <c r="U986" s="10"/>
      <c r="V986" s="10"/>
      <c r="W986" s="10"/>
      <c r="X986" s="10"/>
      <c r="Y986" s="10"/>
      <c r="Z986" s="10"/>
      <c r="AA986" s="10"/>
      <c r="AB986" s="10"/>
      <c r="AC986" s="10"/>
    </row>
    <row r="987" spans="3:29" s="7" customFormat="1">
      <c r="C987" s="10"/>
      <c r="D987" s="53"/>
      <c r="E987" s="10"/>
      <c r="F987" s="10"/>
      <c r="G987" s="10"/>
      <c r="H987" s="10"/>
      <c r="I987" s="10"/>
      <c r="J987" s="10"/>
      <c r="K987" s="10"/>
      <c r="L987" s="10"/>
      <c r="M987" s="10"/>
      <c r="N987" s="10"/>
      <c r="Q987" s="10"/>
      <c r="R987" s="10"/>
      <c r="S987" s="10"/>
      <c r="T987" s="10"/>
      <c r="U987" s="10"/>
      <c r="V987" s="10"/>
      <c r="W987" s="10"/>
      <c r="X987" s="10"/>
      <c r="Y987" s="10"/>
      <c r="Z987" s="10"/>
      <c r="AA987" s="10"/>
      <c r="AB987" s="10"/>
      <c r="AC987" s="10"/>
    </row>
    <row r="988" spans="3:29" s="7" customFormat="1">
      <c r="C988" s="10"/>
      <c r="D988" s="53"/>
      <c r="E988" s="10"/>
      <c r="F988" s="10"/>
      <c r="G988" s="10"/>
      <c r="H988" s="10"/>
      <c r="I988" s="10"/>
      <c r="J988" s="10"/>
      <c r="K988" s="10"/>
      <c r="L988" s="10"/>
      <c r="M988" s="10"/>
      <c r="N988" s="10"/>
      <c r="Q988" s="10"/>
      <c r="R988" s="10"/>
      <c r="S988" s="10"/>
      <c r="T988" s="10"/>
      <c r="U988" s="10"/>
      <c r="V988" s="10"/>
      <c r="W988" s="10"/>
      <c r="X988" s="10"/>
      <c r="Y988" s="10"/>
      <c r="Z988" s="10"/>
      <c r="AA988" s="10"/>
      <c r="AB988" s="10"/>
      <c r="AC988" s="10"/>
    </row>
    <row r="989" spans="3:29" s="7" customFormat="1">
      <c r="C989" s="10"/>
      <c r="D989" s="53"/>
      <c r="E989" s="10"/>
      <c r="F989" s="10"/>
      <c r="G989" s="10"/>
      <c r="H989" s="10"/>
      <c r="I989" s="10"/>
      <c r="J989" s="10"/>
      <c r="K989" s="10"/>
      <c r="L989" s="10"/>
      <c r="M989" s="10"/>
      <c r="N989" s="10"/>
      <c r="Q989" s="10"/>
      <c r="R989" s="10"/>
      <c r="S989" s="10"/>
      <c r="T989" s="10"/>
      <c r="U989" s="10"/>
      <c r="V989" s="10"/>
      <c r="W989" s="10"/>
      <c r="X989" s="10"/>
      <c r="Y989" s="10"/>
      <c r="Z989" s="10"/>
      <c r="AA989" s="10"/>
      <c r="AB989" s="10"/>
      <c r="AC989" s="10"/>
    </row>
    <row r="990" spans="3:29" s="7" customFormat="1">
      <c r="C990" s="10"/>
      <c r="D990" s="53"/>
      <c r="E990" s="10"/>
      <c r="F990" s="10"/>
      <c r="G990" s="10"/>
      <c r="H990" s="10"/>
      <c r="I990" s="10"/>
      <c r="J990" s="10"/>
      <c r="K990" s="10"/>
      <c r="L990" s="10"/>
      <c r="M990" s="10"/>
      <c r="N990" s="10"/>
      <c r="Q990" s="10"/>
      <c r="R990" s="10"/>
      <c r="S990" s="10"/>
      <c r="T990" s="10"/>
      <c r="U990" s="10"/>
      <c r="V990" s="10"/>
      <c r="W990" s="10"/>
      <c r="X990" s="10"/>
      <c r="Y990" s="10"/>
      <c r="Z990" s="10"/>
      <c r="AA990" s="10"/>
      <c r="AB990" s="10"/>
      <c r="AC990" s="10"/>
    </row>
    <row r="991" spans="3:29" s="7" customFormat="1">
      <c r="C991" s="10"/>
      <c r="D991" s="53"/>
      <c r="E991" s="10"/>
      <c r="F991" s="10"/>
      <c r="G991" s="10"/>
      <c r="H991" s="10"/>
      <c r="I991" s="10"/>
      <c r="J991" s="10"/>
      <c r="K991" s="10"/>
      <c r="L991" s="10"/>
      <c r="M991" s="10"/>
      <c r="N991" s="10"/>
      <c r="Q991" s="10"/>
      <c r="R991" s="10"/>
      <c r="S991" s="10"/>
      <c r="T991" s="10"/>
      <c r="U991" s="10"/>
      <c r="V991" s="10"/>
      <c r="W991" s="10"/>
      <c r="X991" s="10"/>
      <c r="Y991" s="10"/>
      <c r="Z991" s="10"/>
      <c r="AA991" s="10"/>
      <c r="AB991" s="10"/>
      <c r="AC991" s="10"/>
    </row>
    <row r="992" spans="3:29" s="7" customFormat="1">
      <c r="C992" s="10"/>
      <c r="D992" s="53"/>
      <c r="E992" s="10"/>
      <c r="F992" s="10"/>
      <c r="G992" s="10"/>
      <c r="H992" s="10"/>
      <c r="I992" s="10"/>
      <c r="J992" s="10"/>
      <c r="K992" s="10"/>
      <c r="L992" s="10"/>
      <c r="M992" s="10"/>
      <c r="N992" s="10"/>
      <c r="Q992" s="10"/>
      <c r="R992" s="10"/>
      <c r="S992" s="10"/>
      <c r="T992" s="10"/>
      <c r="U992" s="10"/>
      <c r="V992" s="10"/>
      <c r="W992" s="10"/>
      <c r="X992" s="10"/>
      <c r="Y992" s="10"/>
      <c r="Z992" s="10"/>
      <c r="AA992" s="10"/>
      <c r="AB992" s="10"/>
      <c r="AC992" s="10"/>
    </row>
    <row r="993" spans="3:29" s="7" customFormat="1">
      <c r="C993" s="10"/>
      <c r="D993" s="53"/>
      <c r="E993" s="10"/>
      <c r="F993" s="10"/>
      <c r="G993" s="10"/>
      <c r="H993" s="10"/>
      <c r="I993" s="10"/>
      <c r="J993" s="10"/>
      <c r="K993" s="10"/>
      <c r="L993" s="10"/>
      <c r="M993" s="10"/>
      <c r="N993" s="10"/>
      <c r="Q993" s="10"/>
      <c r="R993" s="10"/>
      <c r="S993" s="10"/>
      <c r="T993" s="10"/>
      <c r="U993" s="10"/>
      <c r="V993" s="10"/>
      <c r="W993" s="10"/>
      <c r="X993" s="10"/>
      <c r="Y993" s="10"/>
      <c r="Z993" s="10"/>
      <c r="AA993" s="10"/>
      <c r="AB993" s="10"/>
      <c r="AC993" s="10"/>
    </row>
    <row r="994" spans="3:29" s="7" customFormat="1">
      <c r="C994" s="10"/>
      <c r="D994" s="53"/>
      <c r="E994" s="10"/>
      <c r="F994" s="10"/>
      <c r="G994" s="10"/>
      <c r="H994" s="10"/>
      <c r="I994" s="10"/>
      <c r="J994" s="10"/>
      <c r="K994" s="10"/>
      <c r="L994" s="10"/>
      <c r="M994" s="10"/>
      <c r="N994" s="10"/>
      <c r="Q994" s="10"/>
      <c r="R994" s="10"/>
      <c r="S994" s="10"/>
      <c r="T994" s="10"/>
      <c r="U994" s="10"/>
      <c r="V994" s="10"/>
      <c r="W994" s="10"/>
      <c r="X994" s="10"/>
      <c r="Y994" s="10"/>
      <c r="Z994" s="10"/>
      <c r="AA994" s="10"/>
      <c r="AB994" s="10"/>
      <c r="AC994" s="10"/>
    </row>
    <row r="995" spans="3:29" s="7" customFormat="1">
      <c r="C995" s="10"/>
      <c r="D995" s="53"/>
      <c r="E995" s="10"/>
      <c r="F995" s="10"/>
      <c r="G995" s="10"/>
      <c r="H995" s="10"/>
      <c r="I995" s="10"/>
      <c r="J995" s="10"/>
      <c r="K995" s="10"/>
      <c r="L995" s="10"/>
      <c r="M995" s="10"/>
      <c r="N995" s="10"/>
      <c r="Q995" s="10"/>
      <c r="R995" s="10"/>
      <c r="S995" s="10"/>
      <c r="T995" s="10"/>
      <c r="U995" s="10"/>
      <c r="V995" s="10"/>
      <c r="W995" s="10"/>
      <c r="X995" s="10"/>
      <c r="Y995" s="10"/>
      <c r="Z995" s="10"/>
      <c r="AA995" s="10"/>
      <c r="AB995" s="10"/>
      <c r="AC995" s="10"/>
    </row>
    <row r="996" spans="3:29" s="7" customFormat="1">
      <c r="C996" s="10"/>
      <c r="D996" s="53"/>
      <c r="E996" s="10"/>
      <c r="F996" s="10"/>
      <c r="G996" s="10"/>
      <c r="H996" s="10"/>
      <c r="I996" s="10"/>
      <c r="J996" s="10"/>
      <c r="K996" s="10"/>
      <c r="L996" s="10"/>
      <c r="M996" s="10"/>
      <c r="N996" s="10"/>
      <c r="Q996" s="10"/>
      <c r="R996" s="10"/>
      <c r="S996" s="10"/>
      <c r="T996" s="10"/>
      <c r="U996" s="10"/>
      <c r="V996" s="10"/>
      <c r="W996" s="10"/>
      <c r="X996" s="10"/>
      <c r="Y996" s="10"/>
      <c r="Z996" s="10"/>
      <c r="AA996" s="10"/>
      <c r="AB996" s="10"/>
      <c r="AC996" s="10"/>
    </row>
    <row r="997" spans="3:29" s="7" customFormat="1">
      <c r="C997" s="10"/>
      <c r="D997" s="53"/>
      <c r="E997" s="10"/>
      <c r="F997" s="10"/>
      <c r="G997" s="10"/>
      <c r="H997" s="10"/>
      <c r="I997" s="10"/>
      <c r="J997" s="10"/>
      <c r="K997" s="10"/>
      <c r="L997" s="10"/>
      <c r="M997" s="10"/>
      <c r="N997" s="10"/>
      <c r="Q997" s="10"/>
      <c r="R997" s="10"/>
      <c r="S997" s="10"/>
      <c r="T997" s="10"/>
      <c r="U997" s="10"/>
      <c r="V997" s="10"/>
      <c r="W997" s="10"/>
      <c r="X997" s="10"/>
      <c r="Y997" s="10"/>
      <c r="Z997" s="10"/>
      <c r="AA997" s="10"/>
      <c r="AB997" s="10"/>
      <c r="AC997" s="10"/>
    </row>
    <row r="998" spans="3:29" s="7" customFormat="1">
      <c r="C998" s="10"/>
      <c r="D998" s="53"/>
      <c r="E998" s="10"/>
      <c r="F998" s="10"/>
      <c r="G998" s="10"/>
      <c r="H998" s="10"/>
      <c r="I998" s="10"/>
      <c r="J998" s="10"/>
      <c r="K998" s="10"/>
      <c r="L998" s="10"/>
      <c r="M998" s="10"/>
      <c r="N998" s="10"/>
      <c r="Q998" s="10"/>
      <c r="R998" s="10"/>
      <c r="S998" s="10"/>
      <c r="T998" s="10"/>
      <c r="U998" s="10"/>
      <c r="V998" s="10"/>
      <c r="W998" s="10"/>
      <c r="X998" s="10"/>
      <c r="Y998" s="10"/>
      <c r="Z998" s="10"/>
      <c r="AA998" s="10"/>
      <c r="AB998" s="10"/>
      <c r="AC998" s="10"/>
    </row>
    <row r="999" spans="3:29" s="7" customFormat="1">
      <c r="C999" s="10"/>
      <c r="D999" s="53"/>
      <c r="E999" s="10"/>
      <c r="F999" s="10"/>
      <c r="G999" s="10"/>
      <c r="H999" s="10"/>
      <c r="I999" s="10"/>
      <c r="J999" s="10"/>
      <c r="K999" s="10"/>
      <c r="L999" s="10"/>
      <c r="M999" s="10"/>
      <c r="N999" s="10"/>
      <c r="Q999" s="10"/>
      <c r="R999" s="10"/>
      <c r="S999" s="10"/>
      <c r="T999" s="10"/>
      <c r="U999" s="10"/>
      <c r="V999" s="10"/>
      <c r="W999" s="10"/>
      <c r="X999" s="10"/>
      <c r="Y999" s="10"/>
      <c r="Z999" s="10"/>
      <c r="AA999" s="10"/>
      <c r="AB999" s="10"/>
      <c r="AC999" s="10"/>
    </row>
    <row r="1000" spans="3:29" s="7" customFormat="1">
      <c r="C1000" s="10"/>
      <c r="D1000" s="53"/>
      <c r="E1000" s="10"/>
      <c r="F1000" s="10"/>
      <c r="G1000" s="10"/>
      <c r="H1000" s="10"/>
      <c r="I1000" s="10"/>
      <c r="J1000" s="10"/>
      <c r="K1000" s="10"/>
      <c r="L1000" s="10"/>
      <c r="M1000" s="10"/>
      <c r="N1000" s="10"/>
      <c r="Q1000" s="10"/>
      <c r="R1000" s="10"/>
      <c r="S1000" s="10"/>
      <c r="T1000" s="10"/>
      <c r="U1000" s="10"/>
      <c r="V1000" s="10"/>
      <c r="W1000" s="10"/>
      <c r="X1000" s="10"/>
      <c r="Y1000" s="10"/>
      <c r="Z1000" s="10"/>
      <c r="AA1000" s="10"/>
      <c r="AB1000" s="10"/>
      <c r="AC1000" s="10"/>
    </row>
    <row r="1001" spans="3:29" s="7" customFormat="1">
      <c r="C1001" s="10"/>
      <c r="D1001" s="53"/>
      <c r="E1001" s="10"/>
      <c r="F1001" s="10"/>
      <c r="G1001" s="10"/>
      <c r="H1001" s="10"/>
      <c r="I1001" s="10"/>
      <c r="J1001" s="10"/>
      <c r="K1001" s="10"/>
      <c r="L1001" s="10"/>
      <c r="M1001" s="10"/>
      <c r="N1001" s="10"/>
      <c r="Q1001" s="10"/>
      <c r="R1001" s="10"/>
      <c r="S1001" s="10"/>
      <c r="T1001" s="10"/>
      <c r="U1001" s="10"/>
      <c r="V1001" s="10"/>
      <c r="W1001" s="10"/>
      <c r="X1001" s="10"/>
      <c r="Y1001" s="10"/>
      <c r="Z1001" s="10"/>
      <c r="AA1001" s="10"/>
      <c r="AB1001" s="10"/>
      <c r="AC1001" s="10"/>
    </row>
    <row r="1002" spans="3:29" s="7" customFormat="1">
      <c r="C1002" s="10"/>
      <c r="D1002" s="53"/>
      <c r="E1002" s="10"/>
      <c r="F1002" s="10"/>
      <c r="G1002" s="10"/>
      <c r="H1002" s="10"/>
      <c r="I1002" s="10"/>
      <c r="J1002" s="10"/>
      <c r="K1002" s="10"/>
      <c r="L1002" s="10"/>
      <c r="M1002" s="10"/>
      <c r="N1002" s="10"/>
      <c r="Q1002" s="10"/>
      <c r="R1002" s="10"/>
      <c r="S1002" s="10"/>
      <c r="T1002" s="10"/>
      <c r="U1002" s="10"/>
      <c r="V1002" s="10"/>
      <c r="W1002" s="10"/>
      <c r="X1002" s="10"/>
      <c r="Y1002" s="10"/>
      <c r="Z1002" s="10"/>
      <c r="AA1002" s="10"/>
      <c r="AB1002" s="10"/>
      <c r="AC1002" s="10"/>
    </row>
    <row r="1003" spans="3:29" s="7" customFormat="1">
      <c r="C1003" s="10"/>
      <c r="D1003" s="53"/>
      <c r="E1003" s="10"/>
      <c r="F1003" s="10"/>
      <c r="G1003" s="10"/>
      <c r="H1003" s="10"/>
      <c r="I1003" s="10"/>
      <c r="J1003" s="10"/>
      <c r="K1003" s="10"/>
      <c r="L1003" s="10"/>
      <c r="M1003" s="10"/>
      <c r="N1003" s="10"/>
      <c r="Q1003" s="10"/>
      <c r="R1003" s="10"/>
      <c r="S1003" s="10"/>
      <c r="T1003" s="10"/>
      <c r="U1003" s="10"/>
      <c r="V1003" s="10"/>
      <c r="W1003" s="10"/>
      <c r="X1003" s="10"/>
      <c r="Y1003" s="10"/>
      <c r="Z1003" s="10"/>
      <c r="AA1003" s="10"/>
      <c r="AB1003" s="10"/>
      <c r="AC1003" s="10"/>
    </row>
    <row r="1004" spans="3:29" s="7" customFormat="1">
      <c r="C1004" s="10"/>
      <c r="D1004" s="53"/>
      <c r="E1004" s="10"/>
      <c r="F1004" s="10"/>
      <c r="G1004" s="10"/>
      <c r="H1004" s="10"/>
      <c r="I1004" s="10"/>
      <c r="J1004" s="10"/>
      <c r="K1004" s="10"/>
      <c r="L1004" s="10"/>
      <c r="M1004" s="10"/>
      <c r="N1004" s="10"/>
      <c r="Q1004" s="10"/>
      <c r="R1004" s="10"/>
      <c r="S1004" s="10"/>
      <c r="T1004" s="10"/>
      <c r="U1004" s="10"/>
      <c r="V1004" s="10"/>
      <c r="W1004" s="10"/>
      <c r="X1004" s="10"/>
      <c r="Y1004" s="10"/>
      <c r="Z1004" s="10"/>
      <c r="AA1004" s="10"/>
      <c r="AB1004" s="10"/>
      <c r="AC1004" s="10"/>
    </row>
    <row r="1005" spans="3:29" s="7" customFormat="1">
      <c r="C1005" s="10"/>
      <c r="D1005" s="53"/>
      <c r="E1005" s="10"/>
      <c r="F1005" s="10"/>
      <c r="G1005" s="10"/>
      <c r="H1005" s="10"/>
      <c r="I1005" s="10"/>
      <c r="J1005" s="10"/>
      <c r="K1005" s="10"/>
      <c r="L1005" s="10"/>
      <c r="M1005" s="10"/>
      <c r="N1005" s="10"/>
      <c r="Q1005" s="10"/>
      <c r="R1005" s="10"/>
      <c r="S1005" s="10"/>
      <c r="T1005" s="10"/>
      <c r="U1005" s="10"/>
      <c r="V1005" s="10"/>
      <c r="W1005" s="10"/>
      <c r="X1005" s="10"/>
      <c r="Y1005" s="10"/>
      <c r="Z1005" s="10"/>
      <c r="AA1005" s="10"/>
      <c r="AB1005" s="10"/>
      <c r="AC1005" s="10"/>
    </row>
    <row r="1006" spans="3:29" s="7" customFormat="1">
      <c r="C1006" s="10"/>
      <c r="D1006" s="53"/>
      <c r="E1006" s="10"/>
      <c r="F1006" s="10"/>
      <c r="G1006" s="10"/>
      <c r="H1006" s="10"/>
      <c r="I1006" s="10"/>
      <c r="J1006" s="10"/>
      <c r="K1006" s="10"/>
      <c r="L1006" s="10"/>
      <c r="M1006" s="10"/>
      <c r="N1006" s="10"/>
      <c r="Q1006" s="10"/>
      <c r="R1006" s="10"/>
      <c r="S1006" s="10"/>
      <c r="T1006" s="10"/>
      <c r="U1006" s="10"/>
      <c r="V1006" s="10"/>
      <c r="W1006" s="10"/>
      <c r="X1006" s="10"/>
      <c r="Y1006" s="10"/>
      <c r="Z1006" s="10"/>
      <c r="AA1006" s="10"/>
      <c r="AB1006" s="10"/>
      <c r="AC1006" s="10"/>
    </row>
    <row r="1007" spans="3:29" s="7" customFormat="1">
      <c r="C1007" s="10"/>
      <c r="D1007" s="53"/>
      <c r="E1007" s="10"/>
      <c r="F1007" s="10"/>
      <c r="G1007" s="10"/>
      <c r="H1007" s="10"/>
      <c r="I1007" s="10"/>
      <c r="J1007" s="10"/>
      <c r="K1007" s="10"/>
      <c r="L1007" s="10"/>
      <c r="M1007" s="10"/>
      <c r="N1007" s="10"/>
      <c r="Q1007" s="10"/>
      <c r="R1007" s="10"/>
      <c r="S1007" s="10"/>
      <c r="T1007" s="10"/>
      <c r="U1007" s="10"/>
      <c r="V1007" s="10"/>
      <c r="W1007" s="10"/>
      <c r="X1007" s="10"/>
      <c r="Y1007" s="10"/>
      <c r="Z1007" s="10"/>
      <c r="AA1007" s="10"/>
      <c r="AB1007" s="10"/>
      <c r="AC1007" s="10"/>
    </row>
    <row r="1008" spans="3:29" s="7" customFormat="1">
      <c r="C1008" s="10"/>
      <c r="D1008" s="53"/>
      <c r="E1008" s="10"/>
      <c r="F1008" s="10"/>
      <c r="G1008" s="10"/>
      <c r="H1008" s="10"/>
      <c r="I1008" s="10"/>
      <c r="J1008" s="10"/>
      <c r="K1008" s="10"/>
      <c r="L1008" s="10"/>
      <c r="M1008" s="10"/>
      <c r="N1008" s="10"/>
      <c r="Q1008" s="10"/>
      <c r="R1008" s="10"/>
      <c r="S1008" s="10"/>
      <c r="T1008" s="10"/>
      <c r="U1008" s="10"/>
      <c r="V1008" s="10"/>
      <c r="W1008" s="10"/>
      <c r="X1008" s="10"/>
      <c r="Y1008" s="10"/>
      <c r="Z1008" s="10"/>
      <c r="AA1008" s="10"/>
      <c r="AB1008" s="10"/>
      <c r="AC1008" s="10"/>
    </row>
    <row r="1009" spans="3:29" s="7" customFormat="1">
      <c r="C1009" s="10"/>
      <c r="D1009" s="53"/>
      <c r="E1009" s="10"/>
      <c r="F1009" s="10"/>
      <c r="G1009" s="10"/>
      <c r="H1009" s="10"/>
      <c r="I1009" s="10"/>
      <c r="J1009" s="10"/>
      <c r="K1009" s="10"/>
      <c r="L1009" s="10"/>
      <c r="M1009" s="10"/>
      <c r="N1009" s="10"/>
      <c r="Q1009" s="10"/>
      <c r="R1009" s="10"/>
      <c r="S1009" s="10"/>
      <c r="T1009" s="10"/>
      <c r="U1009" s="10"/>
      <c r="V1009" s="10"/>
      <c r="W1009" s="10"/>
      <c r="X1009" s="10"/>
      <c r="Y1009" s="10"/>
      <c r="Z1009" s="10"/>
      <c r="AA1009" s="10"/>
      <c r="AB1009" s="10"/>
      <c r="AC1009" s="10"/>
    </row>
    <row r="1010" spans="3:29" s="7" customFormat="1">
      <c r="C1010" s="10"/>
      <c r="D1010" s="53"/>
      <c r="E1010" s="10"/>
      <c r="F1010" s="10"/>
      <c r="G1010" s="10"/>
      <c r="H1010" s="10"/>
      <c r="I1010" s="10"/>
      <c r="J1010" s="10"/>
      <c r="K1010" s="10"/>
      <c r="L1010" s="10"/>
      <c r="M1010" s="10"/>
      <c r="N1010" s="10"/>
      <c r="Q1010" s="10"/>
      <c r="R1010" s="10"/>
      <c r="S1010" s="10"/>
      <c r="T1010" s="10"/>
      <c r="U1010" s="10"/>
      <c r="V1010" s="10"/>
      <c r="W1010" s="10"/>
      <c r="X1010" s="10"/>
      <c r="Y1010" s="10"/>
      <c r="Z1010" s="10"/>
      <c r="AA1010" s="10"/>
      <c r="AB1010" s="10"/>
      <c r="AC1010" s="10"/>
    </row>
    <row r="1011" spans="3:29" s="7" customFormat="1">
      <c r="C1011" s="10"/>
      <c r="D1011" s="53"/>
      <c r="E1011" s="10"/>
      <c r="F1011" s="10"/>
      <c r="G1011" s="10"/>
      <c r="H1011" s="10"/>
      <c r="I1011" s="10"/>
      <c r="J1011" s="10"/>
      <c r="K1011" s="10"/>
      <c r="L1011" s="10"/>
      <c r="M1011" s="10"/>
      <c r="N1011" s="10"/>
      <c r="Q1011" s="10"/>
      <c r="R1011" s="10"/>
      <c r="S1011" s="10"/>
      <c r="T1011" s="10"/>
      <c r="U1011" s="10"/>
      <c r="V1011" s="10"/>
      <c r="W1011" s="10"/>
      <c r="X1011" s="10"/>
      <c r="Y1011" s="10"/>
      <c r="Z1011" s="10"/>
      <c r="AA1011" s="10"/>
      <c r="AB1011" s="10"/>
      <c r="AC1011" s="10"/>
    </row>
    <row r="1012" spans="3:29" s="7" customFormat="1">
      <c r="C1012" s="10"/>
      <c r="D1012" s="53"/>
      <c r="E1012" s="10"/>
      <c r="F1012" s="10"/>
      <c r="G1012" s="10"/>
      <c r="H1012" s="10"/>
      <c r="I1012" s="10"/>
      <c r="J1012" s="10"/>
      <c r="K1012" s="10"/>
      <c r="L1012" s="10"/>
      <c r="M1012" s="10"/>
      <c r="N1012" s="10"/>
      <c r="Q1012" s="10"/>
      <c r="R1012" s="10"/>
      <c r="S1012" s="10"/>
      <c r="T1012" s="10"/>
      <c r="U1012" s="10"/>
      <c r="V1012" s="10"/>
      <c r="W1012" s="10"/>
      <c r="X1012" s="10"/>
      <c r="Y1012" s="10"/>
      <c r="Z1012" s="10"/>
      <c r="AA1012" s="10"/>
      <c r="AB1012" s="10"/>
      <c r="AC1012" s="10"/>
    </row>
    <row r="1013" spans="3:29" s="7" customFormat="1">
      <c r="C1013" s="10"/>
      <c r="D1013" s="53"/>
      <c r="E1013" s="10"/>
      <c r="F1013" s="10"/>
      <c r="G1013" s="10"/>
      <c r="H1013" s="10"/>
      <c r="I1013" s="10"/>
      <c r="J1013" s="10"/>
      <c r="K1013" s="10"/>
      <c r="L1013" s="10"/>
      <c r="M1013" s="10"/>
      <c r="N1013" s="10"/>
      <c r="Q1013" s="10"/>
      <c r="R1013" s="10"/>
      <c r="S1013" s="10"/>
      <c r="T1013" s="10"/>
      <c r="U1013" s="10"/>
      <c r="V1013" s="10"/>
      <c r="W1013" s="10"/>
      <c r="X1013" s="10"/>
      <c r="Y1013" s="10"/>
      <c r="Z1013" s="10"/>
      <c r="AA1013" s="10"/>
      <c r="AB1013" s="10"/>
      <c r="AC1013" s="10"/>
    </row>
    <row r="1014" spans="3:29" s="7" customFormat="1">
      <c r="C1014" s="10"/>
      <c r="D1014" s="53"/>
      <c r="E1014" s="10"/>
      <c r="F1014" s="10"/>
      <c r="G1014" s="10"/>
      <c r="H1014" s="10"/>
      <c r="I1014" s="10"/>
      <c r="J1014" s="10"/>
      <c r="K1014" s="10"/>
      <c r="L1014" s="10"/>
      <c r="M1014" s="10"/>
      <c r="N1014" s="10"/>
      <c r="Q1014" s="10"/>
      <c r="R1014" s="10"/>
      <c r="S1014" s="10"/>
      <c r="T1014" s="10"/>
      <c r="U1014" s="10"/>
      <c r="V1014" s="10"/>
      <c r="W1014" s="10"/>
      <c r="X1014" s="10"/>
      <c r="Y1014" s="10"/>
      <c r="Z1014" s="10"/>
      <c r="AA1014" s="10"/>
      <c r="AB1014" s="10"/>
      <c r="AC1014" s="10"/>
    </row>
    <row r="1015" spans="3:29" s="7" customFormat="1">
      <c r="C1015" s="10"/>
      <c r="D1015" s="53"/>
      <c r="E1015" s="10"/>
      <c r="F1015" s="10"/>
      <c r="G1015" s="10"/>
      <c r="H1015" s="10"/>
      <c r="I1015" s="10"/>
      <c r="J1015" s="10"/>
      <c r="K1015" s="10"/>
      <c r="L1015" s="10"/>
      <c r="M1015" s="10"/>
      <c r="N1015" s="10"/>
      <c r="Q1015" s="10"/>
      <c r="R1015" s="10"/>
      <c r="S1015" s="10"/>
      <c r="T1015" s="10"/>
      <c r="U1015" s="10"/>
      <c r="V1015" s="10"/>
      <c r="W1015" s="10"/>
      <c r="X1015" s="10"/>
      <c r="Y1015" s="10"/>
      <c r="Z1015" s="10"/>
      <c r="AA1015" s="10"/>
      <c r="AB1015" s="10"/>
      <c r="AC1015" s="10"/>
    </row>
    <row r="1016" spans="3:29" s="7" customFormat="1">
      <c r="C1016" s="10"/>
      <c r="D1016" s="53"/>
      <c r="E1016" s="10"/>
      <c r="F1016" s="10"/>
      <c r="G1016" s="10"/>
      <c r="H1016" s="10"/>
      <c r="I1016" s="10"/>
      <c r="J1016" s="10"/>
      <c r="K1016" s="10"/>
      <c r="L1016" s="10"/>
      <c r="M1016" s="10"/>
      <c r="N1016" s="10"/>
      <c r="Q1016" s="10"/>
      <c r="R1016" s="10"/>
      <c r="S1016" s="10"/>
      <c r="T1016" s="10"/>
      <c r="U1016" s="10"/>
      <c r="V1016" s="10"/>
      <c r="W1016" s="10"/>
      <c r="X1016" s="10"/>
      <c r="Y1016" s="10"/>
      <c r="Z1016" s="10"/>
      <c r="AA1016" s="10"/>
      <c r="AB1016" s="10"/>
      <c r="AC1016" s="10"/>
    </row>
    <row r="1017" spans="3:29" s="7" customFormat="1">
      <c r="C1017" s="10"/>
      <c r="D1017" s="53"/>
      <c r="E1017" s="10"/>
      <c r="F1017" s="10"/>
      <c r="G1017" s="10"/>
      <c r="H1017" s="10"/>
      <c r="I1017" s="10"/>
      <c r="J1017" s="10"/>
      <c r="K1017" s="10"/>
      <c r="L1017" s="10"/>
      <c r="M1017" s="10"/>
      <c r="N1017" s="10"/>
      <c r="Q1017" s="10"/>
      <c r="R1017" s="10"/>
      <c r="S1017" s="10"/>
      <c r="T1017" s="10"/>
      <c r="U1017" s="10"/>
      <c r="V1017" s="10"/>
      <c r="W1017" s="10"/>
      <c r="X1017" s="10"/>
      <c r="Y1017" s="10"/>
      <c r="Z1017" s="10"/>
      <c r="AA1017" s="10"/>
      <c r="AB1017" s="10"/>
      <c r="AC1017" s="10"/>
    </row>
    <row r="1018" spans="3:29" s="7" customFormat="1">
      <c r="C1018" s="10"/>
      <c r="D1018" s="53"/>
      <c r="E1018" s="10"/>
      <c r="F1018" s="10"/>
      <c r="G1018" s="10"/>
      <c r="H1018" s="10"/>
      <c r="I1018" s="10"/>
      <c r="J1018" s="10"/>
      <c r="K1018" s="10"/>
      <c r="L1018" s="10"/>
      <c r="M1018" s="10"/>
      <c r="N1018" s="10"/>
      <c r="Q1018" s="10"/>
      <c r="R1018" s="10"/>
      <c r="S1018" s="10"/>
      <c r="T1018" s="10"/>
      <c r="U1018" s="10"/>
      <c r="V1018" s="10"/>
      <c r="W1018" s="10"/>
      <c r="X1018" s="10"/>
      <c r="Y1018" s="10"/>
      <c r="Z1018" s="10"/>
      <c r="AA1018" s="10"/>
      <c r="AB1018" s="10"/>
      <c r="AC1018" s="10"/>
    </row>
    <row r="1019" spans="3:29" s="7" customFormat="1">
      <c r="C1019" s="10"/>
      <c r="D1019" s="53"/>
      <c r="E1019" s="10"/>
      <c r="F1019" s="10"/>
      <c r="G1019" s="10"/>
      <c r="H1019" s="10"/>
      <c r="I1019" s="10"/>
      <c r="J1019" s="10"/>
      <c r="K1019" s="10"/>
      <c r="L1019" s="10"/>
      <c r="M1019" s="10"/>
      <c r="N1019" s="10"/>
      <c r="Q1019" s="10"/>
      <c r="R1019" s="10"/>
      <c r="S1019" s="10"/>
      <c r="T1019" s="10"/>
      <c r="U1019" s="10"/>
      <c r="V1019" s="10"/>
      <c r="W1019" s="10"/>
      <c r="X1019" s="10"/>
      <c r="Y1019" s="10"/>
      <c r="Z1019" s="10"/>
      <c r="AA1019" s="10"/>
      <c r="AB1019" s="10"/>
      <c r="AC1019" s="10"/>
    </row>
    <row r="1020" spans="3:29" s="7" customFormat="1">
      <c r="C1020" s="10"/>
      <c r="D1020" s="53"/>
      <c r="E1020" s="10"/>
      <c r="F1020" s="10"/>
      <c r="G1020" s="10"/>
      <c r="H1020" s="10"/>
      <c r="I1020" s="10"/>
      <c r="J1020" s="10"/>
      <c r="K1020" s="10"/>
      <c r="L1020" s="10"/>
      <c r="M1020" s="10"/>
      <c r="N1020" s="10"/>
      <c r="Q1020" s="10"/>
      <c r="R1020" s="10"/>
      <c r="S1020" s="10"/>
      <c r="T1020" s="10"/>
      <c r="U1020" s="10"/>
      <c r="V1020" s="10"/>
      <c r="W1020" s="10"/>
      <c r="X1020" s="10"/>
      <c r="Y1020" s="10"/>
      <c r="Z1020" s="10"/>
      <c r="AA1020" s="10"/>
      <c r="AB1020" s="10"/>
      <c r="AC1020" s="10"/>
    </row>
    <row r="1021" spans="3:29" s="7" customFormat="1">
      <c r="C1021" s="10"/>
      <c r="D1021" s="53"/>
      <c r="E1021" s="10"/>
      <c r="F1021" s="10"/>
      <c r="G1021" s="10"/>
      <c r="H1021" s="10"/>
      <c r="I1021" s="10"/>
      <c r="J1021" s="10"/>
      <c r="K1021" s="10"/>
      <c r="L1021" s="10"/>
      <c r="M1021" s="10"/>
      <c r="N1021" s="10"/>
      <c r="Q1021" s="10"/>
      <c r="R1021" s="10"/>
      <c r="S1021" s="10"/>
      <c r="T1021" s="10"/>
      <c r="U1021" s="10"/>
      <c r="V1021" s="10"/>
      <c r="W1021" s="10"/>
      <c r="X1021" s="10"/>
      <c r="Y1021" s="10"/>
      <c r="Z1021" s="10"/>
      <c r="AA1021" s="10"/>
      <c r="AB1021" s="10"/>
      <c r="AC1021" s="10"/>
    </row>
    <row r="1022" spans="3:29" s="7" customFormat="1">
      <c r="C1022" s="10"/>
      <c r="D1022" s="53"/>
      <c r="E1022" s="10"/>
      <c r="F1022" s="10"/>
      <c r="G1022" s="10"/>
      <c r="H1022" s="10"/>
      <c r="I1022" s="10"/>
      <c r="J1022" s="10"/>
      <c r="K1022" s="10"/>
      <c r="L1022" s="10"/>
      <c r="M1022" s="10"/>
      <c r="N1022" s="10"/>
      <c r="Q1022" s="10"/>
      <c r="R1022" s="10"/>
      <c r="S1022" s="10"/>
      <c r="T1022" s="10"/>
      <c r="U1022" s="10"/>
      <c r="V1022" s="10"/>
      <c r="W1022" s="10"/>
      <c r="X1022" s="10"/>
      <c r="Y1022" s="10"/>
      <c r="Z1022" s="10"/>
      <c r="AA1022" s="10"/>
      <c r="AB1022" s="10"/>
      <c r="AC1022" s="10"/>
    </row>
    <row r="1023" spans="3:29" s="7" customFormat="1">
      <c r="C1023" s="10"/>
      <c r="D1023" s="53"/>
      <c r="E1023" s="10"/>
      <c r="F1023" s="10"/>
      <c r="G1023" s="10"/>
      <c r="H1023" s="10"/>
      <c r="I1023" s="10"/>
      <c r="J1023" s="10"/>
      <c r="K1023" s="10"/>
      <c r="L1023" s="10"/>
      <c r="M1023" s="10"/>
      <c r="N1023" s="10"/>
      <c r="Q1023" s="10"/>
      <c r="R1023" s="10"/>
      <c r="S1023" s="10"/>
      <c r="T1023" s="10"/>
      <c r="U1023" s="10"/>
      <c r="V1023" s="10"/>
      <c r="W1023" s="10"/>
      <c r="X1023" s="10"/>
      <c r="Y1023" s="10"/>
      <c r="Z1023" s="10"/>
      <c r="AA1023" s="10"/>
      <c r="AB1023" s="10"/>
      <c r="AC1023" s="10"/>
    </row>
    <row r="1024" spans="3:29" s="7" customFormat="1">
      <c r="C1024" s="10"/>
      <c r="D1024" s="53"/>
      <c r="E1024" s="10"/>
      <c r="F1024" s="10"/>
      <c r="G1024" s="10"/>
      <c r="H1024" s="10"/>
      <c r="I1024" s="10"/>
      <c r="J1024" s="10"/>
      <c r="K1024" s="10"/>
      <c r="L1024" s="10"/>
      <c r="M1024" s="10"/>
      <c r="N1024" s="10"/>
      <c r="Q1024" s="10"/>
      <c r="R1024" s="10"/>
      <c r="S1024" s="10"/>
      <c r="T1024" s="10"/>
      <c r="U1024" s="10"/>
      <c r="V1024" s="10"/>
      <c r="W1024" s="10"/>
      <c r="X1024" s="10"/>
      <c r="Y1024" s="10"/>
      <c r="Z1024" s="10"/>
      <c r="AA1024" s="10"/>
      <c r="AB1024" s="10"/>
      <c r="AC1024" s="10"/>
    </row>
    <row r="1025" spans="3:29" s="7" customFormat="1">
      <c r="C1025" s="10"/>
      <c r="D1025" s="53"/>
      <c r="E1025" s="10"/>
      <c r="F1025" s="10"/>
      <c r="G1025" s="10"/>
      <c r="H1025" s="10"/>
      <c r="I1025" s="10"/>
      <c r="J1025" s="10"/>
      <c r="K1025" s="10"/>
      <c r="L1025" s="10"/>
      <c r="M1025" s="10"/>
      <c r="N1025" s="10"/>
      <c r="Q1025" s="10"/>
      <c r="R1025" s="10"/>
      <c r="S1025" s="10"/>
      <c r="T1025" s="10"/>
      <c r="U1025" s="10"/>
      <c r="V1025" s="10"/>
      <c r="W1025" s="10"/>
      <c r="X1025" s="10"/>
      <c r="Y1025" s="10"/>
      <c r="Z1025" s="10"/>
      <c r="AA1025" s="10"/>
      <c r="AB1025" s="10"/>
      <c r="AC1025" s="10"/>
    </row>
    <row r="1026" spans="3:29" s="7" customFormat="1">
      <c r="C1026" s="10"/>
      <c r="D1026" s="53"/>
      <c r="E1026" s="10"/>
      <c r="F1026" s="10"/>
      <c r="G1026" s="10"/>
      <c r="H1026" s="10"/>
      <c r="I1026" s="10"/>
      <c r="J1026" s="10"/>
      <c r="K1026" s="10"/>
      <c r="L1026" s="10"/>
      <c r="M1026" s="10"/>
      <c r="N1026" s="10"/>
      <c r="Q1026" s="10"/>
      <c r="R1026" s="10"/>
      <c r="S1026" s="10"/>
      <c r="T1026" s="10"/>
      <c r="U1026" s="10"/>
      <c r="V1026" s="10"/>
      <c r="W1026" s="10"/>
      <c r="X1026" s="10"/>
      <c r="Y1026" s="10"/>
      <c r="Z1026" s="10"/>
      <c r="AA1026" s="10"/>
      <c r="AB1026" s="10"/>
      <c r="AC1026" s="10"/>
    </row>
    <row r="1027" spans="3:29" s="7" customFormat="1">
      <c r="C1027" s="10"/>
      <c r="D1027" s="53"/>
      <c r="E1027" s="10"/>
      <c r="F1027" s="10"/>
      <c r="G1027" s="10"/>
      <c r="H1027" s="10"/>
      <c r="I1027" s="10"/>
      <c r="J1027" s="10"/>
      <c r="K1027" s="10"/>
      <c r="L1027" s="10"/>
      <c r="M1027" s="10"/>
      <c r="N1027" s="10"/>
      <c r="Q1027" s="10"/>
      <c r="R1027" s="10"/>
      <c r="S1027" s="10"/>
      <c r="T1027" s="10"/>
      <c r="U1027" s="10"/>
      <c r="V1027" s="10"/>
      <c r="W1027" s="10"/>
      <c r="X1027" s="10"/>
      <c r="Y1027" s="10"/>
      <c r="Z1027" s="10"/>
      <c r="AA1027" s="10"/>
      <c r="AB1027" s="10"/>
      <c r="AC1027" s="10"/>
    </row>
    <row r="1028" spans="3:29" s="7" customFormat="1">
      <c r="C1028" s="10"/>
      <c r="D1028" s="53"/>
      <c r="E1028" s="10"/>
      <c r="F1028" s="10"/>
      <c r="G1028" s="10"/>
      <c r="H1028" s="10"/>
      <c r="I1028" s="10"/>
      <c r="J1028" s="10"/>
      <c r="K1028" s="10"/>
      <c r="L1028" s="10"/>
      <c r="M1028" s="10"/>
      <c r="N1028" s="10"/>
      <c r="Q1028" s="10"/>
      <c r="R1028" s="10"/>
      <c r="S1028" s="10"/>
      <c r="T1028" s="10"/>
      <c r="U1028" s="10"/>
      <c r="V1028" s="10"/>
      <c r="W1028" s="10"/>
      <c r="X1028" s="10"/>
      <c r="Y1028" s="10"/>
      <c r="Z1028" s="10"/>
      <c r="AA1028" s="10"/>
      <c r="AB1028" s="10"/>
      <c r="AC1028" s="10"/>
    </row>
    <row r="1029" spans="3:29" s="7" customFormat="1">
      <c r="C1029" s="10"/>
      <c r="D1029" s="53"/>
      <c r="E1029" s="10"/>
      <c r="F1029" s="10"/>
      <c r="G1029" s="10"/>
      <c r="H1029" s="10"/>
      <c r="I1029" s="10"/>
      <c r="J1029" s="10"/>
      <c r="K1029" s="10"/>
      <c r="L1029" s="10"/>
      <c r="M1029" s="10"/>
      <c r="N1029" s="10"/>
      <c r="Q1029" s="10"/>
      <c r="R1029" s="10"/>
      <c r="S1029" s="10"/>
      <c r="T1029" s="10"/>
      <c r="U1029" s="10"/>
      <c r="V1029" s="10"/>
      <c r="W1029" s="10"/>
      <c r="X1029" s="10"/>
      <c r="Y1029" s="10"/>
      <c r="Z1029" s="10"/>
      <c r="AA1029" s="10"/>
      <c r="AB1029" s="10"/>
      <c r="AC1029" s="10"/>
    </row>
    <row r="1030" spans="3:29" s="7" customFormat="1">
      <c r="C1030" s="10"/>
      <c r="D1030" s="53"/>
      <c r="E1030" s="10"/>
      <c r="F1030" s="10"/>
      <c r="G1030" s="10"/>
      <c r="H1030" s="10"/>
      <c r="I1030" s="10"/>
      <c r="J1030" s="10"/>
      <c r="K1030" s="10"/>
      <c r="L1030" s="10"/>
      <c r="M1030" s="10"/>
      <c r="N1030" s="10"/>
      <c r="Q1030" s="10"/>
      <c r="R1030" s="10"/>
      <c r="S1030" s="10"/>
      <c r="T1030" s="10"/>
      <c r="U1030" s="10"/>
      <c r="V1030" s="10"/>
      <c r="W1030" s="10"/>
      <c r="X1030" s="10"/>
      <c r="Y1030" s="10"/>
      <c r="Z1030" s="10"/>
      <c r="AA1030" s="10"/>
      <c r="AB1030" s="10"/>
      <c r="AC1030" s="10"/>
    </row>
    <row r="1031" spans="3:29" s="7" customFormat="1">
      <c r="C1031" s="10"/>
      <c r="D1031" s="53"/>
      <c r="E1031" s="10"/>
      <c r="F1031" s="10"/>
      <c r="G1031" s="10"/>
      <c r="H1031" s="10"/>
      <c r="I1031" s="10"/>
      <c r="J1031" s="10"/>
      <c r="K1031" s="10"/>
      <c r="L1031" s="10"/>
      <c r="M1031" s="10"/>
      <c r="N1031" s="10"/>
      <c r="Q1031" s="10"/>
      <c r="R1031" s="10"/>
      <c r="S1031" s="10"/>
      <c r="T1031" s="10"/>
      <c r="U1031" s="10"/>
      <c r="V1031" s="10"/>
      <c r="W1031" s="10"/>
      <c r="X1031" s="10"/>
      <c r="Y1031" s="10"/>
      <c r="Z1031" s="10"/>
      <c r="AA1031" s="10"/>
      <c r="AB1031" s="10"/>
      <c r="AC1031" s="10"/>
    </row>
    <row r="1032" spans="3:29" s="7" customFormat="1">
      <c r="C1032" s="10"/>
      <c r="D1032" s="53"/>
      <c r="E1032" s="10"/>
      <c r="F1032" s="10"/>
      <c r="G1032" s="10"/>
      <c r="H1032" s="10"/>
      <c r="I1032" s="10"/>
      <c r="J1032" s="10"/>
      <c r="K1032" s="10"/>
      <c r="L1032" s="10"/>
      <c r="M1032" s="10"/>
      <c r="N1032" s="10"/>
      <c r="Q1032" s="10"/>
      <c r="R1032" s="10"/>
      <c r="S1032" s="10"/>
      <c r="T1032" s="10"/>
      <c r="U1032" s="10"/>
      <c r="V1032" s="10"/>
      <c r="W1032" s="10"/>
      <c r="X1032" s="10"/>
      <c r="Y1032" s="10"/>
      <c r="Z1032" s="10"/>
      <c r="AA1032" s="10"/>
      <c r="AB1032" s="10"/>
      <c r="AC1032" s="10"/>
    </row>
    <row r="1033" spans="3:29" s="7" customFormat="1">
      <c r="C1033" s="10"/>
      <c r="D1033" s="53"/>
      <c r="E1033" s="10"/>
      <c r="F1033" s="10"/>
      <c r="G1033" s="10"/>
      <c r="H1033" s="10"/>
      <c r="I1033" s="10"/>
      <c r="J1033" s="10"/>
      <c r="K1033" s="10"/>
      <c r="L1033" s="10"/>
      <c r="M1033" s="10"/>
      <c r="N1033" s="10"/>
      <c r="Q1033" s="10"/>
      <c r="R1033" s="10"/>
      <c r="S1033" s="10"/>
      <c r="T1033" s="10"/>
      <c r="U1033" s="10"/>
      <c r="V1033" s="10"/>
      <c r="W1033" s="10"/>
      <c r="X1033" s="10"/>
      <c r="Y1033" s="10"/>
      <c r="Z1033" s="10"/>
      <c r="AA1033" s="10"/>
      <c r="AB1033" s="10"/>
      <c r="AC1033" s="10"/>
    </row>
    <row r="1034" spans="3:29" s="7" customFormat="1">
      <c r="C1034" s="10"/>
      <c r="D1034" s="53"/>
      <c r="E1034" s="10"/>
      <c r="F1034" s="10"/>
      <c r="G1034" s="10"/>
      <c r="H1034" s="10"/>
      <c r="I1034" s="10"/>
      <c r="J1034" s="10"/>
      <c r="K1034" s="10"/>
      <c r="L1034" s="10"/>
      <c r="M1034" s="10"/>
      <c r="N1034" s="10"/>
      <c r="Q1034" s="10"/>
      <c r="R1034" s="10"/>
      <c r="S1034" s="10"/>
      <c r="T1034" s="10"/>
      <c r="U1034" s="10"/>
      <c r="V1034" s="10"/>
      <c r="W1034" s="10"/>
      <c r="X1034" s="10"/>
      <c r="Y1034" s="10"/>
      <c r="Z1034" s="10"/>
      <c r="AA1034" s="10"/>
      <c r="AB1034" s="10"/>
      <c r="AC1034" s="10"/>
    </row>
    <row r="1035" spans="3:29" s="7" customFormat="1">
      <c r="C1035" s="10"/>
      <c r="D1035" s="53"/>
      <c r="E1035" s="10"/>
      <c r="F1035" s="10"/>
      <c r="G1035" s="10"/>
      <c r="H1035" s="10"/>
      <c r="I1035" s="10"/>
      <c r="J1035" s="10"/>
      <c r="K1035" s="10"/>
      <c r="L1035" s="10"/>
      <c r="M1035" s="10"/>
      <c r="N1035" s="10"/>
      <c r="Q1035" s="10"/>
      <c r="R1035" s="10"/>
      <c r="S1035" s="10"/>
      <c r="T1035" s="10"/>
      <c r="U1035" s="10"/>
      <c r="V1035" s="10"/>
      <c r="W1035" s="10"/>
      <c r="X1035" s="10"/>
      <c r="Y1035" s="10"/>
      <c r="Z1035" s="10"/>
      <c r="AA1035" s="10"/>
      <c r="AB1035" s="10"/>
      <c r="AC1035" s="10"/>
    </row>
    <row r="1036" spans="3:29" s="7" customFormat="1">
      <c r="C1036" s="10"/>
      <c r="D1036" s="53"/>
      <c r="E1036" s="10"/>
      <c r="F1036" s="10"/>
      <c r="G1036" s="10"/>
      <c r="H1036" s="10"/>
      <c r="I1036" s="10"/>
      <c r="J1036" s="10"/>
      <c r="K1036" s="10"/>
      <c r="L1036" s="10"/>
      <c r="M1036" s="10"/>
      <c r="N1036" s="10"/>
      <c r="Q1036" s="10"/>
      <c r="R1036" s="10"/>
      <c r="S1036" s="10"/>
      <c r="T1036" s="10"/>
      <c r="U1036" s="10"/>
      <c r="V1036" s="10"/>
      <c r="W1036" s="10"/>
      <c r="X1036" s="10"/>
      <c r="Y1036" s="10"/>
      <c r="Z1036" s="10"/>
      <c r="AA1036" s="10"/>
      <c r="AB1036" s="10"/>
      <c r="AC1036" s="10"/>
    </row>
    <row r="1037" spans="3:29" s="7" customFormat="1">
      <c r="C1037" s="10"/>
      <c r="D1037" s="53"/>
      <c r="E1037" s="10"/>
      <c r="F1037" s="10"/>
      <c r="G1037" s="10"/>
      <c r="H1037" s="10"/>
      <c r="I1037" s="10"/>
      <c r="J1037" s="10"/>
      <c r="K1037" s="10"/>
      <c r="L1037" s="10"/>
      <c r="M1037" s="10"/>
      <c r="N1037" s="10"/>
      <c r="Q1037" s="10"/>
      <c r="R1037" s="10"/>
      <c r="S1037" s="10"/>
      <c r="T1037" s="10"/>
      <c r="U1037" s="10"/>
      <c r="V1037" s="10"/>
      <c r="W1037" s="10"/>
      <c r="X1037" s="10"/>
      <c r="Y1037" s="10"/>
      <c r="Z1037" s="10"/>
      <c r="AA1037" s="10"/>
      <c r="AB1037" s="10"/>
      <c r="AC1037" s="10"/>
    </row>
    <row r="1038" spans="3:29" s="7" customFormat="1">
      <c r="C1038" s="10"/>
      <c r="D1038" s="53"/>
      <c r="E1038" s="10"/>
      <c r="F1038" s="10"/>
      <c r="G1038" s="10"/>
      <c r="H1038" s="10"/>
      <c r="I1038" s="10"/>
      <c r="J1038" s="10"/>
      <c r="K1038" s="10"/>
      <c r="L1038" s="10"/>
      <c r="M1038" s="10"/>
      <c r="N1038" s="10"/>
      <c r="Q1038" s="10"/>
      <c r="R1038" s="10"/>
      <c r="S1038" s="10"/>
      <c r="T1038" s="10"/>
      <c r="U1038" s="10"/>
      <c r="V1038" s="10"/>
      <c r="W1038" s="10"/>
      <c r="X1038" s="10"/>
      <c r="Y1038" s="10"/>
      <c r="Z1038" s="10"/>
      <c r="AA1038" s="10"/>
      <c r="AB1038" s="10"/>
      <c r="AC1038" s="10"/>
    </row>
    <row r="1039" spans="3:29" s="7" customFormat="1">
      <c r="C1039" s="10"/>
      <c r="D1039" s="53"/>
      <c r="E1039" s="10"/>
      <c r="F1039" s="10"/>
      <c r="G1039" s="10"/>
      <c r="H1039" s="10"/>
      <c r="I1039" s="10"/>
      <c r="J1039" s="10"/>
      <c r="K1039" s="10"/>
      <c r="L1039" s="10"/>
      <c r="M1039" s="10"/>
      <c r="N1039" s="10"/>
      <c r="Q1039" s="10"/>
      <c r="R1039" s="10"/>
      <c r="S1039" s="10"/>
      <c r="T1039" s="10"/>
      <c r="U1039" s="10"/>
      <c r="V1039" s="10"/>
      <c r="W1039" s="10"/>
      <c r="X1039" s="10"/>
      <c r="Y1039" s="10"/>
      <c r="Z1039" s="10"/>
      <c r="AA1039" s="10"/>
      <c r="AB1039" s="10"/>
      <c r="AC1039" s="10"/>
    </row>
    <row r="1040" spans="3:29" s="7" customFormat="1">
      <c r="C1040" s="10"/>
      <c r="D1040" s="53"/>
      <c r="E1040" s="10"/>
      <c r="F1040" s="10"/>
      <c r="G1040" s="10"/>
      <c r="H1040" s="10"/>
      <c r="I1040" s="10"/>
      <c r="J1040" s="10"/>
      <c r="K1040" s="10"/>
      <c r="L1040" s="10"/>
      <c r="M1040" s="10"/>
      <c r="N1040" s="10"/>
      <c r="Q1040" s="10"/>
      <c r="R1040" s="10"/>
      <c r="S1040" s="10"/>
      <c r="T1040" s="10"/>
      <c r="U1040" s="10"/>
      <c r="V1040" s="10"/>
      <c r="W1040" s="10"/>
      <c r="X1040" s="10"/>
      <c r="Y1040" s="10"/>
      <c r="Z1040" s="10"/>
      <c r="AA1040" s="10"/>
      <c r="AB1040" s="10"/>
      <c r="AC1040" s="10"/>
    </row>
    <row r="1041" spans="3:29" s="7" customFormat="1">
      <c r="C1041" s="10"/>
      <c r="D1041" s="53"/>
      <c r="E1041" s="10"/>
      <c r="F1041" s="10"/>
      <c r="G1041" s="10"/>
      <c r="H1041" s="10"/>
      <c r="I1041" s="10"/>
      <c r="J1041" s="10"/>
      <c r="K1041" s="10"/>
      <c r="L1041" s="10"/>
      <c r="M1041" s="10"/>
      <c r="N1041" s="10"/>
      <c r="Q1041" s="10"/>
      <c r="R1041" s="10"/>
      <c r="S1041" s="10"/>
      <c r="T1041" s="10"/>
      <c r="U1041" s="10"/>
      <c r="V1041" s="10"/>
      <c r="W1041" s="10"/>
      <c r="X1041" s="10"/>
      <c r="Y1041" s="10"/>
      <c r="Z1041" s="10"/>
      <c r="AA1041" s="10"/>
      <c r="AB1041" s="10"/>
      <c r="AC1041" s="10"/>
    </row>
    <row r="1042" spans="3:29" s="7" customFormat="1">
      <c r="C1042" s="10"/>
      <c r="D1042" s="53"/>
      <c r="E1042" s="10"/>
      <c r="F1042" s="10"/>
      <c r="G1042" s="10"/>
      <c r="H1042" s="10"/>
      <c r="I1042" s="10"/>
      <c r="J1042" s="10"/>
      <c r="K1042" s="10"/>
      <c r="L1042" s="10"/>
      <c r="M1042" s="10"/>
      <c r="N1042" s="10"/>
      <c r="Q1042" s="10"/>
      <c r="R1042" s="10"/>
      <c r="S1042" s="10"/>
      <c r="T1042" s="10"/>
      <c r="U1042" s="10"/>
      <c r="V1042" s="10"/>
      <c r="W1042" s="10"/>
      <c r="X1042" s="10"/>
      <c r="Y1042" s="10"/>
      <c r="Z1042" s="10"/>
      <c r="AA1042" s="10"/>
      <c r="AB1042" s="10"/>
      <c r="AC1042" s="10"/>
    </row>
    <row r="1043" spans="3:29" s="7" customFormat="1">
      <c r="C1043" s="10"/>
      <c r="D1043" s="53"/>
      <c r="E1043" s="10"/>
      <c r="F1043" s="10"/>
      <c r="G1043" s="10"/>
      <c r="H1043" s="10"/>
      <c r="I1043" s="10"/>
      <c r="J1043" s="10"/>
      <c r="K1043" s="10"/>
      <c r="L1043" s="10"/>
      <c r="M1043" s="10"/>
      <c r="N1043" s="10"/>
      <c r="Q1043" s="10"/>
      <c r="R1043" s="10"/>
      <c r="S1043" s="10"/>
      <c r="T1043" s="10"/>
      <c r="U1043" s="10"/>
      <c r="V1043" s="10"/>
      <c r="W1043" s="10"/>
      <c r="X1043" s="10"/>
      <c r="Y1043" s="10"/>
      <c r="Z1043" s="10"/>
      <c r="AA1043" s="10"/>
      <c r="AB1043" s="10"/>
      <c r="AC1043" s="10"/>
    </row>
    <row r="1044" spans="3:29" s="7" customFormat="1">
      <c r="C1044" s="10"/>
      <c r="D1044" s="53"/>
      <c r="E1044" s="10"/>
      <c r="F1044" s="10"/>
      <c r="G1044" s="10"/>
      <c r="H1044" s="10"/>
      <c r="I1044" s="10"/>
      <c r="J1044" s="10"/>
      <c r="K1044" s="10"/>
      <c r="L1044" s="10"/>
      <c r="M1044" s="10"/>
      <c r="N1044" s="10"/>
      <c r="Q1044" s="10"/>
      <c r="R1044" s="10"/>
      <c r="S1044" s="10"/>
      <c r="T1044" s="10"/>
      <c r="U1044" s="10"/>
      <c r="V1044" s="10"/>
      <c r="W1044" s="10"/>
      <c r="X1044" s="10"/>
      <c r="Y1044" s="10"/>
      <c r="Z1044" s="10"/>
      <c r="AA1044" s="10"/>
      <c r="AB1044" s="10"/>
      <c r="AC1044" s="10"/>
    </row>
    <row r="1045" spans="3:29" s="7" customFormat="1">
      <c r="C1045" s="10"/>
      <c r="D1045" s="53"/>
      <c r="E1045" s="10"/>
      <c r="F1045" s="10"/>
      <c r="G1045" s="10"/>
      <c r="H1045" s="10"/>
      <c r="I1045" s="10"/>
      <c r="J1045" s="10"/>
      <c r="K1045" s="10"/>
      <c r="L1045" s="10"/>
      <c r="M1045" s="10"/>
      <c r="N1045" s="10"/>
      <c r="Q1045" s="10"/>
      <c r="R1045" s="10"/>
      <c r="S1045" s="10"/>
      <c r="T1045" s="10"/>
      <c r="U1045" s="10"/>
      <c r="V1045" s="10"/>
      <c r="W1045" s="10"/>
      <c r="X1045" s="10"/>
      <c r="Y1045" s="10"/>
      <c r="Z1045" s="10"/>
      <c r="AA1045" s="10"/>
      <c r="AB1045" s="10"/>
      <c r="AC1045" s="10"/>
    </row>
    <row r="1046" spans="3:29" s="7" customFormat="1">
      <c r="C1046" s="10"/>
      <c r="D1046" s="53"/>
      <c r="E1046" s="10"/>
      <c r="F1046" s="10"/>
      <c r="G1046" s="10"/>
      <c r="H1046" s="10"/>
      <c r="I1046" s="10"/>
      <c r="J1046" s="10"/>
      <c r="K1046" s="10"/>
      <c r="L1046" s="10"/>
      <c r="M1046" s="10"/>
      <c r="N1046" s="10"/>
      <c r="Q1046" s="10"/>
      <c r="R1046" s="10"/>
      <c r="S1046" s="10"/>
      <c r="T1046" s="10"/>
      <c r="U1046" s="10"/>
      <c r="V1046" s="10"/>
      <c r="W1046" s="10"/>
      <c r="X1046" s="10"/>
      <c r="Y1046" s="10"/>
      <c r="Z1046" s="10"/>
      <c r="AA1046" s="10"/>
      <c r="AB1046" s="10"/>
      <c r="AC1046" s="10"/>
    </row>
    <row r="1047" spans="3:29" s="7" customFormat="1">
      <c r="C1047" s="10"/>
      <c r="D1047" s="53"/>
      <c r="E1047" s="10"/>
      <c r="F1047" s="10"/>
      <c r="G1047" s="10"/>
      <c r="H1047" s="10"/>
      <c r="I1047" s="10"/>
      <c r="J1047" s="10"/>
      <c r="K1047" s="10"/>
      <c r="L1047" s="10"/>
      <c r="M1047" s="10"/>
      <c r="N1047" s="10"/>
      <c r="Q1047" s="10"/>
      <c r="R1047" s="10"/>
      <c r="S1047" s="10"/>
      <c r="T1047" s="10"/>
      <c r="U1047" s="10"/>
      <c r="V1047" s="10"/>
      <c r="W1047" s="10"/>
      <c r="X1047" s="10"/>
      <c r="Y1047" s="10"/>
      <c r="Z1047" s="10"/>
      <c r="AA1047" s="10"/>
      <c r="AB1047" s="10"/>
      <c r="AC1047" s="10"/>
    </row>
    <row r="1048" spans="3:29" s="7" customFormat="1">
      <c r="C1048" s="10"/>
      <c r="D1048" s="53"/>
      <c r="E1048" s="10"/>
      <c r="F1048" s="10"/>
      <c r="G1048" s="10"/>
      <c r="H1048" s="10"/>
      <c r="I1048" s="10"/>
      <c r="J1048" s="10"/>
      <c r="K1048" s="10"/>
      <c r="L1048" s="10"/>
      <c r="M1048" s="10"/>
      <c r="N1048" s="10"/>
      <c r="Q1048" s="10"/>
      <c r="R1048" s="10"/>
      <c r="S1048" s="10"/>
      <c r="T1048" s="10"/>
      <c r="U1048" s="10"/>
      <c r="V1048" s="10"/>
      <c r="W1048" s="10"/>
      <c r="X1048" s="10"/>
      <c r="Y1048" s="10"/>
      <c r="Z1048" s="10"/>
      <c r="AA1048" s="10"/>
      <c r="AB1048" s="10"/>
      <c r="AC1048" s="10"/>
    </row>
    <row r="1049" spans="3:29" s="7" customFormat="1">
      <c r="C1049" s="10"/>
      <c r="D1049" s="53"/>
      <c r="E1049" s="10"/>
      <c r="F1049" s="10"/>
      <c r="G1049" s="10"/>
      <c r="H1049" s="10"/>
      <c r="I1049" s="10"/>
      <c r="J1049" s="10"/>
      <c r="K1049" s="10"/>
      <c r="L1049" s="10"/>
      <c r="M1049" s="10"/>
      <c r="N1049" s="10"/>
      <c r="Q1049" s="10"/>
      <c r="R1049" s="10"/>
      <c r="S1049" s="10"/>
      <c r="T1049" s="10"/>
      <c r="U1049" s="10"/>
      <c r="V1049" s="10"/>
      <c r="W1049" s="10"/>
      <c r="X1049" s="10"/>
      <c r="Y1049" s="10"/>
      <c r="Z1049" s="10"/>
      <c r="AA1049" s="10"/>
      <c r="AB1049" s="10"/>
      <c r="AC1049" s="10"/>
    </row>
    <row r="1050" spans="3:29" s="7" customFormat="1">
      <c r="C1050" s="10"/>
      <c r="D1050" s="53"/>
      <c r="E1050" s="10"/>
      <c r="F1050" s="10"/>
      <c r="G1050" s="10"/>
      <c r="H1050" s="10"/>
      <c r="I1050" s="10"/>
      <c r="J1050" s="10"/>
      <c r="K1050" s="10"/>
      <c r="L1050" s="10"/>
      <c r="M1050" s="10"/>
      <c r="N1050" s="10"/>
      <c r="Q1050" s="10"/>
      <c r="R1050" s="10"/>
      <c r="S1050" s="10"/>
      <c r="T1050" s="10"/>
      <c r="U1050" s="10"/>
      <c r="V1050" s="10"/>
      <c r="W1050" s="10"/>
      <c r="X1050" s="10"/>
      <c r="Y1050" s="10"/>
      <c r="Z1050" s="10"/>
      <c r="AA1050" s="10"/>
      <c r="AB1050" s="10"/>
      <c r="AC1050" s="10"/>
    </row>
    <row r="1051" spans="3:29" s="7" customFormat="1">
      <c r="C1051" s="10"/>
      <c r="D1051" s="53"/>
      <c r="E1051" s="10"/>
      <c r="F1051" s="10"/>
      <c r="G1051" s="10"/>
      <c r="H1051" s="10"/>
      <c r="I1051" s="10"/>
      <c r="J1051" s="10"/>
      <c r="K1051" s="10"/>
      <c r="L1051" s="10"/>
      <c r="M1051" s="10"/>
      <c r="N1051" s="10"/>
      <c r="Q1051" s="10"/>
      <c r="R1051" s="10"/>
      <c r="S1051" s="10"/>
      <c r="T1051" s="10"/>
      <c r="U1051" s="10"/>
      <c r="V1051" s="10"/>
      <c r="W1051" s="10"/>
      <c r="X1051" s="10"/>
      <c r="Y1051" s="10"/>
      <c r="Z1051" s="10"/>
      <c r="AA1051" s="10"/>
      <c r="AB1051" s="10"/>
      <c r="AC1051" s="10"/>
    </row>
    <row r="1052" spans="3:29" s="7" customFormat="1">
      <c r="C1052" s="10"/>
      <c r="D1052" s="53"/>
      <c r="E1052" s="10"/>
      <c r="F1052" s="10"/>
      <c r="G1052" s="10"/>
      <c r="H1052" s="10"/>
      <c r="I1052" s="10"/>
      <c r="J1052" s="10"/>
      <c r="K1052" s="10"/>
      <c r="L1052" s="10"/>
      <c r="M1052" s="10"/>
      <c r="N1052" s="10"/>
      <c r="Q1052" s="10"/>
      <c r="R1052" s="10"/>
      <c r="S1052" s="10"/>
      <c r="T1052" s="10"/>
      <c r="U1052" s="10"/>
      <c r="V1052" s="10"/>
      <c r="W1052" s="10"/>
      <c r="X1052" s="10"/>
      <c r="Y1052" s="10"/>
      <c r="Z1052" s="10"/>
      <c r="AA1052" s="10"/>
      <c r="AB1052" s="10"/>
      <c r="AC1052" s="10"/>
    </row>
    <row r="1053" spans="3:29" s="7" customFormat="1">
      <c r="C1053" s="10"/>
      <c r="D1053" s="53"/>
      <c r="E1053" s="10"/>
      <c r="F1053" s="10"/>
      <c r="G1053" s="10"/>
      <c r="H1053" s="10"/>
      <c r="I1053" s="10"/>
      <c r="J1053" s="10"/>
      <c r="K1053" s="10"/>
      <c r="L1053" s="10"/>
      <c r="M1053" s="10"/>
      <c r="N1053" s="10"/>
      <c r="Q1053" s="10"/>
      <c r="R1053" s="10"/>
      <c r="S1053" s="10"/>
      <c r="T1053" s="10"/>
      <c r="U1053" s="10"/>
      <c r="V1053" s="10"/>
      <c r="W1053" s="10"/>
      <c r="X1053" s="10"/>
      <c r="Y1053" s="10"/>
      <c r="Z1053" s="10"/>
      <c r="AA1053" s="10"/>
      <c r="AB1053" s="10"/>
      <c r="AC1053" s="10"/>
    </row>
    <row r="1054" spans="3:29" s="7" customFormat="1">
      <c r="C1054" s="10"/>
      <c r="D1054" s="53"/>
      <c r="E1054" s="10"/>
      <c r="F1054" s="10"/>
      <c r="G1054" s="10"/>
      <c r="H1054" s="10"/>
      <c r="I1054" s="10"/>
      <c r="J1054" s="10"/>
      <c r="K1054" s="10"/>
      <c r="L1054" s="10"/>
      <c r="M1054" s="10"/>
      <c r="N1054" s="10"/>
      <c r="Q1054" s="10"/>
      <c r="R1054" s="10"/>
      <c r="S1054" s="10"/>
      <c r="T1054" s="10"/>
      <c r="U1054" s="10"/>
      <c r="V1054" s="10"/>
      <c r="W1054" s="10"/>
      <c r="X1054" s="10"/>
      <c r="Y1054" s="10"/>
      <c r="Z1054" s="10"/>
      <c r="AA1054" s="10"/>
      <c r="AB1054" s="10"/>
      <c r="AC1054" s="10"/>
    </row>
    <row r="1055" spans="3:29" s="7" customFormat="1">
      <c r="C1055" s="10"/>
      <c r="D1055" s="53"/>
      <c r="E1055" s="10"/>
      <c r="F1055" s="10"/>
      <c r="G1055" s="10"/>
      <c r="H1055" s="10"/>
      <c r="I1055" s="10"/>
      <c r="J1055" s="10"/>
      <c r="K1055" s="10"/>
      <c r="L1055" s="10"/>
      <c r="M1055" s="10"/>
      <c r="N1055" s="10"/>
      <c r="Q1055" s="10"/>
      <c r="R1055" s="10"/>
      <c r="S1055" s="10"/>
      <c r="T1055" s="10"/>
      <c r="U1055" s="10"/>
      <c r="V1055" s="10"/>
      <c r="W1055" s="10"/>
      <c r="X1055" s="10"/>
      <c r="Y1055" s="10"/>
      <c r="Z1055" s="10"/>
      <c r="AA1055" s="10"/>
      <c r="AB1055" s="10"/>
      <c r="AC1055" s="10"/>
    </row>
    <row r="1056" spans="3:29" s="7" customFormat="1">
      <c r="C1056" s="10"/>
      <c r="D1056" s="53"/>
      <c r="E1056" s="10"/>
      <c r="F1056" s="10"/>
      <c r="G1056" s="10"/>
      <c r="H1056" s="10"/>
      <c r="I1056" s="10"/>
      <c r="J1056" s="10"/>
      <c r="K1056" s="10"/>
      <c r="L1056" s="10"/>
      <c r="M1056" s="10"/>
      <c r="N1056" s="10"/>
      <c r="Q1056" s="10"/>
      <c r="R1056" s="10"/>
      <c r="S1056" s="10"/>
      <c r="T1056" s="10"/>
      <c r="U1056" s="10"/>
      <c r="V1056" s="10"/>
      <c r="W1056" s="10"/>
      <c r="X1056" s="10"/>
      <c r="Y1056" s="10"/>
      <c r="Z1056" s="10"/>
      <c r="AA1056" s="10"/>
      <c r="AB1056" s="10"/>
      <c r="AC1056" s="10"/>
    </row>
    <row r="1057" spans="3:29" s="7" customFormat="1">
      <c r="C1057" s="10"/>
      <c r="D1057" s="53"/>
      <c r="E1057" s="10"/>
      <c r="F1057" s="10"/>
      <c r="G1057" s="10"/>
      <c r="H1057" s="10"/>
      <c r="I1057" s="10"/>
      <c r="J1057" s="10"/>
      <c r="K1057" s="10"/>
      <c r="L1057" s="10"/>
      <c r="M1057" s="10"/>
      <c r="N1057" s="10"/>
      <c r="Q1057" s="10"/>
      <c r="R1057" s="10"/>
      <c r="S1057" s="10"/>
      <c r="T1057" s="10"/>
      <c r="U1057" s="10"/>
      <c r="V1057" s="10"/>
      <c r="W1057" s="10"/>
      <c r="X1057" s="10"/>
      <c r="Y1057" s="10"/>
      <c r="Z1057" s="10"/>
      <c r="AA1057" s="10"/>
      <c r="AB1057" s="10"/>
      <c r="AC1057" s="10"/>
    </row>
    <row r="1058" spans="3:29" s="7" customFormat="1">
      <c r="C1058" s="10"/>
      <c r="D1058" s="53"/>
      <c r="E1058" s="10"/>
      <c r="F1058" s="10"/>
      <c r="G1058" s="10"/>
      <c r="H1058" s="10"/>
      <c r="I1058" s="10"/>
      <c r="J1058" s="10"/>
      <c r="K1058" s="10"/>
      <c r="L1058" s="10"/>
      <c r="M1058" s="10"/>
      <c r="N1058" s="10"/>
      <c r="Q1058" s="10"/>
      <c r="R1058" s="10"/>
      <c r="S1058" s="10"/>
      <c r="T1058" s="10"/>
      <c r="U1058" s="10"/>
      <c r="V1058" s="10"/>
      <c r="W1058" s="10"/>
      <c r="X1058" s="10"/>
      <c r="Y1058" s="10"/>
      <c r="Z1058" s="10"/>
      <c r="AA1058" s="10"/>
      <c r="AB1058" s="10"/>
      <c r="AC1058" s="10"/>
    </row>
    <row r="1059" spans="3:29" s="7" customFormat="1">
      <c r="C1059" s="10"/>
      <c r="D1059" s="53"/>
      <c r="E1059" s="10"/>
      <c r="F1059" s="10"/>
      <c r="G1059" s="10"/>
      <c r="H1059" s="10"/>
      <c r="I1059" s="10"/>
      <c r="J1059" s="10"/>
      <c r="K1059" s="10"/>
      <c r="L1059" s="10"/>
      <c r="M1059" s="10"/>
      <c r="N1059" s="10"/>
      <c r="Q1059" s="10"/>
      <c r="R1059" s="10"/>
      <c r="S1059" s="10"/>
      <c r="T1059" s="10"/>
      <c r="U1059" s="10"/>
      <c r="V1059" s="10"/>
      <c r="W1059" s="10"/>
      <c r="X1059" s="10"/>
      <c r="Y1059" s="10"/>
      <c r="Z1059" s="10"/>
      <c r="AA1059" s="10"/>
      <c r="AB1059" s="10"/>
      <c r="AC1059" s="10"/>
    </row>
    <row r="1060" spans="3:29" s="7" customFormat="1">
      <c r="C1060" s="10"/>
      <c r="D1060" s="53"/>
      <c r="E1060" s="10"/>
      <c r="F1060" s="10"/>
      <c r="G1060" s="10"/>
      <c r="H1060" s="10"/>
      <c r="I1060" s="10"/>
      <c r="J1060" s="10"/>
      <c r="K1060" s="10"/>
      <c r="L1060" s="10"/>
      <c r="M1060" s="10"/>
      <c r="N1060" s="10"/>
      <c r="Q1060" s="10"/>
      <c r="R1060" s="10"/>
      <c r="S1060" s="10"/>
      <c r="T1060" s="10"/>
      <c r="U1060" s="10"/>
      <c r="V1060" s="10"/>
      <c r="W1060" s="10"/>
      <c r="X1060" s="10"/>
      <c r="Y1060" s="10"/>
      <c r="Z1060" s="10"/>
      <c r="AA1060" s="10"/>
      <c r="AB1060" s="10"/>
      <c r="AC1060" s="10"/>
    </row>
    <row r="1061" spans="3:29" s="7" customFormat="1">
      <c r="C1061" s="10"/>
      <c r="D1061" s="53"/>
      <c r="E1061" s="10"/>
      <c r="F1061" s="10"/>
      <c r="G1061" s="10"/>
      <c r="H1061" s="10"/>
      <c r="I1061" s="10"/>
      <c r="J1061" s="10"/>
      <c r="K1061" s="10"/>
      <c r="L1061" s="10"/>
      <c r="M1061" s="10"/>
      <c r="N1061" s="10"/>
      <c r="Q1061" s="10"/>
      <c r="R1061" s="10"/>
      <c r="S1061" s="10"/>
      <c r="T1061" s="10"/>
      <c r="U1061" s="10"/>
      <c r="V1061" s="10"/>
      <c r="W1061" s="10"/>
      <c r="X1061" s="10"/>
      <c r="Y1061" s="10"/>
      <c r="Z1061" s="10"/>
      <c r="AA1061" s="10"/>
      <c r="AB1061" s="10"/>
      <c r="AC1061" s="10"/>
    </row>
    <row r="1062" spans="3:29" s="7" customFormat="1">
      <c r="C1062" s="10"/>
      <c r="D1062" s="53"/>
      <c r="E1062" s="10"/>
      <c r="F1062" s="10"/>
      <c r="G1062" s="10"/>
      <c r="H1062" s="10"/>
      <c r="I1062" s="10"/>
      <c r="J1062" s="10"/>
      <c r="K1062" s="10"/>
      <c r="L1062" s="10"/>
      <c r="M1062" s="10"/>
      <c r="N1062" s="10"/>
      <c r="Q1062" s="10"/>
      <c r="R1062" s="10"/>
      <c r="S1062" s="10"/>
      <c r="T1062" s="10"/>
      <c r="U1062" s="10"/>
      <c r="V1062" s="10"/>
      <c r="W1062" s="10"/>
      <c r="X1062" s="10"/>
      <c r="Y1062" s="10"/>
      <c r="Z1062" s="10"/>
      <c r="AA1062" s="10"/>
      <c r="AB1062" s="10"/>
      <c r="AC1062" s="10"/>
    </row>
    <row r="1063" spans="3:29" s="7" customFormat="1">
      <c r="C1063" s="10"/>
      <c r="D1063" s="53"/>
      <c r="E1063" s="10"/>
      <c r="F1063" s="10"/>
      <c r="G1063" s="10"/>
      <c r="H1063" s="10"/>
      <c r="I1063" s="10"/>
      <c r="J1063" s="10"/>
      <c r="K1063" s="10"/>
      <c r="L1063" s="10"/>
      <c r="M1063" s="10"/>
      <c r="N1063" s="10"/>
      <c r="Q1063" s="10"/>
      <c r="R1063" s="10"/>
      <c r="S1063" s="10"/>
      <c r="T1063" s="10"/>
      <c r="U1063" s="10"/>
      <c r="V1063" s="10"/>
      <c r="W1063" s="10"/>
      <c r="X1063" s="10"/>
      <c r="Y1063" s="10"/>
      <c r="Z1063" s="10"/>
      <c r="AA1063" s="10"/>
      <c r="AB1063" s="10"/>
      <c r="AC1063" s="10"/>
    </row>
    <row r="1064" spans="3:29" s="7" customFormat="1">
      <c r="C1064" s="10"/>
      <c r="D1064" s="53"/>
      <c r="E1064" s="10"/>
      <c r="F1064" s="10"/>
      <c r="G1064" s="10"/>
      <c r="H1064" s="10"/>
      <c r="I1064" s="10"/>
      <c r="J1064" s="10"/>
      <c r="K1064" s="10"/>
      <c r="L1064" s="10"/>
      <c r="M1064" s="10"/>
      <c r="N1064" s="10"/>
      <c r="Q1064" s="10"/>
      <c r="R1064" s="10"/>
      <c r="S1064" s="10"/>
      <c r="T1064" s="10"/>
      <c r="U1064" s="10"/>
      <c r="V1064" s="10"/>
      <c r="W1064" s="10"/>
      <c r="X1064" s="10"/>
      <c r="Y1064" s="10"/>
      <c r="Z1064" s="10"/>
      <c r="AA1064" s="10"/>
      <c r="AB1064" s="10"/>
      <c r="AC1064" s="10"/>
    </row>
    <row r="1065" spans="3:29" s="7" customFormat="1">
      <c r="C1065" s="10"/>
      <c r="D1065" s="53"/>
      <c r="E1065" s="10"/>
      <c r="F1065" s="10"/>
      <c r="G1065" s="10"/>
      <c r="H1065" s="10"/>
      <c r="I1065" s="10"/>
      <c r="J1065" s="10"/>
      <c r="K1065" s="10"/>
      <c r="L1065" s="10"/>
      <c r="M1065" s="10"/>
      <c r="N1065" s="10"/>
      <c r="Q1065" s="10"/>
      <c r="R1065" s="10"/>
      <c r="S1065" s="10"/>
      <c r="T1065" s="10"/>
      <c r="U1065" s="10"/>
      <c r="V1065" s="10"/>
      <c r="W1065" s="10"/>
      <c r="X1065" s="10"/>
      <c r="Y1065" s="10"/>
      <c r="Z1065" s="10"/>
      <c r="AA1065" s="10"/>
      <c r="AB1065" s="10"/>
      <c r="AC1065" s="10"/>
    </row>
    <row r="1066" spans="3:29" s="7" customFormat="1">
      <c r="C1066" s="10"/>
      <c r="D1066" s="53"/>
      <c r="E1066" s="10"/>
      <c r="F1066" s="10"/>
      <c r="G1066" s="10"/>
      <c r="H1066" s="10"/>
      <c r="I1066" s="10"/>
      <c r="J1066" s="10"/>
      <c r="K1066" s="10"/>
      <c r="L1066" s="10"/>
      <c r="M1066" s="10"/>
      <c r="N1066" s="10"/>
      <c r="Q1066" s="10"/>
      <c r="R1066" s="10"/>
      <c r="S1066" s="10"/>
      <c r="T1066" s="10"/>
      <c r="U1066" s="10"/>
      <c r="V1066" s="10"/>
      <c r="W1066" s="10"/>
      <c r="X1066" s="10"/>
      <c r="Y1066" s="10"/>
      <c r="Z1066" s="10"/>
      <c r="AA1066" s="10"/>
      <c r="AB1066" s="10"/>
      <c r="AC1066" s="10"/>
    </row>
    <row r="1067" spans="3:29" s="7" customFormat="1">
      <c r="C1067" s="10"/>
      <c r="D1067" s="53"/>
      <c r="E1067" s="10"/>
      <c r="F1067" s="10"/>
      <c r="G1067" s="10"/>
      <c r="H1067" s="10"/>
      <c r="I1067" s="10"/>
      <c r="J1067" s="10"/>
      <c r="K1067" s="10"/>
      <c r="L1067" s="10"/>
      <c r="M1067" s="10"/>
      <c r="N1067" s="10"/>
      <c r="Q1067" s="10"/>
      <c r="R1067" s="10"/>
      <c r="S1067" s="10"/>
      <c r="T1067" s="10"/>
      <c r="U1067" s="10"/>
      <c r="V1067" s="10"/>
      <c r="W1067" s="10"/>
      <c r="X1067" s="10"/>
      <c r="Y1067" s="10"/>
      <c r="Z1067" s="10"/>
      <c r="AA1067" s="10"/>
      <c r="AB1067" s="10"/>
      <c r="AC1067" s="10"/>
    </row>
    <row r="1068" spans="3:29" s="7" customFormat="1">
      <c r="C1068" s="10"/>
      <c r="D1068" s="53"/>
      <c r="E1068" s="10"/>
      <c r="F1068" s="10"/>
      <c r="G1068" s="10"/>
      <c r="H1068" s="10"/>
      <c r="I1068" s="10"/>
      <c r="J1068" s="10"/>
      <c r="K1068" s="10"/>
      <c r="L1068" s="10"/>
      <c r="M1068" s="10"/>
      <c r="N1068" s="10"/>
      <c r="Q1068" s="10"/>
      <c r="R1068" s="10"/>
      <c r="S1068" s="10"/>
      <c r="T1068" s="10"/>
      <c r="U1068" s="10"/>
      <c r="V1068" s="10"/>
      <c r="W1068" s="10"/>
      <c r="X1068" s="10"/>
      <c r="Y1068" s="10"/>
      <c r="Z1068" s="10"/>
      <c r="AA1068" s="10"/>
      <c r="AB1068" s="10"/>
      <c r="AC1068" s="10"/>
    </row>
    <row r="1069" spans="3:29" s="7" customFormat="1">
      <c r="C1069" s="10"/>
      <c r="D1069" s="53"/>
      <c r="E1069" s="10"/>
      <c r="F1069" s="10"/>
      <c r="G1069" s="10"/>
      <c r="H1069" s="10"/>
      <c r="I1069" s="10"/>
      <c r="J1069" s="10"/>
      <c r="K1069" s="10"/>
      <c r="L1069" s="10"/>
      <c r="M1069" s="10"/>
      <c r="N1069" s="10"/>
      <c r="Q1069" s="10"/>
      <c r="R1069" s="10"/>
      <c r="S1069" s="10"/>
      <c r="T1069" s="10"/>
      <c r="U1069" s="10"/>
      <c r="V1069" s="10"/>
      <c r="W1069" s="10"/>
      <c r="X1069" s="10"/>
      <c r="Y1069" s="10"/>
      <c r="Z1069" s="10"/>
      <c r="AA1069" s="10"/>
      <c r="AB1069" s="10"/>
      <c r="AC1069" s="10"/>
    </row>
    <row r="1070" spans="3:29" s="7" customFormat="1">
      <c r="C1070" s="10"/>
      <c r="D1070" s="53"/>
      <c r="E1070" s="10"/>
      <c r="F1070" s="10"/>
      <c r="G1070" s="10"/>
      <c r="H1070" s="10"/>
      <c r="I1070" s="10"/>
      <c r="J1070" s="10"/>
      <c r="K1070" s="10"/>
      <c r="L1070" s="10"/>
      <c r="M1070" s="10"/>
      <c r="N1070" s="10"/>
      <c r="Q1070" s="10"/>
      <c r="R1070" s="10"/>
      <c r="S1070" s="10"/>
      <c r="T1070" s="10"/>
      <c r="U1070" s="10"/>
      <c r="V1070" s="10"/>
      <c r="W1070" s="10"/>
      <c r="X1070" s="10"/>
      <c r="Y1070" s="10"/>
      <c r="Z1070" s="10"/>
      <c r="AA1070" s="10"/>
      <c r="AB1070" s="10"/>
      <c r="AC1070" s="10"/>
    </row>
    <row r="1071" spans="3:29" s="7" customFormat="1">
      <c r="C1071" s="10"/>
      <c r="D1071" s="53"/>
      <c r="E1071" s="10"/>
      <c r="F1071" s="10"/>
      <c r="G1071" s="10"/>
      <c r="H1071" s="10"/>
      <c r="I1071" s="10"/>
      <c r="J1071" s="10"/>
      <c r="K1071" s="10"/>
      <c r="L1071" s="10"/>
      <c r="M1071" s="10"/>
      <c r="N1071" s="10"/>
      <c r="Q1071" s="10"/>
      <c r="R1071" s="10"/>
      <c r="S1071" s="10"/>
      <c r="T1071" s="10"/>
      <c r="U1071" s="10"/>
      <c r="V1071" s="10"/>
      <c r="W1071" s="10"/>
      <c r="X1071" s="10"/>
      <c r="Y1071" s="10"/>
      <c r="Z1071" s="10"/>
      <c r="AA1071" s="10"/>
      <c r="AB1071" s="10"/>
      <c r="AC1071" s="10"/>
    </row>
    <row r="1072" spans="3:29" s="7" customFormat="1">
      <c r="C1072" s="10"/>
      <c r="D1072" s="53"/>
      <c r="E1072" s="10"/>
      <c r="F1072" s="10"/>
      <c r="G1072" s="10"/>
      <c r="H1072" s="10"/>
      <c r="I1072" s="10"/>
      <c r="J1072" s="10"/>
      <c r="K1072" s="10"/>
      <c r="L1072" s="10"/>
      <c r="M1072" s="10"/>
      <c r="N1072" s="10"/>
      <c r="Q1072" s="10"/>
      <c r="R1072" s="10"/>
      <c r="S1072" s="10"/>
      <c r="T1072" s="10"/>
      <c r="U1072" s="10"/>
      <c r="V1072" s="10"/>
      <c r="W1072" s="10"/>
      <c r="X1072" s="10"/>
      <c r="Y1072" s="10"/>
      <c r="Z1072" s="10"/>
      <c r="AA1072" s="10"/>
      <c r="AB1072" s="10"/>
      <c r="AC1072" s="10"/>
    </row>
    <row r="1073" spans="3:29" s="7" customFormat="1">
      <c r="C1073" s="10"/>
      <c r="D1073" s="53"/>
      <c r="E1073" s="10"/>
      <c r="F1073" s="10"/>
      <c r="G1073" s="10"/>
      <c r="H1073" s="10"/>
      <c r="I1073" s="10"/>
      <c r="J1073" s="10"/>
      <c r="K1073" s="10"/>
      <c r="L1073" s="10"/>
      <c r="M1073" s="10"/>
      <c r="N1073" s="10"/>
      <c r="Q1073" s="10"/>
      <c r="R1073" s="10"/>
      <c r="S1073" s="10"/>
      <c r="T1073" s="10"/>
      <c r="U1073" s="10"/>
      <c r="V1073" s="10"/>
      <c r="W1073" s="10"/>
      <c r="X1073" s="10"/>
      <c r="Y1073" s="10"/>
      <c r="Z1073" s="10"/>
      <c r="AA1073" s="10"/>
      <c r="AB1073" s="10"/>
      <c r="AC1073" s="10"/>
    </row>
    <row r="1074" spans="3:29" s="7" customFormat="1">
      <c r="C1074" s="10"/>
      <c r="D1074" s="53"/>
      <c r="E1074" s="10"/>
      <c r="F1074" s="10"/>
      <c r="G1074" s="10"/>
      <c r="H1074" s="10"/>
      <c r="I1074" s="10"/>
      <c r="J1074" s="10"/>
      <c r="K1074" s="10"/>
      <c r="L1074" s="10"/>
      <c r="M1074" s="10"/>
      <c r="N1074" s="10"/>
      <c r="Q1074" s="10"/>
      <c r="R1074" s="10"/>
      <c r="S1074" s="10"/>
      <c r="T1074" s="10"/>
      <c r="U1074" s="10"/>
      <c r="V1074" s="10"/>
      <c r="W1074" s="10"/>
      <c r="X1074" s="10"/>
      <c r="Y1074" s="10"/>
      <c r="Z1074" s="10"/>
      <c r="AA1074" s="10"/>
      <c r="AB1074" s="10"/>
      <c r="AC1074" s="10"/>
    </row>
    <row r="1075" spans="3:29" s="7" customFormat="1">
      <c r="C1075" s="10"/>
      <c r="D1075" s="53"/>
      <c r="E1075" s="10"/>
      <c r="F1075" s="10"/>
      <c r="G1075" s="10"/>
      <c r="H1075" s="10"/>
      <c r="I1075" s="10"/>
      <c r="J1075" s="10"/>
      <c r="K1075" s="10"/>
      <c r="L1075" s="10"/>
      <c r="M1075" s="10"/>
      <c r="N1075" s="10"/>
      <c r="Q1075" s="10"/>
      <c r="R1075" s="10"/>
      <c r="S1075" s="10"/>
      <c r="T1075" s="10"/>
      <c r="U1075" s="10"/>
      <c r="V1075" s="10"/>
      <c r="W1075" s="10"/>
      <c r="X1075" s="10"/>
      <c r="Y1075" s="10"/>
      <c r="Z1075" s="10"/>
      <c r="AA1075" s="10"/>
      <c r="AB1075" s="10"/>
      <c r="AC1075" s="10"/>
    </row>
    <row r="1076" spans="3:29" s="7" customFormat="1">
      <c r="C1076" s="10"/>
      <c r="D1076" s="53"/>
      <c r="E1076" s="10"/>
      <c r="F1076" s="10"/>
      <c r="G1076" s="10"/>
      <c r="H1076" s="10"/>
      <c r="I1076" s="10"/>
      <c r="J1076" s="10"/>
      <c r="K1076" s="10"/>
      <c r="L1076" s="10"/>
      <c r="M1076" s="10"/>
      <c r="N1076" s="10"/>
      <c r="Q1076" s="10"/>
      <c r="R1076" s="10"/>
      <c r="S1076" s="10"/>
      <c r="T1076" s="10"/>
      <c r="U1076" s="10"/>
      <c r="V1076" s="10"/>
      <c r="W1076" s="10"/>
      <c r="X1076" s="10"/>
      <c r="Y1076" s="10"/>
      <c r="Z1076" s="10"/>
      <c r="AA1076" s="10"/>
      <c r="AB1076" s="10"/>
      <c r="AC1076" s="10"/>
    </row>
    <row r="1077" spans="3:29" s="7" customFormat="1">
      <c r="C1077" s="10"/>
      <c r="D1077" s="53"/>
      <c r="E1077" s="10"/>
      <c r="F1077" s="10"/>
      <c r="G1077" s="10"/>
      <c r="H1077" s="10"/>
      <c r="I1077" s="10"/>
      <c r="J1077" s="10"/>
      <c r="K1077" s="10"/>
      <c r="L1077" s="10"/>
      <c r="M1077" s="10"/>
      <c r="N1077" s="10"/>
      <c r="Q1077" s="10"/>
      <c r="R1077" s="10"/>
      <c r="S1077" s="10"/>
      <c r="T1077" s="10"/>
      <c r="U1077" s="10"/>
      <c r="V1077" s="10"/>
      <c r="W1077" s="10"/>
      <c r="X1077" s="10"/>
      <c r="Y1077" s="10"/>
      <c r="Z1077" s="10"/>
      <c r="AA1077" s="10"/>
      <c r="AB1077" s="10"/>
      <c r="AC1077" s="10"/>
    </row>
    <row r="1078" spans="3:29" s="7" customFormat="1">
      <c r="C1078" s="10"/>
      <c r="D1078" s="53"/>
      <c r="E1078" s="10"/>
      <c r="F1078" s="10"/>
      <c r="G1078" s="10"/>
      <c r="H1078" s="10"/>
      <c r="I1078" s="10"/>
      <c r="J1078" s="10"/>
      <c r="K1078" s="10"/>
      <c r="L1078" s="10"/>
      <c r="M1078" s="10"/>
      <c r="N1078" s="10"/>
      <c r="Q1078" s="10"/>
      <c r="R1078" s="10"/>
      <c r="S1078" s="10"/>
      <c r="T1078" s="10"/>
      <c r="U1078" s="10"/>
      <c r="V1078" s="10"/>
      <c r="W1078" s="10"/>
      <c r="X1078" s="10"/>
      <c r="Y1078" s="10"/>
      <c r="Z1078" s="10"/>
      <c r="AA1078" s="10"/>
      <c r="AB1078" s="10"/>
      <c r="AC1078" s="10"/>
    </row>
    <row r="1079" spans="3:29" s="7" customFormat="1">
      <c r="C1079" s="10"/>
      <c r="D1079" s="53"/>
      <c r="E1079" s="10"/>
      <c r="F1079" s="10"/>
      <c r="G1079" s="10"/>
      <c r="H1079" s="10"/>
      <c r="I1079" s="10"/>
      <c r="J1079" s="10"/>
      <c r="K1079" s="10"/>
      <c r="L1079" s="10"/>
      <c r="M1079" s="10"/>
      <c r="N1079" s="10"/>
      <c r="Q1079" s="10"/>
      <c r="R1079" s="10"/>
      <c r="S1079" s="10"/>
      <c r="T1079" s="10"/>
      <c r="U1079" s="10"/>
      <c r="V1079" s="10"/>
      <c r="W1079" s="10"/>
      <c r="X1079" s="10"/>
      <c r="Y1079" s="10"/>
      <c r="Z1079" s="10"/>
      <c r="AA1079" s="10"/>
      <c r="AB1079" s="10"/>
      <c r="AC1079" s="10"/>
    </row>
    <row r="1080" spans="3:29" s="7" customFormat="1">
      <c r="C1080" s="10"/>
      <c r="D1080" s="53"/>
      <c r="E1080" s="10"/>
      <c r="F1080" s="10"/>
      <c r="G1080" s="10"/>
      <c r="H1080" s="10"/>
      <c r="I1080" s="10"/>
      <c r="J1080" s="10"/>
      <c r="K1080" s="10"/>
      <c r="L1080" s="10"/>
      <c r="M1080" s="10"/>
      <c r="N1080" s="10"/>
      <c r="Q1080" s="10"/>
      <c r="R1080" s="10"/>
      <c r="S1080" s="10"/>
      <c r="T1080" s="10"/>
      <c r="U1080" s="10"/>
      <c r="V1080" s="10"/>
      <c r="W1080" s="10"/>
      <c r="X1080" s="10"/>
      <c r="Y1080" s="10"/>
      <c r="Z1080" s="10"/>
      <c r="AA1080" s="10"/>
      <c r="AB1080" s="10"/>
      <c r="AC1080" s="10"/>
    </row>
    <row r="1081" spans="3:29" s="7" customFormat="1">
      <c r="C1081" s="10"/>
      <c r="D1081" s="53"/>
      <c r="E1081" s="10"/>
      <c r="F1081" s="10"/>
      <c r="G1081" s="10"/>
      <c r="H1081" s="10"/>
      <c r="I1081" s="10"/>
      <c r="J1081" s="10"/>
      <c r="K1081" s="10"/>
      <c r="L1081" s="10"/>
      <c r="M1081" s="10"/>
      <c r="N1081" s="10"/>
      <c r="Q1081" s="10"/>
      <c r="R1081" s="10"/>
      <c r="S1081" s="10"/>
      <c r="T1081" s="10"/>
      <c r="U1081" s="10"/>
      <c r="V1081" s="10"/>
      <c r="W1081" s="10"/>
      <c r="X1081" s="10"/>
      <c r="Y1081" s="10"/>
      <c r="Z1081" s="10"/>
      <c r="AA1081" s="10"/>
      <c r="AB1081" s="10"/>
      <c r="AC1081" s="10"/>
    </row>
    <row r="1082" spans="3:29" s="7" customFormat="1">
      <c r="C1082" s="10"/>
      <c r="D1082" s="53"/>
      <c r="E1082" s="10"/>
      <c r="F1082" s="10"/>
      <c r="G1082" s="10"/>
      <c r="H1082" s="10"/>
      <c r="I1082" s="10"/>
      <c r="J1082" s="10"/>
      <c r="K1082" s="10"/>
      <c r="L1082" s="10"/>
      <c r="M1082" s="10"/>
      <c r="N1082" s="10"/>
      <c r="Q1082" s="10"/>
      <c r="R1082" s="10"/>
      <c r="S1082" s="10"/>
      <c r="T1082" s="10"/>
      <c r="U1082" s="10"/>
      <c r="V1082" s="10"/>
      <c r="W1082" s="10"/>
      <c r="X1082" s="10"/>
      <c r="Y1082" s="10"/>
      <c r="Z1082" s="10"/>
      <c r="AA1082" s="10"/>
      <c r="AB1082" s="10"/>
      <c r="AC1082" s="10"/>
    </row>
    <row r="1083" spans="3:29" s="7" customFormat="1">
      <c r="C1083" s="10"/>
      <c r="D1083" s="53"/>
      <c r="E1083" s="10"/>
      <c r="F1083" s="10"/>
      <c r="G1083" s="10"/>
      <c r="H1083" s="10"/>
      <c r="I1083" s="10"/>
      <c r="J1083" s="10"/>
      <c r="K1083" s="10"/>
      <c r="L1083" s="10"/>
      <c r="M1083" s="10"/>
      <c r="N1083" s="10"/>
      <c r="Q1083" s="10"/>
      <c r="R1083" s="10"/>
      <c r="S1083" s="10"/>
      <c r="T1083" s="10"/>
      <c r="U1083" s="10"/>
      <c r="V1083" s="10"/>
      <c r="W1083" s="10"/>
      <c r="X1083" s="10"/>
      <c r="Y1083" s="10"/>
      <c r="Z1083" s="10"/>
      <c r="AA1083" s="10"/>
      <c r="AB1083" s="10"/>
      <c r="AC1083" s="10"/>
    </row>
    <row r="1084" spans="3:29" s="7" customFormat="1">
      <c r="C1084" s="10"/>
      <c r="D1084" s="53"/>
      <c r="E1084" s="10"/>
      <c r="F1084" s="10"/>
      <c r="G1084" s="10"/>
      <c r="H1084" s="10"/>
      <c r="I1084" s="10"/>
      <c r="J1084" s="10"/>
      <c r="K1084" s="10"/>
      <c r="L1084" s="10"/>
      <c r="M1084" s="10"/>
      <c r="N1084" s="10"/>
      <c r="Q1084" s="10"/>
      <c r="R1084" s="10"/>
      <c r="S1084" s="10"/>
      <c r="T1084" s="10"/>
      <c r="U1084" s="10"/>
      <c r="V1084" s="10"/>
      <c r="W1084" s="10"/>
      <c r="X1084" s="10"/>
      <c r="Y1084" s="10"/>
      <c r="Z1084" s="10"/>
      <c r="AA1084" s="10"/>
      <c r="AB1084" s="10"/>
      <c r="AC1084" s="10"/>
    </row>
    <row r="1085" spans="3:29" s="7" customFormat="1">
      <c r="C1085" s="10"/>
      <c r="D1085" s="53"/>
      <c r="E1085" s="10"/>
      <c r="F1085" s="10"/>
      <c r="G1085" s="10"/>
      <c r="H1085" s="10"/>
      <c r="I1085" s="10"/>
      <c r="J1085" s="10"/>
      <c r="K1085" s="10"/>
      <c r="L1085" s="10"/>
      <c r="M1085" s="10"/>
      <c r="N1085" s="10"/>
      <c r="Q1085" s="10"/>
      <c r="R1085" s="10"/>
      <c r="S1085" s="10"/>
      <c r="T1085" s="10"/>
      <c r="U1085" s="10"/>
      <c r="V1085" s="10"/>
      <c r="W1085" s="10"/>
      <c r="X1085" s="10"/>
      <c r="Y1085" s="10"/>
      <c r="Z1085" s="10"/>
      <c r="AA1085" s="10"/>
      <c r="AB1085" s="10"/>
      <c r="AC1085" s="10"/>
    </row>
    <row r="1086" spans="3:29" s="7" customFormat="1">
      <c r="C1086" s="10"/>
      <c r="D1086" s="53"/>
      <c r="E1086" s="10"/>
      <c r="F1086" s="10"/>
      <c r="G1086" s="10"/>
      <c r="H1086" s="10"/>
      <c r="I1086" s="10"/>
      <c r="J1086" s="10"/>
      <c r="K1086" s="10"/>
      <c r="L1086" s="10"/>
      <c r="M1086" s="10"/>
      <c r="N1086" s="10"/>
      <c r="Q1086" s="10"/>
      <c r="R1086" s="10"/>
      <c r="S1086" s="10"/>
      <c r="T1086" s="10"/>
      <c r="U1086" s="10"/>
      <c r="V1086" s="10"/>
      <c r="W1086" s="10"/>
      <c r="X1086" s="10"/>
      <c r="Y1086" s="10"/>
      <c r="Z1086" s="10"/>
      <c r="AA1086" s="10"/>
      <c r="AB1086" s="10"/>
      <c r="AC1086" s="10"/>
    </row>
    <row r="1087" spans="3:29" s="7" customFormat="1">
      <c r="C1087" s="10"/>
      <c r="D1087" s="53"/>
      <c r="E1087" s="10"/>
      <c r="F1087" s="10"/>
      <c r="G1087" s="10"/>
      <c r="H1087" s="10"/>
      <c r="I1087" s="10"/>
      <c r="J1087" s="10"/>
      <c r="K1087" s="10"/>
      <c r="L1087" s="10"/>
      <c r="M1087" s="10"/>
      <c r="N1087" s="10"/>
      <c r="Q1087" s="10"/>
      <c r="R1087" s="10"/>
      <c r="S1087" s="10"/>
      <c r="T1087" s="10"/>
      <c r="U1087" s="10"/>
      <c r="V1087" s="10"/>
      <c r="W1087" s="10"/>
      <c r="X1087" s="10"/>
      <c r="Y1087" s="10"/>
      <c r="Z1087" s="10"/>
      <c r="AA1087" s="10"/>
      <c r="AB1087" s="10"/>
      <c r="AC1087" s="10"/>
    </row>
    <row r="1088" spans="3:29" s="7" customFormat="1">
      <c r="C1088" s="10"/>
      <c r="D1088" s="53"/>
      <c r="E1088" s="10"/>
      <c r="F1088" s="10"/>
      <c r="G1088" s="10"/>
      <c r="H1088" s="10"/>
      <c r="I1088" s="10"/>
      <c r="J1088" s="10"/>
      <c r="K1088" s="10"/>
      <c r="L1088" s="10"/>
      <c r="M1088" s="10"/>
      <c r="N1088" s="10"/>
      <c r="Q1088" s="10"/>
      <c r="R1088" s="10"/>
      <c r="S1088" s="10"/>
      <c r="T1088" s="10"/>
      <c r="U1088" s="10"/>
      <c r="V1088" s="10"/>
      <c r="W1088" s="10"/>
      <c r="X1088" s="10"/>
      <c r="Y1088" s="10"/>
      <c r="Z1088" s="10"/>
      <c r="AA1088" s="10"/>
      <c r="AB1088" s="10"/>
      <c r="AC1088" s="10"/>
    </row>
    <row r="1089" spans="3:29" s="7" customFormat="1">
      <c r="C1089" s="10"/>
      <c r="D1089" s="53"/>
      <c r="E1089" s="10"/>
      <c r="F1089" s="10"/>
      <c r="G1089" s="10"/>
      <c r="H1089" s="10"/>
      <c r="I1089" s="10"/>
      <c r="J1089" s="10"/>
      <c r="K1089" s="10"/>
      <c r="L1089" s="10"/>
      <c r="M1089" s="10"/>
      <c r="N1089" s="10"/>
      <c r="Q1089" s="10"/>
      <c r="R1089" s="10"/>
      <c r="S1089" s="10"/>
      <c r="T1089" s="10"/>
      <c r="U1089" s="10"/>
      <c r="V1089" s="10"/>
      <c r="W1089" s="10"/>
      <c r="X1089" s="10"/>
      <c r="Y1089" s="10"/>
      <c r="Z1089" s="10"/>
      <c r="AA1089" s="10"/>
      <c r="AB1089" s="10"/>
      <c r="AC1089" s="10"/>
    </row>
    <row r="1090" spans="3:29" s="7" customFormat="1">
      <c r="C1090" s="10"/>
      <c r="D1090" s="53"/>
      <c r="E1090" s="10"/>
      <c r="F1090" s="10"/>
      <c r="G1090" s="10"/>
      <c r="H1090" s="10"/>
      <c r="I1090" s="10"/>
      <c r="J1090" s="10"/>
      <c r="K1090" s="10"/>
      <c r="L1090" s="10"/>
      <c r="M1090" s="10"/>
      <c r="N1090" s="10"/>
      <c r="Q1090" s="10"/>
      <c r="R1090" s="10"/>
      <c r="S1090" s="10"/>
      <c r="T1090" s="10"/>
      <c r="U1090" s="10"/>
      <c r="V1090" s="10"/>
      <c r="W1090" s="10"/>
      <c r="X1090" s="10"/>
      <c r="Y1090" s="10"/>
      <c r="Z1090" s="10"/>
      <c r="AA1090" s="10"/>
      <c r="AB1090" s="10"/>
      <c r="AC1090" s="10"/>
    </row>
    <row r="1091" spans="3:29" s="7" customFormat="1">
      <c r="C1091" s="10"/>
      <c r="D1091" s="53"/>
      <c r="E1091" s="10"/>
      <c r="F1091" s="10"/>
      <c r="G1091" s="10"/>
      <c r="H1091" s="10"/>
      <c r="I1091" s="10"/>
      <c r="J1091" s="10"/>
      <c r="K1091" s="10"/>
      <c r="L1091" s="10"/>
      <c r="M1091" s="10"/>
      <c r="N1091" s="10"/>
      <c r="Q1091" s="10"/>
      <c r="R1091" s="10"/>
      <c r="S1091" s="10"/>
      <c r="T1091" s="10"/>
      <c r="U1091" s="10"/>
      <c r="V1091" s="10"/>
      <c r="W1091" s="10"/>
      <c r="X1091" s="10"/>
      <c r="Y1091" s="10"/>
      <c r="Z1091" s="10"/>
      <c r="AA1091" s="10"/>
      <c r="AB1091" s="10"/>
      <c r="AC1091" s="10"/>
    </row>
    <row r="1092" spans="3:29" s="7" customFormat="1">
      <c r="C1092" s="10"/>
      <c r="D1092" s="53"/>
      <c r="E1092" s="10"/>
      <c r="F1092" s="10"/>
      <c r="G1092" s="10"/>
      <c r="H1092" s="10"/>
      <c r="I1092" s="10"/>
      <c r="J1092" s="10"/>
      <c r="K1092" s="10"/>
      <c r="L1092" s="10"/>
      <c r="M1092" s="10"/>
      <c r="N1092" s="10"/>
      <c r="Q1092" s="10"/>
      <c r="R1092" s="10"/>
      <c r="S1092" s="10"/>
      <c r="T1092" s="10"/>
      <c r="U1092" s="10"/>
      <c r="V1092" s="10"/>
      <c r="W1092" s="10"/>
      <c r="X1092" s="10"/>
      <c r="Y1092" s="10"/>
      <c r="Z1092" s="10"/>
      <c r="AA1092" s="10"/>
      <c r="AB1092" s="10"/>
      <c r="AC1092" s="10"/>
    </row>
    <row r="1093" spans="3:29" s="7" customFormat="1">
      <c r="C1093" s="10"/>
      <c r="D1093" s="53"/>
      <c r="E1093" s="10"/>
      <c r="F1093" s="10"/>
      <c r="G1093" s="10"/>
      <c r="H1093" s="10"/>
      <c r="I1093" s="10"/>
      <c r="J1093" s="10"/>
      <c r="K1093" s="10"/>
      <c r="L1093" s="10"/>
      <c r="M1093" s="10"/>
      <c r="N1093" s="10"/>
      <c r="Q1093" s="10"/>
      <c r="R1093" s="10"/>
      <c r="S1093" s="10"/>
      <c r="T1093" s="10"/>
      <c r="U1093" s="10"/>
      <c r="V1093" s="10"/>
      <c r="W1093" s="10"/>
      <c r="X1093" s="10"/>
      <c r="Y1093" s="10"/>
      <c r="Z1093" s="10"/>
      <c r="AA1093" s="10"/>
      <c r="AB1093" s="10"/>
      <c r="AC1093" s="10"/>
    </row>
    <row r="1094" spans="3:29" s="7" customFormat="1">
      <c r="C1094" s="10"/>
      <c r="D1094" s="53"/>
      <c r="E1094" s="10"/>
      <c r="F1094" s="10"/>
      <c r="G1094" s="10"/>
      <c r="H1094" s="10"/>
      <c r="I1094" s="10"/>
      <c r="J1094" s="10"/>
      <c r="K1094" s="10"/>
      <c r="L1094" s="10"/>
      <c r="M1094" s="10"/>
      <c r="N1094" s="10"/>
      <c r="Q1094" s="10"/>
      <c r="R1094" s="10"/>
      <c r="S1094" s="10"/>
      <c r="T1094" s="10"/>
      <c r="U1094" s="10"/>
      <c r="V1094" s="10"/>
      <c r="W1094" s="10"/>
      <c r="X1094" s="10"/>
      <c r="Y1094" s="10"/>
      <c r="Z1094" s="10"/>
      <c r="AA1094" s="10"/>
      <c r="AB1094" s="10"/>
      <c r="AC1094" s="10"/>
    </row>
    <row r="1095" spans="3:29" s="7" customFormat="1">
      <c r="C1095" s="10"/>
      <c r="D1095" s="53"/>
      <c r="E1095" s="10"/>
      <c r="F1095" s="10"/>
      <c r="G1095" s="10"/>
      <c r="H1095" s="10"/>
      <c r="I1095" s="10"/>
      <c r="J1095" s="10"/>
      <c r="K1095" s="10"/>
      <c r="L1095" s="10"/>
      <c r="M1095" s="10"/>
      <c r="N1095" s="10"/>
      <c r="Q1095" s="10"/>
      <c r="R1095" s="10"/>
      <c r="S1095" s="10"/>
      <c r="T1095" s="10"/>
      <c r="U1095" s="10"/>
      <c r="V1095" s="10"/>
      <c r="W1095" s="10"/>
      <c r="X1095" s="10"/>
      <c r="Y1095" s="10"/>
      <c r="Z1095" s="10"/>
      <c r="AA1095" s="10"/>
      <c r="AB1095" s="10"/>
      <c r="AC1095" s="10"/>
    </row>
    <row r="1096" spans="3:29" s="7" customFormat="1">
      <c r="C1096" s="10"/>
      <c r="D1096" s="53"/>
      <c r="E1096" s="10"/>
      <c r="F1096" s="10"/>
      <c r="G1096" s="10"/>
      <c r="H1096" s="10"/>
      <c r="I1096" s="10"/>
      <c r="J1096" s="10"/>
      <c r="K1096" s="10"/>
      <c r="L1096" s="10"/>
      <c r="M1096" s="10"/>
      <c r="N1096" s="10"/>
      <c r="Q1096" s="10"/>
      <c r="R1096" s="10"/>
      <c r="S1096" s="10"/>
      <c r="T1096" s="10"/>
      <c r="U1096" s="10"/>
      <c r="V1096" s="10"/>
      <c r="W1096" s="10"/>
      <c r="X1096" s="10"/>
      <c r="Y1096" s="10"/>
      <c r="Z1096" s="10"/>
      <c r="AA1096" s="10"/>
      <c r="AB1096" s="10"/>
      <c r="AC1096" s="10"/>
    </row>
    <row r="1097" spans="3:29" s="7" customFormat="1">
      <c r="C1097" s="10"/>
      <c r="D1097" s="53"/>
      <c r="E1097" s="10"/>
      <c r="F1097" s="10"/>
      <c r="G1097" s="10"/>
      <c r="H1097" s="10"/>
      <c r="I1097" s="10"/>
      <c r="J1097" s="10"/>
      <c r="K1097" s="10"/>
      <c r="L1097" s="10"/>
      <c r="M1097" s="10"/>
      <c r="N1097" s="10"/>
      <c r="Q1097" s="10"/>
      <c r="R1097" s="10"/>
      <c r="S1097" s="10"/>
      <c r="T1097" s="10"/>
      <c r="U1097" s="10"/>
      <c r="V1097" s="10"/>
      <c r="W1097" s="10"/>
      <c r="X1097" s="10"/>
      <c r="Y1097" s="10"/>
      <c r="Z1097" s="10"/>
      <c r="AA1097" s="10"/>
      <c r="AB1097" s="10"/>
      <c r="AC1097" s="10"/>
    </row>
    <row r="1098" spans="3:29" s="7" customFormat="1">
      <c r="C1098" s="10"/>
      <c r="D1098" s="53"/>
      <c r="E1098" s="10"/>
      <c r="F1098" s="10"/>
      <c r="G1098" s="10"/>
      <c r="H1098" s="10"/>
      <c r="I1098" s="10"/>
      <c r="J1098" s="10"/>
      <c r="K1098" s="10"/>
      <c r="L1098" s="10"/>
      <c r="M1098" s="10"/>
      <c r="N1098" s="10"/>
      <c r="Q1098" s="10"/>
      <c r="R1098" s="10"/>
      <c r="S1098" s="10"/>
      <c r="T1098" s="10"/>
      <c r="U1098" s="10"/>
      <c r="V1098" s="10"/>
      <c r="W1098" s="10"/>
      <c r="X1098" s="10"/>
      <c r="Y1098" s="10"/>
      <c r="Z1098" s="10"/>
      <c r="AA1098" s="10"/>
      <c r="AB1098" s="10"/>
      <c r="AC1098" s="10"/>
    </row>
    <row r="1099" spans="3:29" s="7" customFormat="1">
      <c r="C1099" s="10"/>
      <c r="D1099" s="53"/>
      <c r="E1099" s="10"/>
      <c r="F1099" s="10"/>
      <c r="G1099" s="10"/>
      <c r="H1099" s="10"/>
      <c r="I1099" s="10"/>
      <c r="J1099" s="10"/>
      <c r="K1099" s="10"/>
      <c r="L1099" s="10"/>
      <c r="M1099" s="10"/>
      <c r="N1099" s="10"/>
      <c r="Q1099" s="10"/>
      <c r="R1099" s="10"/>
      <c r="S1099" s="10"/>
      <c r="T1099" s="10"/>
      <c r="U1099" s="10"/>
      <c r="V1099" s="10"/>
      <c r="W1099" s="10"/>
      <c r="X1099" s="10"/>
      <c r="Y1099" s="10"/>
      <c r="Z1099" s="10"/>
      <c r="AA1099" s="10"/>
      <c r="AB1099" s="10"/>
      <c r="AC1099" s="10"/>
    </row>
    <row r="1100" spans="3:29" s="7" customFormat="1">
      <c r="C1100" s="10"/>
      <c r="D1100" s="53"/>
      <c r="E1100" s="10"/>
      <c r="F1100" s="10"/>
      <c r="G1100" s="10"/>
      <c r="H1100" s="10"/>
      <c r="I1100" s="10"/>
      <c r="J1100" s="10"/>
      <c r="K1100" s="10"/>
      <c r="L1100" s="10"/>
      <c r="M1100" s="10"/>
      <c r="N1100" s="10"/>
      <c r="Q1100" s="10"/>
      <c r="R1100" s="10"/>
      <c r="S1100" s="10"/>
      <c r="T1100" s="10"/>
      <c r="U1100" s="10"/>
      <c r="V1100" s="10"/>
      <c r="W1100" s="10"/>
      <c r="X1100" s="10"/>
      <c r="Y1100" s="10"/>
      <c r="Z1100" s="10"/>
      <c r="AA1100" s="10"/>
      <c r="AB1100" s="10"/>
      <c r="AC1100" s="10"/>
    </row>
    <row r="1101" spans="3:29" s="7" customFormat="1">
      <c r="C1101" s="10"/>
      <c r="D1101" s="53"/>
      <c r="E1101" s="10"/>
      <c r="F1101" s="10"/>
      <c r="G1101" s="10"/>
      <c r="H1101" s="10"/>
      <c r="I1101" s="10"/>
      <c r="J1101" s="10"/>
      <c r="K1101" s="10"/>
      <c r="L1101" s="10"/>
      <c r="M1101" s="10"/>
      <c r="N1101" s="10"/>
      <c r="Q1101" s="10"/>
      <c r="R1101" s="10"/>
      <c r="S1101" s="10"/>
      <c r="T1101" s="10"/>
      <c r="U1101" s="10"/>
      <c r="V1101" s="10"/>
      <c r="W1101" s="10"/>
      <c r="X1101" s="10"/>
      <c r="Y1101" s="10"/>
      <c r="Z1101" s="10"/>
      <c r="AA1101" s="10"/>
      <c r="AB1101" s="10"/>
      <c r="AC1101" s="10"/>
    </row>
    <row r="1102" spans="3:29" s="7" customFormat="1">
      <c r="C1102" s="10"/>
      <c r="D1102" s="53"/>
      <c r="E1102" s="10"/>
      <c r="F1102" s="10"/>
      <c r="G1102" s="10"/>
      <c r="H1102" s="10"/>
      <c r="I1102" s="10"/>
      <c r="J1102" s="10"/>
      <c r="K1102" s="10"/>
      <c r="L1102" s="10"/>
      <c r="M1102" s="10"/>
      <c r="N1102" s="10"/>
      <c r="Q1102" s="10"/>
      <c r="R1102" s="10"/>
      <c r="S1102" s="10"/>
      <c r="T1102" s="10"/>
      <c r="U1102" s="10"/>
      <c r="V1102" s="10"/>
      <c r="W1102" s="10"/>
      <c r="X1102" s="10"/>
      <c r="Y1102" s="10"/>
      <c r="Z1102" s="10"/>
      <c r="AA1102" s="10"/>
      <c r="AB1102" s="10"/>
      <c r="AC1102" s="10"/>
    </row>
    <row r="1103" spans="3:29" s="7" customFormat="1">
      <c r="C1103" s="10"/>
      <c r="D1103" s="53"/>
      <c r="E1103" s="10"/>
      <c r="F1103" s="10"/>
      <c r="G1103" s="10"/>
      <c r="H1103" s="10"/>
      <c r="I1103" s="10"/>
      <c r="J1103" s="10"/>
      <c r="K1103" s="10"/>
      <c r="L1103" s="10"/>
      <c r="M1103" s="10"/>
      <c r="N1103" s="10"/>
      <c r="Q1103" s="10"/>
      <c r="R1103" s="10"/>
      <c r="S1103" s="10"/>
      <c r="T1103" s="10"/>
      <c r="U1103" s="10"/>
      <c r="V1103" s="10"/>
      <c r="W1103" s="10"/>
      <c r="X1103" s="10"/>
      <c r="Y1103" s="10"/>
      <c r="Z1103" s="10"/>
      <c r="AA1103" s="10"/>
      <c r="AB1103" s="10"/>
      <c r="AC1103" s="10"/>
    </row>
    <row r="1104" spans="3:29" s="7" customFormat="1">
      <c r="C1104" s="10"/>
      <c r="D1104" s="53"/>
      <c r="E1104" s="10"/>
      <c r="F1104" s="10"/>
      <c r="G1104" s="10"/>
      <c r="H1104" s="10"/>
      <c r="I1104" s="10"/>
      <c r="J1104" s="10"/>
      <c r="K1104" s="10"/>
      <c r="L1104" s="10"/>
      <c r="M1104" s="10"/>
      <c r="N1104" s="10"/>
      <c r="Q1104" s="10"/>
      <c r="R1104" s="10"/>
      <c r="S1104" s="10"/>
      <c r="T1104" s="10"/>
      <c r="U1104" s="10"/>
      <c r="V1104" s="10"/>
      <c r="W1104" s="10"/>
      <c r="X1104" s="10"/>
      <c r="Y1104" s="10"/>
      <c r="Z1104" s="10"/>
      <c r="AA1104" s="10"/>
      <c r="AB1104" s="10"/>
      <c r="AC1104" s="10"/>
    </row>
    <row r="1105" spans="3:29" s="7" customFormat="1">
      <c r="C1105" s="10"/>
      <c r="D1105" s="53"/>
      <c r="E1105" s="10"/>
      <c r="F1105" s="10"/>
      <c r="G1105" s="10"/>
      <c r="H1105" s="10"/>
      <c r="I1105" s="10"/>
      <c r="J1105" s="10"/>
      <c r="K1105" s="10"/>
      <c r="L1105" s="10"/>
      <c r="M1105" s="10"/>
      <c r="N1105" s="10"/>
      <c r="Q1105" s="10"/>
      <c r="R1105" s="10"/>
      <c r="S1105" s="10"/>
      <c r="T1105" s="10"/>
      <c r="U1105" s="10"/>
      <c r="V1105" s="10"/>
      <c r="W1105" s="10"/>
      <c r="X1105" s="10"/>
      <c r="Y1105" s="10"/>
      <c r="Z1105" s="10"/>
      <c r="AA1105" s="10"/>
      <c r="AB1105" s="10"/>
      <c r="AC1105" s="10"/>
    </row>
    <row r="1106" spans="3:29" s="7" customFormat="1">
      <c r="C1106" s="10"/>
      <c r="D1106" s="53"/>
      <c r="E1106" s="10"/>
      <c r="F1106" s="10"/>
      <c r="G1106" s="10"/>
      <c r="H1106" s="10"/>
      <c r="I1106" s="10"/>
      <c r="J1106" s="10"/>
      <c r="K1106" s="10"/>
      <c r="L1106" s="10"/>
      <c r="M1106" s="10"/>
      <c r="N1106" s="10"/>
      <c r="Q1106" s="10"/>
      <c r="R1106" s="10"/>
      <c r="S1106" s="10"/>
      <c r="T1106" s="10"/>
      <c r="U1106" s="10"/>
      <c r="V1106" s="10"/>
      <c r="W1106" s="10"/>
      <c r="X1106" s="10"/>
      <c r="Y1106" s="10"/>
      <c r="Z1106" s="10"/>
      <c r="AA1106" s="10"/>
      <c r="AB1106" s="10"/>
      <c r="AC1106" s="10"/>
    </row>
    <row r="1107" spans="3:29" s="7" customFormat="1">
      <c r="C1107" s="10"/>
      <c r="D1107" s="53"/>
      <c r="E1107" s="10"/>
      <c r="F1107" s="10"/>
      <c r="G1107" s="10"/>
      <c r="H1107" s="10"/>
      <c r="I1107" s="10"/>
      <c r="J1107" s="10"/>
      <c r="K1107" s="10"/>
      <c r="L1107" s="10"/>
      <c r="M1107" s="10"/>
      <c r="N1107" s="10"/>
      <c r="Q1107" s="10"/>
      <c r="R1107" s="10"/>
      <c r="S1107" s="10"/>
      <c r="T1107" s="10"/>
      <c r="U1107" s="10"/>
      <c r="V1107" s="10"/>
      <c r="W1107" s="10"/>
      <c r="X1107" s="10"/>
      <c r="Y1107" s="10"/>
      <c r="Z1107" s="10"/>
      <c r="AA1107" s="10"/>
      <c r="AB1107" s="10"/>
      <c r="AC1107" s="10"/>
    </row>
    <row r="1108" spans="3:29" s="7" customFormat="1">
      <c r="C1108" s="10"/>
      <c r="D1108" s="53"/>
      <c r="E1108" s="10"/>
      <c r="F1108" s="10"/>
      <c r="G1108" s="10"/>
      <c r="H1108" s="10"/>
      <c r="I1108" s="10"/>
      <c r="J1108" s="10"/>
      <c r="K1108" s="10"/>
      <c r="L1108" s="10"/>
      <c r="M1108" s="10"/>
      <c r="N1108" s="10"/>
      <c r="Q1108" s="10"/>
      <c r="R1108" s="10"/>
      <c r="S1108" s="10"/>
      <c r="T1108" s="10"/>
      <c r="U1108" s="10"/>
      <c r="V1108" s="10"/>
      <c r="W1108" s="10"/>
      <c r="X1108" s="10"/>
      <c r="Y1108" s="10"/>
      <c r="Z1108" s="10"/>
      <c r="AA1108" s="10"/>
      <c r="AB1108" s="10"/>
      <c r="AC1108" s="10"/>
    </row>
    <row r="1109" spans="3:29" s="7" customFormat="1">
      <c r="C1109" s="10"/>
      <c r="D1109" s="53"/>
      <c r="E1109" s="10"/>
      <c r="F1109" s="10"/>
      <c r="G1109" s="10"/>
      <c r="H1109" s="10"/>
      <c r="I1109" s="10"/>
      <c r="J1109" s="10"/>
      <c r="K1109" s="10"/>
      <c r="L1109" s="10"/>
      <c r="M1109" s="10"/>
      <c r="N1109" s="10"/>
      <c r="Q1109" s="10"/>
      <c r="R1109" s="10"/>
      <c r="S1109" s="10"/>
      <c r="T1109" s="10"/>
      <c r="U1109" s="10"/>
      <c r="V1109" s="10"/>
      <c r="W1109" s="10"/>
      <c r="X1109" s="10"/>
      <c r="Y1109" s="10"/>
      <c r="Z1109" s="10"/>
      <c r="AA1109" s="10"/>
      <c r="AB1109" s="10"/>
      <c r="AC1109" s="10"/>
    </row>
    <row r="1110" spans="3:29" s="7" customFormat="1">
      <c r="C1110" s="10"/>
      <c r="D1110" s="53"/>
      <c r="E1110" s="10"/>
      <c r="F1110" s="10"/>
      <c r="G1110" s="10"/>
      <c r="H1110" s="10"/>
      <c r="I1110" s="10"/>
      <c r="J1110" s="10"/>
      <c r="K1110" s="10"/>
      <c r="L1110" s="10"/>
      <c r="M1110" s="10"/>
      <c r="N1110" s="10"/>
      <c r="Q1110" s="10"/>
      <c r="R1110" s="10"/>
      <c r="S1110" s="10"/>
      <c r="T1110" s="10"/>
      <c r="U1110" s="10"/>
      <c r="V1110" s="10"/>
      <c r="W1110" s="10"/>
      <c r="X1110" s="10"/>
      <c r="Y1110" s="10"/>
      <c r="Z1110" s="10"/>
      <c r="AA1110" s="10"/>
      <c r="AB1110" s="10"/>
      <c r="AC1110" s="10"/>
    </row>
    <row r="1111" spans="3:29" s="7" customFormat="1">
      <c r="C1111" s="10"/>
      <c r="D1111" s="53"/>
      <c r="E1111" s="10"/>
      <c r="F1111" s="10"/>
      <c r="G1111" s="10"/>
      <c r="H1111" s="10"/>
      <c r="I1111" s="10"/>
      <c r="J1111" s="10"/>
      <c r="K1111" s="10"/>
      <c r="L1111" s="10"/>
      <c r="M1111" s="10"/>
      <c r="N1111" s="10"/>
      <c r="Q1111" s="10"/>
      <c r="R1111" s="10"/>
      <c r="S1111" s="10"/>
      <c r="T1111" s="10"/>
      <c r="U1111" s="10"/>
      <c r="V1111" s="10"/>
      <c r="W1111" s="10"/>
      <c r="X1111" s="10"/>
      <c r="Y1111" s="10"/>
      <c r="Z1111" s="10"/>
      <c r="AA1111" s="10"/>
      <c r="AB1111" s="10"/>
      <c r="AC1111" s="10"/>
    </row>
    <row r="1112" spans="3:29" s="7" customFormat="1">
      <c r="C1112" s="10"/>
      <c r="D1112" s="53"/>
      <c r="E1112" s="10"/>
      <c r="F1112" s="10"/>
      <c r="G1112" s="10"/>
      <c r="H1112" s="10"/>
      <c r="I1112" s="10"/>
      <c r="J1112" s="10"/>
      <c r="K1112" s="10"/>
      <c r="L1112" s="10"/>
      <c r="M1112" s="10"/>
      <c r="N1112" s="10"/>
      <c r="Q1112" s="10"/>
      <c r="R1112" s="10"/>
      <c r="S1112" s="10"/>
      <c r="T1112" s="10"/>
      <c r="U1112" s="10"/>
      <c r="V1112" s="10"/>
      <c r="W1112" s="10"/>
      <c r="X1112" s="10"/>
      <c r="Y1112" s="10"/>
      <c r="Z1112" s="10"/>
      <c r="AA1112" s="10"/>
      <c r="AB1112" s="10"/>
      <c r="AC1112" s="10"/>
    </row>
    <row r="1113" spans="3:29" s="7" customFormat="1">
      <c r="C1113" s="10"/>
      <c r="D1113" s="53"/>
      <c r="E1113" s="10"/>
      <c r="F1113" s="10"/>
      <c r="G1113" s="10"/>
      <c r="H1113" s="10"/>
      <c r="I1113" s="10"/>
      <c r="J1113" s="10"/>
      <c r="K1113" s="10"/>
      <c r="L1113" s="10"/>
      <c r="M1113" s="10"/>
      <c r="N1113" s="10"/>
      <c r="Q1113" s="10"/>
      <c r="R1113" s="10"/>
      <c r="S1113" s="10"/>
      <c r="T1113" s="10"/>
      <c r="U1113" s="10"/>
      <c r="V1113" s="10"/>
      <c r="W1113" s="10"/>
      <c r="X1113" s="10"/>
      <c r="Y1113" s="10"/>
      <c r="Z1113" s="10"/>
      <c r="AA1113" s="10"/>
      <c r="AB1113" s="10"/>
      <c r="AC1113" s="10"/>
    </row>
    <row r="1114" spans="3:29" s="7" customFormat="1">
      <c r="C1114" s="10"/>
      <c r="D1114" s="53"/>
      <c r="E1114" s="10"/>
      <c r="F1114" s="10"/>
      <c r="G1114" s="10"/>
      <c r="H1114" s="10"/>
      <c r="I1114" s="10"/>
      <c r="J1114" s="10"/>
      <c r="K1114" s="10"/>
      <c r="L1114" s="10"/>
      <c r="M1114" s="10"/>
      <c r="N1114" s="10"/>
      <c r="Q1114" s="10"/>
      <c r="R1114" s="10"/>
      <c r="S1114" s="10"/>
      <c r="T1114" s="10"/>
      <c r="U1114" s="10"/>
      <c r="V1114" s="10"/>
      <c r="W1114" s="10"/>
      <c r="X1114" s="10"/>
      <c r="Y1114" s="10"/>
      <c r="Z1114" s="10"/>
      <c r="AA1114" s="10"/>
      <c r="AB1114" s="10"/>
      <c r="AC1114" s="10"/>
    </row>
    <row r="1115" spans="3:29" s="7" customFormat="1">
      <c r="C1115" s="10"/>
      <c r="D1115" s="53"/>
      <c r="E1115" s="10"/>
      <c r="F1115" s="10"/>
      <c r="G1115" s="10"/>
      <c r="H1115" s="10"/>
      <c r="I1115" s="10"/>
      <c r="J1115" s="10"/>
      <c r="K1115" s="10"/>
      <c r="L1115" s="10"/>
      <c r="M1115" s="10"/>
      <c r="N1115" s="10"/>
      <c r="Q1115" s="10"/>
      <c r="R1115" s="10"/>
      <c r="S1115" s="10"/>
      <c r="T1115" s="10"/>
      <c r="U1115" s="10"/>
      <c r="V1115" s="10"/>
      <c r="W1115" s="10"/>
      <c r="X1115" s="10"/>
      <c r="Y1115" s="10"/>
      <c r="Z1115" s="10"/>
      <c r="AA1115" s="10"/>
      <c r="AB1115" s="10"/>
      <c r="AC1115" s="10"/>
    </row>
    <row r="1116" spans="3:29" s="7" customFormat="1">
      <c r="C1116" s="10"/>
      <c r="D1116" s="53"/>
      <c r="E1116" s="10"/>
      <c r="F1116" s="10"/>
      <c r="G1116" s="10"/>
      <c r="H1116" s="10"/>
      <c r="I1116" s="10"/>
      <c r="J1116" s="10"/>
      <c r="K1116" s="10"/>
      <c r="L1116" s="10"/>
      <c r="M1116" s="10"/>
      <c r="N1116" s="10"/>
      <c r="Q1116" s="10"/>
      <c r="R1116" s="10"/>
      <c r="S1116" s="10"/>
      <c r="T1116" s="10"/>
      <c r="U1116" s="10"/>
      <c r="V1116" s="10"/>
      <c r="W1116" s="10"/>
      <c r="X1116" s="10"/>
      <c r="Y1116" s="10"/>
      <c r="Z1116" s="10"/>
      <c r="AA1116" s="10"/>
      <c r="AB1116" s="10"/>
      <c r="AC1116" s="10"/>
    </row>
    <row r="1117" spans="3:29" s="7" customFormat="1">
      <c r="C1117" s="10"/>
      <c r="D1117" s="53"/>
      <c r="E1117" s="10"/>
      <c r="F1117" s="10"/>
      <c r="G1117" s="10"/>
      <c r="H1117" s="10"/>
      <c r="I1117" s="10"/>
      <c r="J1117" s="10"/>
      <c r="K1117" s="10"/>
      <c r="L1117" s="10"/>
      <c r="M1117" s="10"/>
      <c r="N1117" s="10"/>
      <c r="Q1117" s="10"/>
      <c r="R1117" s="10"/>
      <c r="S1117" s="10"/>
      <c r="T1117" s="10"/>
      <c r="U1117" s="10"/>
      <c r="V1117" s="10"/>
      <c r="W1117" s="10"/>
      <c r="X1117" s="10"/>
      <c r="Y1117" s="10"/>
      <c r="Z1117" s="10"/>
      <c r="AA1117" s="10"/>
      <c r="AB1117" s="10"/>
      <c r="AC1117" s="10"/>
    </row>
    <row r="1118" spans="3:29" s="7" customFormat="1">
      <c r="C1118" s="10"/>
      <c r="D1118" s="53"/>
      <c r="E1118" s="10"/>
      <c r="F1118" s="10"/>
      <c r="G1118" s="10"/>
      <c r="H1118" s="10"/>
      <c r="I1118" s="10"/>
      <c r="J1118" s="10"/>
      <c r="K1118" s="10"/>
      <c r="L1118" s="10"/>
      <c r="M1118" s="10"/>
      <c r="N1118" s="10"/>
      <c r="Q1118" s="10"/>
      <c r="R1118" s="10"/>
      <c r="S1118" s="10"/>
      <c r="T1118" s="10"/>
      <c r="U1118" s="10"/>
      <c r="V1118" s="10"/>
      <c r="W1118" s="10"/>
      <c r="X1118" s="10"/>
      <c r="Y1118" s="10"/>
      <c r="Z1118" s="10"/>
      <c r="AA1118" s="10"/>
      <c r="AB1118" s="10"/>
      <c r="AC1118" s="10"/>
    </row>
    <row r="1119" spans="3:29" s="7" customFormat="1">
      <c r="C1119" s="10"/>
      <c r="D1119" s="53"/>
      <c r="E1119" s="10"/>
      <c r="F1119" s="10"/>
      <c r="G1119" s="10"/>
      <c r="H1119" s="10"/>
      <c r="I1119" s="10"/>
      <c r="J1119" s="10"/>
      <c r="K1119" s="10"/>
      <c r="L1119" s="10"/>
      <c r="M1119" s="10"/>
      <c r="N1119" s="10"/>
      <c r="Q1119" s="10"/>
      <c r="R1119" s="10"/>
      <c r="S1119" s="10"/>
      <c r="T1119" s="10"/>
      <c r="U1119" s="10"/>
      <c r="V1119" s="10"/>
      <c r="W1119" s="10"/>
      <c r="X1119" s="10"/>
      <c r="Y1119" s="10"/>
      <c r="Z1119" s="10"/>
      <c r="AA1119" s="10"/>
      <c r="AB1119" s="10"/>
      <c r="AC1119" s="10"/>
    </row>
    <row r="1120" spans="3:29" s="7" customFormat="1">
      <c r="C1120" s="10"/>
      <c r="D1120" s="53"/>
      <c r="E1120" s="10"/>
      <c r="F1120" s="10"/>
      <c r="G1120" s="10"/>
      <c r="H1120" s="10"/>
      <c r="I1120" s="10"/>
      <c r="J1120" s="10"/>
      <c r="K1120" s="10"/>
      <c r="L1120" s="10"/>
      <c r="M1120" s="10"/>
      <c r="N1120" s="10"/>
      <c r="Q1120" s="10"/>
      <c r="R1120" s="10"/>
      <c r="S1120" s="10"/>
      <c r="T1120" s="10"/>
      <c r="U1120" s="10"/>
      <c r="V1120" s="10"/>
      <c r="W1120" s="10"/>
      <c r="X1120" s="10"/>
      <c r="Y1120" s="10"/>
      <c r="Z1120" s="10"/>
      <c r="AA1120" s="10"/>
      <c r="AB1120" s="10"/>
      <c r="AC1120" s="10"/>
    </row>
    <row r="1121" spans="3:29" s="7" customFormat="1">
      <c r="C1121" s="10"/>
      <c r="D1121" s="53"/>
      <c r="E1121" s="10"/>
      <c r="F1121" s="10"/>
      <c r="G1121" s="10"/>
      <c r="H1121" s="10"/>
      <c r="I1121" s="10"/>
      <c r="J1121" s="10"/>
      <c r="K1121" s="10"/>
      <c r="L1121" s="10"/>
      <c r="M1121" s="10"/>
      <c r="N1121" s="10"/>
      <c r="Q1121" s="10"/>
      <c r="R1121" s="10"/>
      <c r="S1121" s="10"/>
      <c r="T1121" s="10"/>
      <c r="U1121" s="10"/>
      <c r="V1121" s="10"/>
      <c r="W1121" s="10"/>
      <c r="X1121" s="10"/>
      <c r="Y1121" s="10"/>
      <c r="Z1121" s="10"/>
      <c r="AA1121" s="10"/>
      <c r="AB1121" s="10"/>
      <c r="AC1121" s="10"/>
    </row>
    <row r="1122" spans="3:29" s="7" customFormat="1">
      <c r="C1122" s="10"/>
      <c r="D1122" s="53"/>
      <c r="E1122" s="10"/>
      <c r="F1122" s="10"/>
      <c r="G1122" s="10"/>
      <c r="H1122" s="10"/>
      <c r="I1122" s="10"/>
      <c r="J1122" s="10"/>
      <c r="K1122" s="10"/>
      <c r="L1122" s="10"/>
      <c r="M1122" s="10"/>
      <c r="N1122" s="10"/>
      <c r="Q1122" s="10"/>
      <c r="R1122" s="10"/>
      <c r="S1122" s="10"/>
      <c r="T1122" s="10"/>
      <c r="U1122" s="10"/>
      <c r="V1122" s="10"/>
      <c r="W1122" s="10"/>
      <c r="X1122" s="10"/>
      <c r="Y1122" s="10"/>
      <c r="Z1122" s="10"/>
      <c r="AA1122" s="10"/>
      <c r="AB1122" s="10"/>
      <c r="AC1122" s="10"/>
    </row>
    <row r="1123" spans="3:29" s="7" customFormat="1">
      <c r="C1123" s="10"/>
      <c r="D1123" s="53"/>
      <c r="E1123" s="10"/>
      <c r="F1123" s="10"/>
      <c r="G1123" s="10"/>
      <c r="H1123" s="10"/>
      <c r="I1123" s="10"/>
      <c r="J1123" s="10"/>
      <c r="K1123" s="10"/>
      <c r="L1123" s="10"/>
      <c r="M1123" s="10"/>
      <c r="N1123" s="10"/>
      <c r="Q1123" s="10"/>
      <c r="R1123" s="10"/>
      <c r="S1123" s="10"/>
      <c r="T1123" s="10"/>
      <c r="U1123" s="10"/>
      <c r="V1123" s="10"/>
      <c r="W1123" s="10"/>
      <c r="X1123" s="10"/>
      <c r="Y1123" s="10"/>
      <c r="Z1123" s="10"/>
      <c r="AA1123" s="10"/>
      <c r="AB1123" s="10"/>
      <c r="AC1123" s="10"/>
    </row>
    <row r="1124" spans="3:29" s="7" customFormat="1">
      <c r="C1124" s="10"/>
      <c r="D1124" s="53"/>
      <c r="E1124" s="10"/>
      <c r="F1124" s="10"/>
      <c r="G1124" s="10"/>
      <c r="H1124" s="10"/>
      <c r="I1124" s="10"/>
      <c r="J1124" s="10"/>
      <c r="K1124" s="10"/>
      <c r="L1124" s="10"/>
      <c r="M1124" s="10"/>
      <c r="N1124" s="10"/>
      <c r="Q1124" s="10"/>
      <c r="R1124" s="10"/>
      <c r="S1124" s="10"/>
      <c r="T1124" s="10"/>
      <c r="U1124" s="10"/>
      <c r="V1124" s="10"/>
      <c r="W1124" s="10"/>
      <c r="X1124" s="10"/>
      <c r="Y1124" s="10"/>
      <c r="Z1124" s="10"/>
      <c r="AA1124" s="10"/>
      <c r="AB1124" s="10"/>
      <c r="AC1124" s="10"/>
    </row>
    <row r="1125" spans="3:29" s="7" customFormat="1">
      <c r="C1125" s="10"/>
      <c r="D1125" s="53"/>
      <c r="E1125" s="10"/>
      <c r="F1125" s="10"/>
      <c r="G1125" s="10"/>
      <c r="H1125" s="10"/>
      <c r="I1125" s="10"/>
      <c r="J1125" s="10"/>
      <c r="K1125" s="10"/>
      <c r="L1125" s="10"/>
      <c r="M1125" s="10"/>
      <c r="N1125" s="10"/>
      <c r="Q1125" s="10"/>
      <c r="R1125" s="10"/>
      <c r="S1125" s="10"/>
      <c r="T1125" s="10"/>
      <c r="U1125" s="10"/>
      <c r="V1125" s="10"/>
      <c r="W1125" s="10"/>
      <c r="X1125" s="10"/>
      <c r="Y1125" s="10"/>
      <c r="Z1125" s="10"/>
      <c r="AA1125" s="10"/>
      <c r="AB1125" s="10"/>
      <c r="AC1125" s="10"/>
    </row>
    <row r="1126" spans="3:29" s="7" customFormat="1">
      <c r="C1126" s="10"/>
      <c r="D1126" s="53"/>
      <c r="E1126" s="10"/>
      <c r="F1126" s="10"/>
      <c r="G1126" s="10"/>
      <c r="H1126" s="10"/>
      <c r="I1126" s="10"/>
      <c r="J1126" s="10"/>
      <c r="K1126" s="10"/>
      <c r="L1126" s="10"/>
      <c r="M1126" s="10"/>
      <c r="N1126" s="10"/>
      <c r="Q1126" s="10"/>
      <c r="R1126" s="10"/>
      <c r="S1126" s="10"/>
      <c r="T1126" s="10"/>
      <c r="U1126" s="10"/>
      <c r="V1126" s="10"/>
      <c r="W1126" s="10"/>
      <c r="X1126" s="10"/>
      <c r="Y1126" s="10"/>
      <c r="Z1126" s="10"/>
      <c r="AA1126" s="10"/>
      <c r="AB1126" s="10"/>
      <c r="AC1126" s="10"/>
    </row>
    <row r="1127" spans="3:29" s="7" customFormat="1">
      <c r="C1127" s="10"/>
      <c r="D1127" s="53"/>
      <c r="E1127" s="10"/>
      <c r="F1127" s="10"/>
      <c r="G1127" s="10"/>
      <c r="H1127" s="10"/>
      <c r="I1127" s="10"/>
      <c r="J1127" s="10"/>
      <c r="K1127" s="10"/>
      <c r="L1127" s="10"/>
      <c r="M1127" s="10"/>
      <c r="N1127" s="10"/>
      <c r="Q1127" s="10"/>
      <c r="R1127" s="10"/>
      <c r="S1127" s="10"/>
      <c r="T1127" s="10"/>
      <c r="U1127" s="10"/>
      <c r="V1127" s="10"/>
      <c r="W1127" s="10"/>
      <c r="X1127" s="10"/>
      <c r="Y1127" s="10"/>
      <c r="Z1127" s="10"/>
      <c r="AA1127" s="10"/>
      <c r="AB1127" s="10"/>
      <c r="AC1127" s="10"/>
    </row>
    <row r="1128" spans="3:29" s="7" customFormat="1">
      <c r="C1128" s="10"/>
      <c r="D1128" s="53"/>
      <c r="E1128" s="10"/>
      <c r="F1128" s="10"/>
      <c r="G1128" s="10"/>
      <c r="H1128" s="10"/>
      <c r="I1128" s="10"/>
      <c r="J1128" s="10"/>
      <c r="K1128" s="10"/>
      <c r="L1128" s="10"/>
      <c r="M1128" s="10"/>
      <c r="N1128" s="10"/>
      <c r="Q1128" s="10"/>
      <c r="R1128" s="10"/>
      <c r="S1128" s="10"/>
      <c r="T1128" s="10"/>
      <c r="U1128" s="10"/>
      <c r="V1128" s="10"/>
      <c r="W1128" s="10"/>
      <c r="X1128" s="10"/>
      <c r="Y1128" s="10"/>
      <c r="Z1128" s="10"/>
      <c r="AA1128" s="10"/>
      <c r="AB1128" s="10"/>
      <c r="AC1128" s="10"/>
    </row>
    <row r="1129" spans="3:29" s="7" customFormat="1">
      <c r="C1129" s="10"/>
      <c r="D1129" s="53"/>
      <c r="E1129" s="10"/>
      <c r="F1129" s="10"/>
      <c r="G1129" s="10"/>
      <c r="H1129" s="10"/>
      <c r="I1129" s="10"/>
      <c r="J1129" s="10"/>
      <c r="K1129" s="10"/>
      <c r="L1129" s="10"/>
      <c r="M1129" s="10"/>
      <c r="N1129" s="10"/>
      <c r="Q1129" s="10"/>
      <c r="R1129" s="10"/>
      <c r="S1129" s="10"/>
      <c r="T1129" s="10"/>
      <c r="U1129" s="10"/>
      <c r="V1129" s="10"/>
      <c r="W1129" s="10"/>
      <c r="X1129" s="10"/>
      <c r="Y1129" s="10"/>
      <c r="Z1129" s="10"/>
      <c r="AA1129" s="10"/>
      <c r="AB1129" s="10"/>
      <c r="AC1129" s="10"/>
    </row>
    <row r="1130" spans="3:29" s="7" customFormat="1">
      <c r="C1130" s="10"/>
      <c r="D1130" s="53"/>
      <c r="E1130" s="10"/>
      <c r="F1130" s="10"/>
      <c r="G1130" s="10"/>
      <c r="H1130" s="10"/>
      <c r="I1130" s="10"/>
      <c r="J1130" s="10"/>
      <c r="K1130" s="10"/>
      <c r="L1130" s="10"/>
      <c r="M1130" s="10"/>
      <c r="N1130" s="10"/>
      <c r="Q1130" s="10"/>
      <c r="R1130" s="10"/>
      <c r="S1130" s="10"/>
      <c r="T1130" s="10"/>
      <c r="U1130" s="10"/>
      <c r="V1130" s="10"/>
      <c r="W1130" s="10"/>
      <c r="X1130" s="10"/>
      <c r="Y1130" s="10"/>
      <c r="Z1130" s="10"/>
      <c r="AA1130" s="10"/>
      <c r="AB1130" s="10"/>
      <c r="AC1130" s="10"/>
    </row>
    <row r="1131" spans="3:29" s="7" customFormat="1">
      <c r="C1131" s="10"/>
      <c r="D1131" s="53"/>
      <c r="E1131" s="10"/>
      <c r="F1131" s="10"/>
      <c r="G1131" s="10"/>
      <c r="H1131" s="10"/>
      <c r="I1131" s="10"/>
      <c r="J1131" s="10"/>
      <c r="K1131" s="10"/>
      <c r="L1131" s="10"/>
      <c r="M1131" s="10"/>
      <c r="N1131" s="10"/>
      <c r="Q1131" s="10"/>
      <c r="R1131" s="10"/>
      <c r="S1131" s="10"/>
      <c r="T1131" s="10"/>
      <c r="U1131" s="10"/>
      <c r="V1131" s="10"/>
      <c r="W1131" s="10"/>
      <c r="X1131" s="10"/>
      <c r="Y1131" s="10"/>
      <c r="Z1131" s="10"/>
      <c r="AA1131" s="10"/>
      <c r="AB1131" s="10"/>
      <c r="AC1131" s="10"/>
    </row>
    <row r="1132" spans="3:29" s="7" customFormat="1">
      <c r="C1132" s="10"/>
      <c r="D1132" s="53"/>
      <c r="E1132" s="10"/>
      <c r="F1132" s="10"/>
      <c r="G1132" s="10"/>
      <c r="H1132" s="10"/>
      <c r="I1132" s="10"/>
      <c r="J1132" s="10"/>
      <c r="K1132" s="10"/>
      <c r="L1132" s="10"/>
      <c r="M1132" s="10"/>
      <c r="N1132" s="10"/>
      <c r="Q1132" s="10"/>
      <c r="R1132" s="10"/>
      <c r="S1132" s="10"/>
      <c r="T1132" s="10"/>
      <c r="U1132" s="10"/>
      <c r="V1132" s="10"/>
      <c r="W1132" s="10"/>
      <c r="X1132" s="10"/>
      <c r="Y1132" s="10"/>
      <c r="Z1132" s="10"/>
      <c r="AA1132" s="10"/>
      <c r="AB1132" s="10"/>
      <c r="AC1132" s="10"/>
    </row>
    <row r="1133" spans="3:29" s="7" customFormat="1">
      <c r="C1133" s="10"/>
      <c r="D1133" s="53"/>
      <c r="E1133" s="10"/>
      <c r="F1133" s="10"/>
      <c r="G1133" s="10"/>
      <c r="H1133" s="10"/>
      <c r="I1133" s="10"/>
      <c r="J1133" s="10"/>
      <c r="K1133" s="10"/>
      <c r="L1133" s="10"/>
      <c r="M1133" s="10"/>
      <c r="N1133" s="10"/>
      <c r="Q1133" s="10"/>
      <c r="R1133" s="10"/>
      <c r="S1133" s="10"/>
      <c r="T1133" s="10"/>
      <c r="U1133" s="10"/>
      <c r="V1133" s="10"/>
      <c r="W1133" s="10"/>
      <c r="X1133" s="10"/>
      <c r="Y1133" s="10"/>
      <c r="Z1133" s="10"/>
      <c r="AA1133" s="10"/>
      <c r="AB1133" s="10"/>
      <c r="AC1133" s="10"/>
    </row>
    <row r="1134" spans="3:29" s="7" customFormat="1">
      <c r="C1134" s="10"/>
      <c r="D1134" s="53"/>
      <c r="E1134" s="10"/>
      <c r="F1134" s="10"/>
      <c r="G1134" s="10"/>
      <c r="H1134" s="10"/>
      <c r="I1134" s="10"/>
      <c r="J1134" s="10"/>
      <c r="K1134" s="10"/>
      <c r="L1134" s="10"/>
      <c r="M1134" s="10"/>
      <c r="N1134" s="10"/>
      <c r="Q1134" s="10"/>
      <c r="R1134" s="10"/>
      <c r="S1134" s="10"/>
      <c r="T1134" s="10"/>
      <c r="U1134" s="10"/>
      <c r="V1134" s="10"/>
      <c r="W1134" s="10"/>
      <c r="X1134" s="10"/>
      <c r="Y1134" s="10"/>
      <c r="Z1134" s="10"/>
      <c r="AA1134" s="10"/>
      <c r="AB1134" s="10"/>
      <c r="AC1134" s="10"/>
    </row>
    <row r="1135" spans="3:29" s="7" customFormat="1">
      <c r="C1135" s="10"/>
      <c r="D1135" s="53"/>
      <c r="E1135" s="10"/>
      <c r="F1135" s="10"/>
      <c r="G1135" s="10"/>
      <c r="H1135" s="10"/>
      <c r="I1135" s="10"/>
      <c r="J1135" s="10"/>
      <c r="K1135" s="10"/>
      <c r="L1135" s="10"/>
      <c r="M1135" s="10"/>
      <c r="N1135" s="10"/>
      <c r="Q1135" s="10"/>
      <c r="R1135" s="10"/>
      <c r="S1135" s="10"/>
      <c r="T1135" s="10"/>
      <c r="U1135" s="10"/>
      <c r="V1135" s="10"/>
      <c r="W1135" s="10"/>
      <c r="X1135" s="10"/>
      <c r="Y1135" s="10"/>
      <c r="Z1135" s="10"/>
      <c r="AA1135" s="10"/>
      <c r="AB1135" s="10"/>
      <c r="AC1135" s="10"/>
    </row>
    <row r="1136" spans="3:29" s="7" customFormat="1">
      <c r="C1136" s="10"/>
      <c r="D1136" s="53"/>
      <c r="E1136" s="10"/>
      <c r="F1136" s="10"/>
      <c r="G1136" s="10"/>
      <c r="H1136" s="10"/>
      <c r="I1136" s="10"/>
      <c r="J1136" s="10"/>
      <c r="K1136" s="10"/>
      <c r="L1136" s="10"/>
      <c r="M1136" s="10"/>
      <c r="N1136" s="10"/>
      <c r="Q1136" s="10"/>
      <c r="R1136" s="10"/>
      <c r="S1136" s="10"/>
      <c r="T1136" s="10"/>
      <c r="U1136" s="10"/>
      <c r="V1136" s="10"/>
      <c r="W1136" s="10"/>
      <c r="X1136" s="10"/>
      <c r="Y1136" s="10"/>
      <c r="Z1136" s="10"/>
      <c r="AA1136" s="10"/>
      <c r="AB1136" s="10"/>
      <c r="AC1136" s="10"/>
    </row>
    <row r="1137" spans="3:29" s="7" customFormat="1">
      <c r="C1137" s="10"/>
      <c r="D1137" s="53"/>
      <c r="E1137" s="10"/>
      <c r="F1137" s="10"/>
      <c r="G1137" s="10"/>
      <c r="H1137" s="10"/>
      <c r="I1137" s="10"/>
      <c r="J1137" s="10"/>
      <c r="K1137" s="10"/>
      <c r="L1137" s="10"/>
      <c r="M1137" s="10"/>
      <c r="N1137" s="10"/>
      <c r="Q1137" s="10"/>
      <c r="R1137" s="10"/>
      <c r="S1137" s="10"/>
      <c r="T1137" s="10"/>
      <c r="U1137" s="10"/>
      <c r="V1137" s="10"/>
      <c r="W1137" s="10"/>
      <c r="X1137" s="10"/>
      <c r="Y1137" s="10"/>
      <c r="Z1137" s="10"/>
      <c r="AA1137" s="10"/>
      <c r="AB1137" s="10"/>
      <c r="AC1137" s="10"/>
    </row>
    <row r="1138" spans="3:29" s="7" customFormat="1">
      <c r="C1138" s="10"/>
      <c r="D1138" s="53"/>
      <c r="E1138" s="10"/>
      <c r="F1138" s="10"/>
      <c r="G1138" s="10"/>
      <c r="H1138" s="10"/>
      <c r="I1138" s="10"/>
      <c r="J1138" s="10"/>
      <c r="K1138" s="10"/>
      <c r="L1138" s="10"/>
      <c r="M1138" s="10"/>
      <c r="N1138" s="10"/>
      <c r="Q1138" s="10"/>
      <c r="R1138" s="10"/>
      <c r="S1138" s="10"/>
      <c r="T1138" s="10"/>
      <c r="U1138" s="10"/>
      <c r="V1138" s="10"/>
      <c r="W1138" s="10"/>
      <c r="X1138" s="10"/>
      <c r="Y1138" s="10"/>
      <c r="Z1138" s="10"/>
      <c r="AA1138" s="10"/>
      <c r="AB1138" s="10"/>
      <c r="AC1138" s="10"/>
    </row>
    <row r="1139" spans="3:29" s="7" customFormat="1">
      <c r="C1139" s="10"/>
      <c r="D1139" s="53"/>
      <c r="E1139" s="10"/>
      <c r="F1139" s="10"/>
      <c r="G1139" s="10"/>
      <c r="H1139" s="10"/>
      <c r="I1139" s="10"/>
      <c r="J1139" s="10"/>
      <c r="K1139" s="10"/>
      <c r="L1139" s="10"/>
      <c r="M1139" s="10"/>
      <c r="N1139" s="10"/>
      <c r="Q1139" s="10"/>
      <c r="R1139" s="10"/>
      <c r="S1139" s="10"/>
      <c r="T1139" s="10"/>
      <c r="U1139" s="10"/>
      <c r="V1139" s="10"/>
      <c r="W1139" s="10"/>
      <c r="X1139" s="10"/>
      <c r="Y1139" s="10"/>
      <c r="Z1139" s="10"/>
      <c r="AA1139" s="10"/>
      <c r="AB1139" s="10"/>
      <c r="AC1139" s="10"/>
    </row>
    <row r="1140" spans="3:29" s="7" customFormat="1">
      <c r="C1140" s="10"/>
      <c r="D1140" s="53"/>
      <c r="E1140" s="10"/>
      <c r="F1140" s="10"/>
      <c r="G1140" s="10"/>
      <c r="H1140" s="10"/>
      <c r="I1140" s="10"/>
      <c r="J1140" s="10"/>
      <c r="K1140" s="10"/>
      <c r="L1140" s="10"/>
      <c r="M1140" s="10"/>
      <c r="N1140" s="10"/>
      <c r="Q1140" s="10"/>
      <c r="R1140" s="10"/>
      <c r="S1140" s="10"/>
      <c r="T1140" s="10"/>
      <c r="U1140" s="10"/>
      <c r="V1140" s="10"/>
      <c r="W1140" s="10"/>
      <c r="X1140" s="10"/>
      <c r="Y1140" s="10"/>
      <c r="Z1140" s="10"/>
      <c r="AA1140" s="10"/>
      <c r="AB1140" s="10"/>
      <c r="AC1140" s="10"/>
    </row>
    <row r="1141" spans="3:29" s="7" customFormat="1">
      <c r="C1141" s="10"/>
      <c r="D1141" s="53"/>
      <c r="E1141" s="10"/>
      <c r="F1141" s="10"/>
      <c r="G1141" s="10"/>
      <c r="H1141" s="10"/>
      <c r="I1141" s="10"/>
      <c r="J1141" s="10"/>
      <c r="K1141" s="10"/>
      <c r="L1141" s="10"/>
      <c r="M1141" s="10"/>
      <c r="N1141" s="10"/>
      <c r="Q1141" s="10"/>
      <c r="R1141" s="10"/>
      <c r="S1141" s="10"/>
      <c r="T1141" s="10"/>
      <c r="U1141" s="10"/>
      <c r="V1141" s="10"/>
      <c r="W1141" s="10"/>
      <c r="X1141" s="10"/>
      <c r="Y1141" s="10"/>
      <c r="Z1141" s="10"/>
      <c r="AA1141" s="10"/>
      <c r="AB1141" s="10"/>
      <c r="AC1141" s="10"/>
    </row>
    <row r="1142" spans="3:29" s="7" customFormat="1">
      <c r="C1142" s="10"/>
      <c r="D1142" s="53"/>
      <c r="E1142" s="10"/>
      <c r="F1142" s="10"/>
      <c r="G1142" s="10"/>
      <c r="H1142" s="10"/>
      <c r="I1142" s="10"/>
      <c r="J1142" s="10"/>
      <c r="K1142" s="10"/>
      <c r="L1142" s="10"/>
      <c r="M1142" s="10"/>
      <c r="N1142" s="10"/>
      <c r="Q1142" s="10"/>
      <c r="R1142" s="10"/>
      <c r="S1142" s="10"/>
      <c r="T1142" s="10"/>
      <c r="U1142" s="10"/>
      <c r="V1142" s="10"/>
      <c r="W1142" s="10"/>
      <c r="X1142" s="10"/>
      <c r="Y1142" s="10"/>
      <c r="Z1142" s="10"/>
      <c r="AA1142" s="10"/>
      <c r="AB1142" s="10"/>
      <c r="AC1142" s="10"/>
    </row>
    <row r="1143" spans="3:29" s="7" customFormat="1">
      <c r="C1143" s="10"/>
      <c r="D1143" s="53"/>
      <c r="E1143" s="10"/>
      <c r="F1143" s="10"/>
      <c r="G1143" s="10"/>
      <c r="H1143" s="10"/>
      <c r="I1143" s="10"/>
      <c r="J1143" s="10"/>
      <c r="K1143" s="10"/>
      <c r="L1143" s="10"/>
      <c r="M1143" s="10"/>
      <c r="N1143" s="10"/>
      <c r="Q1143" s="10"/>
      <c r="R1143" s="10"/>
      <c r="S1143" s="10"/>
      <c r="T1143" s="10"/>
      <c r="U1143" s="10"/>
      <c r="V1143" s="10"/>
      <c r="W1143" s="10"/>
      <c r="X1143" s="10"/>
      <c r="Y1143" s="10"/>
      <c r="Z1143" s="10"/>
      <c r="AA1143" s="10"/>
      <c r="AB1143" s="10"/>
      <c r="AC1143" s="10"/>
    </row>
    <row r="1144" spans="3:29" s="7" customFormat="1">
      <c r="C1144" s="10"/>
      <c r="D1144" s="53"/>
      <c r="E1144" s="10"/>
      <c r="F1144" s="10"/>
      <c r="G1144" s="10"/>
      <c r="H1144" s="10"/>
      <c r="I1144" s="10"/>
      <c r="J1144" s="10"/>
      <c r="K1144" s="10"/>
      <c r="L1144" s="10"/>
      <c r="M1144" s="10"/>
      <c r="N1144" s="10"/>
      <c r="Q1144" s="10"/>
      <c r="R1144" s="10"/>
      <c r="S1144" s="10"/>
      <c r="T1144" s="10"/>
      <c r="U1144" s="10"/>
      <c r="V1144" s="10"/>
      <c r="W1144" s="10"/>
      <c r="X1144" s="10"/>
      <c r="Y1144" s="10"/>
      <c r="Z1144" s="10"/>
      <c r="AA1144" s="10"/>
      <c r="AB1144" s="10"/>
      <c r="AC1144" s="10"/>
    </row>
    <row r="1145" spans="3:29" s="7" customFormat="1">
      <c r="C1145" s="10"/>
      <c r="D1145" s="53"/>
      <c r="E1145" s="10"/>
      <c r="F1145" s="10"/>
      <c r="G1145" s="10"/>
      <c r="H1145" s="10"/>
      <c r="I1145" s="10"/>
      <c r="J1145" s="10"/>
      <c r="K1145" s="10"/>
      <c r="L1145" s="10"/>
      <c r="M1145" s="10"/>
      <c r="N1145" s="10"/>
      <c r="Q1145" s="10"/>
      <c r="R1145" s="10"/>
      <c r="S1145" s="10"/>
      <c r="T1145" s="10"/>
      <c r="U1145" s="10"/>
      <c r="V1145" s="10"/>
      <c r="W1145" s="10"/>
      <c r="X1145" s="10"/>
      <c r="Y1145" s="10"/>
      <c r="Z1145" s="10"/>
      <c r="AA1145" s="10"/>
      <c r="AB1145" s="10"/>
      <c r="AC1145" s="10"/>
    </row>
    <row r="1146" spans="3:29" s="7" customFormat="1">
      <c r="C1146" s="10"/>
      <c r="D1146" s="53"/>
      <c r="E1146" s="10"/>
      <c r="F1146" s="10"/>
      <c r="G1146" s="10"/>
      <c r="H1146" s="10"/>
      <c r="I1146" s="10"/>
      <c r="J1146" s="10"/>
      <c r="K1146" s="10"/>
      <c r="L1146" s="10"/>
      <c r="M1146" s="10"/>
      <c r="N1146" s="10"/>
      <c r="Q1146" s="10"/>
      <c r="R1146" s="10"/>
      <c r="S1146" s="10"/>
      <c r="T1146" s="10"/>
      <c r="U1146" s="10"/>
      <c r="V1146" s="10"/>
      <c r="W1146" s="10"/>
      <c r="X1146" s="10"/>
      <c r="Y1146" s="10"/>
      <c r="Z1146" s="10"/>
      <c r="AA1146" s="10"/>
      <c r="AB1146" s="10"/>
      <c r="AC1146" s="10"/>
    </row>
    <row r="1147" spans="3:29" s="7" customFormat="1">
      <c r="C1147" s="10"/>
      <c r="D1147" s="53"/>
      <c r="E1147" s="10"/>
      <c r="F1147" s="10"/>
      <c r="G1147" s="10"/>
      <c r="H1147" s="10"/>
      <c r="I1147" s="10"/>
      <c r="J1147" s="10"/>
      <c r="K1147" s="10"/>
      <c r="L1147" s="10"/>
      <c r="M1147" s="10"/>
      <c r="N1147" s="10"/>
      <c r="Q1147" s="10"/>
      <c r="R1147" s="10"/>
      <c r="S1147" s="10"/>
      <c r="T1147" s="10"/>
      <c r="U1147" s="10"/>
      <c r="V1147" s="10"/>
      <c r="W1147" s="10"/>
      <c r="X1147" s="10"/>
      <c r="Y1147" s="10"/>
      <c r="Z1147" s="10"/>
      <c r="AA1147" s="10"/>
      <c r="AB1147" s="10"/>
      <c r="AC1147" s="10"/>
    </row>
    <row r="1148" spans="3:29" s="7" customFormat="1">
      <c r="C1148" s="10"/>
      <c r="D1148" s="53"/>
      <c r="E1148" s="10"/>
      <c r="F1148" s="10"/>
      <c r="G1148" s="10"/>
      <c r="H1148" s="10"/>
      <c r="I1148" s="10"/>
      <c r="J1148" s="10"/>
      <c r="K1148" s="10"/>
      <c r="L1148" s="10"/>
      <c r="M1148" s="10"/>
      <c r="N1148" s="10"/>
      <c r="Q1148" s="10"/>
      <c r="R1148" s="10"/>
      <c r="S1148" s="10"/>
      <c r="T1148" s="10"/>
      <c r="U1148" s="10"/>
      <c r="V1148" s="10"/>
      <c r="W1148" s="10"/>
      <c r="X1148" s="10"/>
      <c r="Y1148" s="10"/>
      <c r="Z1148" s="10"/>
      <c r="AA1148" s="10"/>
      <c r="AB1148" s="10"/>
      <c r="AC1148" s="10"/>
    </row>
    <row r="1149" spans="3:29" s="7" customFormat="1">
      <c r="C1149" s="10"/>
      <c r="D1149" s="53"/>
      <c r="E1149" s="10"/>
      <c r="F1149" s="10"/>
      <c r="G1149" s="10"/>
      <c r="H1149" s="10"/>
      <c r="I1149" s="10"/>
      <c r="J1149" s="10"/>
      <c r="K1149" s="10"/>
      <c r="L1149" s="10"/>
      <c r="M1149" s="10"/>
      <c r="N1149" s="10"/>
      <c r="Q1149" s="10"/>
      <c r="R1149" s="10"/>
      <c r="S1149" s="10"/>
      <c r="T1149" s="10"/>
      <c r="U1149" s="10"/>
      <c r="V1149" s="10"/>
      <c r="W1149" s="10"/>
      <c r="X1149" s="10"/>
      <c r="Y1149" s="10"/>
      <c r="Z1149" s="10"/>
      <c r="AA1149" s="10"/>
      <c r="AB1149" s="10"/>
      <c r="AC1149" s="10"/>
    </row>
    <row r="1150" spans="3:29" s="7" customFormat="1">
      <c r="C1150" s="10"/>
      <c r="D1150" s="53"/>
      <c r="E1150" s="10"/>
      <c r="F1150" s="10"/>
      <c r="G1150" s="10"/>
      <c r="H1150" s="10"/>
      <c r="I1150" s="10"/>
      <c r="J1150" s="10"/>
      <c r="K1150" s="10"/>
      <c r="L1150" s="10"/>
      <c r="M1150" s="10"/>
      <c r="N1150" s="10"/>
      <c r="Q1150" s="10"/>
      <c r="R1150" s="10"/>
      <c r="S1150" s="10"/>
      <c r="T1150" s="10"/>
      <c r="U1150" s="10"/>
      <c r="V1150" s="10"/>
      <c r="W1150" s="10"/>
      <c r="X1150" s="10"/>
      <c r="Y1150" s="10"/>
      <c r="Z1150" s="10"/>
      <c r="AA1150" s="10"/>
      <c r="AB1150" s="10"/>
      <c r="AC1150" s="10"/>
    </row>
    <row r="1151" spans="3:29" s="7" customFormat="1">
      <c r="C1151" s="10"/>
      <c r="D1151" s="53"/>
      <c r="E1151" s="10"/>
      <c r="F1151" s="10"/>
      <c r="G1151" s="10"/>
      <c r="H1151" s="10"/>
      <c r="I1151" s="10"/>
      <c r="J1151" s="10"/>
      <c r="K1151" s="10"/>
      <c r="L1151" s="10"/>
      <c r="M1151" s="10"/>
      <c r="N1151" s="10"/>
      <c r="Q1151" s="10"/>
      <c r="R1151" s="10"/>
      <c r="S1151" s="10"/>
      <c r="T1151" s="10"/>
      <c r="U1151" s="10"/>
      <c r="V1151" s="10"/>
      <c r="W1151" s="10"/>
      <c r="X1151" s="10"/>
      <c r="Y1151" s="10"/>
      <c r="Z1151" s="10"/>
      <c r="AA1151" s="10"/>
      <c r="AB1151" s="10"/>
      <c r="AC1151" s="10"/>
    </row>
    <row r="1152" spans="3:29" s="7" customFormat="1">
      <c r="C1152" s="10"/>
      <c r="D1152" s="53"/>
      <c r="E1152" s="10"/>
      <c r="F1152" s="10"/>
      <c r="G1152" s="10"/>
      <c r="H1152" s="10"/>
      <c r="I1152" s="10"/>
      <c r="J1152" s="10"/>
      <c r="K1152" s="10"/>
      <c r="L1152" s="10"/>
      <c r="M1152" s="10"/>
      <c r="N1152" s="10"/>
      <c r="Q1152" s="10"/>
      <c r="R1152" s="10"/>
      <c r="S1152" s="10"/>
      <c r="T1152" s="10"/>
      <c r="U1152" s="10"/>
      <c r="V1152" s="10"/>
      <c r="W1152" s="10"/>
      <c r="X1152" s="10"/>
      <c r="Y1152" s="10"/>
      <c r="Z1152" s="10"/>
      <c r="AA1152" s="10"/>
      <c r="AB1152" s="10"/>
      <c r="AC1152" s="10"/>
    </row>
    <row r="1153" spans="3:29" s="7" customFormat="1">
      <c r="C1153" s="10"/>
      <c r="D1153" s="53"/>
      <c r="E1153" s="10"/>
      <c r="F1153" s="10"/>
      <c r="G1153" s="10"/>
      <c r="H1153" s="10"/>
      <c r="I1153" s="10"/>
      <c r="J1153" s="10"/>
      <c r="K1153" s="10"/>
      <c r="L1153" s="10"/>
      <c r="M1153" s="10"/>
      <c r="N1153" s="10"/>
      <c r="Q1153" s="10"/>
      <c r="R1153" s="10"/>
      <c r="S1153" s="10"/>
      <c r="T1153" s="10"/>
      <c r="U1153" s="10"/>
      <c r="V1153" s="10"/>
      <c r="W1153" s="10"/>
      <c r="X1153" s="10"/>
      <c r="Y1153" s="10"/>
      <c r="Z1153" s="10"/>
      <c r="AA1153" s="10"/>
      <c r="AB1153" s="10"/>
      <c r="AC1153" s="10"/>
    </row>
    <row r="1154" spans="3:29" s="7" customFormat="1">
      <c r="C1154" s="10"/>
      <c r="D1154" s="53"/>
      <c r="E1154" s="10"/>
      <c r="F1154" s="10"/>
      <c r="G1154" s="10"/>
      <c r="H1154" s="10"/>
      <c r="I1154" s="10"/>
      <c r="J1154" s="10"/>
      <c r="K1154" s="10"/>
      <c r="L1154" s="10"/>
      <c r="M1154" s="10"/>
      <c r="N1154" s="10"/>
      <c r="Q1154" s="10"/>
      <c r="R1154" s="10"/>
      <c r="S1154" s="10"/>
      <c r="T1154" s="10"/>
      <c r="U1154" s="10"/>
      <c r="V1154" s="10"/>
      <c r="W1154" s="10"/>
      <c r="X1154" s="10"/>
      <c r="Y1154" s="10"/>
      <c r="Z1154" s="10"/>
      <c r="AA1154" s="10"/>
      <c r="AB1154" s="10"/>
      <c r="AC1154" s="10"/>
    </row>
    <row r="1155" spans="3:29" s="7" customFormat="1">
      <c r="C1155" s="10"/>
      <c r="D1155" s="53"/>
      <c r="E1155" s="10"/>
      <c r="F1155" s="10"/>
      <c r="G1155" s="10"/>
      <c r="H1155" s="10"/>
      <c r="I1155" s="10"/>
      <c r="J1155" s="10"/>
      <c r="K1155" s="10"/>
      <c r="L1155" s="10"/>
      <c r="M1155" s="10"/>
      <c r="N1155" s="10"/>
      <c r="Q1155" s="10"/>
      <c r="R1155" s="10"/>
      <c r="S1155" s="10"/>
      <c r="T1155" s="10"/>
      <c r="U1155" s="10"/>
      <c r="V1155" s="10"/>
      <c r="W1155" s="10"/>
      <c r="X1155" s="10"/>
      <c r="Y1155" s="10"/>
      <c r="Z1155" s="10"/>
      <c r="AA1155" s="10"/>
      <c r="AB1155" s="10"/>
      <c r="AC1155" s="10"/>
    </row>
    <row r="1156" spans="3:29" s="7" customFormat="1">
      <c r="C1156" s="10"/>
      <c r="D1156" s="53"/>
      <c r="E1156" s="10"/>
      <c r="F1156" s="10"/>
      <c r="G1156" s="10"/>
      <c r="H1156" s="10"/>
      <c r="I1156" s="10"/>
      <c r="J1156" s="10"/>
      <c r="K1156" s="10"/>
      <c r="L1156" s="10"/>
      <c r="M1156" s="10"/>
      <c r="N1156" s="10"/>
      <c r="Q1156" s="10"/>
      <c r="R1156" s="10"/>
      <c r="S1156" s="10"/>
      <c r="T1156" s="10"/>
      <c r="U1156" s="10"/>
      <c r="V1156" s="10"/>
      <c r="W1156" s="10"/>
      <c r="X1156" s="10"/>
      <c r="Y1156" s="10"/>
      <c r="Z1156" s="10"/>
      <c r="AA1156" s="10"/>
      <c r="AB1156" s="10"/>
      <c r="AC1156" s="10"/>
    </row>
    <row r="1157" spans="3:29" s="7" customFormat="1">
      <c r="C1157" s="10"/>
      <c r="D1157" s="53"/>
      <c r="E1157" s="10"/>
      <c r="F1157" s="10"/>
      <c r="G1157" s="10"/>
      <c r="H1157" s="10"/>
      <c r="I1157" s="10"/>
      <c r="J1157" s="10"/>
      <c r="K1157" s="10"/>
      <c r="L1157" s="10"/>
      <c r="M1157" s="10"/>
      <c r="N1157" s="10"/>
      <c r="Q1157" s="10"/>
      <c r="R1157" s="10"/>
      <c r="S1157" s="10"/>
      <c r="T1157" s="10"/>
      <c r="U1157" s="10"/>
      <c r="V1157" s="10"/>
      <c r="W1157" s="10"/>
      <c r="X1157" s="10"/>
      <c r="Y1157" s="10"/>
      <c r="Z1157" s="10"/>
      <c r="AA1157" s="10"/>
      <c r="AB1157" s="10"/>
      <c r="AC1157" s="10"/>
    </row>
    <row r="1158" spans="3:29" s="7" customFormat="1">
      <c r="C1158" s="10"/>
      <c r="D1158" s="53"/>
      <c r="E1158" s="10"/>
      <c r="F1158" s="10"/>
      <c r="G1158" s="10"/>
      <c r="H1158" s="10"/>
      <c r="I1158" s="10"/>
      <c r="J1158" s="10"/>
      <c r="K1158" s="10"/>
      <c r="L1158" s="10"/>
      <c r="M1158" s="10"/>
      <c r="N1158" s="10"/>
      <c r="Q1158" s="10"/>
      <c r="R1158" s="10"/>
      <c r="S1158" s="10"/>
      <c r="T1158" s="10"/>
      <c r="U1158" s="10"/>
      <c r="V1158" s="10"/>
      <c r="W1158" s="10"/>
      <c r="X1158" s="10"/>
      <c r="Y1158" s="10"/>
      <c r="Z1158" s="10"/>
      <c r="AA1158" s="10"/>
      <c r="AB1158" s="10"/>
      <c r="AC1158" s="10"/>
    </row>
    <row r="1159" spans="3:29" s="7" customFormat="1">
      <c r="C1159" s="10"/>
      <c r="D1159" s="53"/>
      <c r="E1159" s="10"/>
      <c r="F1159" s="10"/>
      <c r="G1159" s="10"/>
      <c r="H1159" s="10"/>
      <c r="I1159" s="10"/>
      <c r="J1159" s="10"/>
      <c r="K1159" s="10"/>
      <c r="L1159" s="10"/>
      <c r="M1159" s="10"/>
      <c r="N1159" s="10"/>
      <c r="Q1159" s="10"/>
      <c r="R1159" s="10"/>
      <c r="S1159" s="10"/>
      <c r="T1159" s="10"/>
      <c r="U1159" s="10"/>
      <c r="V1159" s="10"/>
      <c r="W1159" s="10"/>
      <c r="X1159" s="10"/>
      <c r="Y1159" s="10"/>
      <c r="Z1159" s="10"/>
      <c r="AA1159" s="10"/>
      <c r="AB1159" s="10"/>
      <c r="AC1159" s="10"/>
    </row>
    <row r="1160" spans="3:29" s="7" customFormat="1">
      <c r="C1160" s="10"/>
      <c r="D1160" s="53"/>
      <c r="E1160" s="10"/>
      <c r="F1160" s="10"/>
      <c r="G1160" s="10"/>
      <c r="H1160" s="10"/>
      <c r="I1160" s="10"/>
      <c r="J1160" s="10"/>
      <c r="K1160" s="10"/>
      <c r="L1160" s="10"/>
      <c r="M1160" s="10"/>
      <c r="N1160" s="10"/>
      <c r="Q1160" s="10"/>
      <c r="R1160" s="10"/>
      <c r="S1160" s="10"/>
      <c r="T1160" s="10"/>
      <c r="U1160" s="10"/>
      <c r="V1160" s="10"/>
      <c r="W1160" s="10"/>
      <c r="X1160" s="10"/>
      <c r="Y1160" s="10"/>
      <c r="Z1160" s="10"/>
      <c r="AA1160" s="10"/>
      <c r="AB1160" s="10"/>
      <c r="AC1160" s="10"/>
    </row>
    <row r="1161" spans="3:29" s="7" customFormat="1">
      <c r="C1161" s="10"/>
      <c r="D1161" s="53"/>
      <c r="E1161" s="10"/>
      <c r="F1161" s="10"/>
      <c r="G1161" s="10"/>
      <c r="H1161" s="10"/>
      <c r="I1161" s="10"/>
      <c r="J1161" s="10"/>
      <c r="K1161" s="10"/>
      <c r="L1161" s="10"/>
      <c r="M1161" s="10"/>
      <c r="N1161" s="10"/>
      <c r="Q1161" s="10"/>
      <c r="R1161" s="10"/>
      <c r="S1161" s="10"/>
      <c r="T1161" s="10"/>
      <c r="U1161" s="10"/>
      <c r="V1161" s="10"/>
      <c r="W1161" s="10"/>
      <c r="X1161" s="10"/>
      <c r="Y1161" s="10"/>
      <c r="Z1161" s="10"/>
      <c r="AA1161" s="10"/>
      <c r="AB1161" s="10"/>
      <c r="AC1161" s="10"/>
    </row>
    <row r="1162" spans="3:29" s="7" customFormat="1">
      <c r="C1162" s="10"/>
      <c r="D1162" s="53"/>
      <c r="E1162" s="10"/>
      <c r="F1162" s="10"/>
      <c r="G1162" s="10"/>
      <c r="H1162" s="10"/>
      <c r="I1162" s="10"/>
      <c r="J1162" s="10"/>
      <c r="K1162" s="10"/>
      <c r="L1162" s="10"/>
      <c r="M1162" s="10"/>
      <c r="N1162" s="10"/>
      <c r="Q1162" s="10"/>
      <c r="R1162" s="10"/>
      <c r="S1162" s="10"/>
      <c r="T1162" s="10"/>
      <c r="U1162" s="10"/>
      <c r="V1162" s="10"/>
      <c r="W1162" s="10"/>
      <c r="X1162" s="10"/>
      <c r="Y1162" s="10"/>
      <c r="Z1162" s="10"/>
      <c r="AA1162" s="10"/>
      <c r="AB1162" s="10"/>
      <c r="AC1162" s="10"/>
    </row>
    <row r="1163" spans="3:29" s="7" customFormat="1">
      <c r="C1163" s="10"/>
      <c r="D1163" s="53"/>
      <c r="E1163" s="10"/>
      <c r="F1163" s="10"/>
      <c r="G1163" s="10"/>
      <c r="H1163" s="10"/>
      <c r="I1163" s="10"/>
      <c r="J1163" s="10"/>
      <c r="K1163" s="10"/>
      <c r="L1163" s="10"/>
      <c r="M1163" s="10"/>
      <c r="N1163" s="10"/>
      <c r="Q1163" s="10"/>
      <c r="R1163" s="10"/>
      <c r="S1163" s="10"/>
      <c r="T1163" s="10"/>
      <c r="U1163" s="10"/>
      <c r="V1163" s="10"/>
      <c r="W1163" s="10"/>
      <c r="X1163" s="10"/>
      <c r="Y1163" s="10"/>
      <c r="Z1163" s="10"/>
      <c r="AA1163" s="10"/>
      <c r="AB1163" s="10"/>
      <c r="AC1163" s="10"/>
    </row>
    <row r="1164" spans="3:29" s="7" customFormat="1">
      <c r="C1164" s="10"/>
      <c r="D1164" s="53"/>
      <c r="E1164" s="10"/>
      <c r="F1164" s="10"/>
      <c r="G1164" s="10"/>
      <c r="H1164" s="10"/>
      <c r="I1164" s="10"/>
      <c r="J1164" s="10"/>
      <c r="K1164" s="10"/>
      <c r="L1164" s="10"/>
      <c r="M1164" s="10"/>
      <c r="N1164" s="10"/>
      <c r="Q1164" s="10"/>
      <c r="R1164" s="10"/>
      <c r="S1164" s="10"/>
      <c r="T1164" s="10"/>
      <c r="U1164" s="10"/>
      <c r="V1164" s="10"/>
      <c r="W1164" s="10"/>
      <c r="X1164" s="10"/>
      <c r="Y1164" s="10"/>
      <c r="Z1164" s="10"/>
      <c r="AA1164" s="10"/>
      <c r="AB1164" s="10"/>
      <c r="AC1164" s="10"/>
    </row>
    <row r="1165" spans="3:29" s="7" customFormat="1">
      <c r="C1165" s="10"/>
      <c r="D1165" s="53"/>
      <c r="E1165" s="10"/>
      <c r="F1165" s="10"/>
      <c r="G1165" s="10"/>
      <c r="H1165" s="10"/>
      <c r="I1165" s="10"/>
      <c r="J1165" s="10"/>
      <c r="K1165" s="10"/>
      <c r="L1165" s="10"/>
      <c r="M1165" s="10"/>
      <c r="N1165" s="10"/>
      <c r="Q1165" s="10"/>
      <c r="R1165" s="10"/>
      <c r="S1165" s="10"/>
      <c r="T1165" s="10"/>
      <c r="U1165" s="10"/>
      <c r="V1165" s="10"/>
      <c r="W1165" s="10"/>
      <c r="X1165" s="10"/>
      <c r="Y1165" s="10"/>
      <c r="Z1165" s="10"/>
      <c r="AA1165" s="10"/>
      <c r="AB1165" s="10"/>
      <c r="AC1165" s="10"/>
    </row>
    <row r="1166" spans="3:29" s="7" customFormat="1">
      <c r="C1166" s="10"/>
      <c r="D1166" s="53"/>
      <c r="E1166" s="10"/>
      <c r="F1166" s="10"/>
      <c r="G1166" s="10"/>
      <c r="H1166" s="10"/>
      <c r="I1166" s="10"/>
      <c r="J1166" s="10"/>
      <c r="K1166" s="10"/>
      <c r="L1166" s="10"/>
      <c r="M1166" s="10"/>
      <c r="N1166" s="10"/>
      <c r="Q1166" s="10"/>
      <c r="R1166" s="10"/>
      <c r="S1166" s="10"/>
      <c r="T1166" s="10"/>
      <c r="U1166" s="10"/>
      <c r="V1166" s="10"/>
      <c r="W1166" s="10"/>
      <c r="X1166" s="10"/>
      <c r="Y1166" s="10"/>
      <c r="Z1166" s="10"/>
      <c r="AA1166" s="10"/>
      <c r="AB1166" s="10"/>
      <c r="AC1166" s="10"/>
    </row>
    <row r="1167" spans="3:29" s="7" customFormat="1">
      <c r="C1167" s="10"/>
      <c r="D1167" s="53"/>
      <c r="E1167" s="10"/>
      <c r="F1167" s="10"/>
      <c r="G1167" s="10"/>
      <c r="H1167" s="10"/>
      <c r="I1167" s="10"/>
      <c r="J1167" s="10"/>
      <c r="K1167" s="10"/>
      <c r="L1167" s="10"/>
      <c r="M1167" s="10"/>
      <c r="N1167" s="10"/>
      <c r="Q1167" s="10"/>
      <c r="R1167" s="10"/>
      <c r="S1167" s="10"/>
      <c r="T1167" s="10"/>
      <c r="U1167" s="10"/>
      <c r="V1167" s="10"/>
      <c r="W1167" s="10"/>
      <c r="X1167" s="10"/>
      <c r="Y1167" s="10"/>
      <c r="Z1167" s="10"/>
      <c r="AA1167" s="10"/>
      <c r="AB1167" s="10"/>
      <c r="AC1167" s="10"/>
    </row>
    <row r="1168" spans="3:29" s="7" customFormat="1">
      <c r="C1168" s="10"/>
      <c r="D1168" s="53"/>
      <c r="E1168" s="10"/>
      <c r="F1168" s="10"/>
      <c r="G1168" s="10"/>
      <c r="H1168" s="10"/>
      <c r="I1168" s="10"/>
      <c r="J1168" s="10"/>
      <c r="K1168" s="10"/>
      <c r="L1168" s="10"/>
      <c r="M1168" s="10"/>
      <c r="N1168" s="10"/>
      <c r="Q1168" s="10"/>
      <c r="R1168" s="10"/>
      <c r="S1168" s="10"/>
      <c r="T1168" s="10"/>
      <c r="U1168" s="10"/>
      <c r="V1168" s="10"/>
      <c r="W1168" s="10"/>
      <c r="X1168" s="10"/>
      <c r="Y1168" s="10"/>
      <c r="Z1168" s="10"/>
      <c r="AA1168" s="10"/>
      <c r="AB1168" s="10"/>
      <c r="AC1168" s="10"/>
    </row>
    <row r="1169" spans="3:29" s="7" customFormat="1">
      <c r="C1169" s="10"/>
      <c r="D1169" s="53"/>
      <c r="E1169" s="10"/>
      <c r="F1169" s="10"/>
      <c r="G1169" s="10"/>
      <c r="H1169" s="10"/>
      <c r="I1169" s="10"/>
      <c r="J1169" s="10"/>
      <c r="K1169" s="10"/>
      <c r="L1169" s="10"/>
      <c r="M1169" s="10"/>
      <c r="N1169" s="10"/>
      <c r="Q1169" s="10"/>
      <c r="R1169" s="10"/>
      <c r="S1169" s="10"/>
      <c r="T1169" s="10"/>
      <c r="U1169" s="10"/>
      <c r="V1169" s="10"/>
      <c r="W1169" s="10"/>
      <c r="X1169" s="10"/>
      <c r="Y1169" s="10"/>
      <c r="Z1169" s="10"/>
      <c r="AA1169" s="10"/>
      <c r="AB1169" s="10"/>
      <c r="AC1169" s="10"/>
    </row>
    <row r="1170" spans="3:29" s="7" customFormat="1">
      <c r="C1170" s="10"/>
      <c r="D1170" s="53"/>
      <c r="E1170" s="10"/>
      <c r="F1170" s="10"/>
      <c r="G1170" s="10"/>
      <c r="H1170" s="10"/>
      <c r="I1170" s="10"/>
      <c r="J1170" s="10"/>
      <c r="K1170" s="10"/>
      <c r="L1170" s="10"/>
      <c r="M1170" s="10"/>
      <c r="N1170" s="10"/>
      <c r="Q1170" s="10"/>
      <c r="R1170" s="10"/>
      <c r="S1170" s="10"/>
      <c r="T1170" s="10"/>
      <c r="U1170" s="10"/>
      <c r="V1170" s="10"/>
      <c r="W1170" s="10"/>
      <c r="X1170" s="10"/>
      <c r="Y1170" s="10"/>
      <c r="Z1170" s="10"/>
      <c r="AA1170" s="10"/>
      <c r="AB1170" s="10"/>
      <c r="AC1170" s="10"/>
    </row>
    <row r="1171" spans="3:29" s="7" customFormat="1">
      <c r="C1171" s="10"/>
      <c r="D1171" s="53"/>
      <c r="E1171" s="10"/>
      <c r="F1171" s="10"/>
      <c r="G1171" s="10"/>
      <c r="H1171" s="10"/>
      <c r="I1171" s="10"/>
      <c r="J1171" s="10"/>
      <c r="K1171" s="10"/>
      <c r="L1171" s="10"/>
      <c r="M1171" s="10"/>
      <c r="N1171" s="10"/>
      <c r="Q1171" s="10"/>
      <c r="R1171" s="10"/>
      <c r="S1171" s="10"/>
      <c r="T1171" s="10"/>
      <c r="U1171" s="10"/>
      <c r="V1171" s="10"/>
      <c r="W1171" s="10"/>
      <c r="X1171" s="10"/>
      <c r="Y1171" s="10"/>
      <c r="Z1171" s="10"/>
      <c r="AA1171" s="10"/>
      <c r="AB1171" s="10"/>
      <c r="AC1171" s="10"/>
    </row>
    <row r="1172" spans="3:29" s="7" customFormat="1">
      <c r="C1172" s="10"/>
      <c r="D1172" s="53"/>
      <c r="E1172" s="10"/>
      <c r="F1172" s="10"/>
      <c r="G1172" s="10"/>
      <c r="H1172" s="10"/>
      <c r="I1172" s="10"/>
      <c r="J1172" s="10"/>
      <c r="K1172" s="10"/>
      <c r="L1172" s="10"/>
      <c r="M1172" s="10"/>
      <c r="N1172" s="10"/>
      <c r="Q1172" s="10"/>
      <c r="R1172" s="10"/>
      <c r="S1172" s="10"/>
      <c r="T1172" s="10"/>
      <c r="U1172" s="10"/>
      <c r="V1172" s="10"/>
      <c r="W1172" s="10"/>
      <c r="X1172" s="10"/>
      <c r="Y1172" s="10"/>
      <c r="Z1172" s="10"/>
      <c r="AA1172" s="10"/>
      <c r="AB1172" s="10"/>
      <c r="AC1172" s="10"/>
    </row>
    <row r="1173" spans="3:29" s="7" customFormat="1">
      <c r="C1173" s="10"/>
      <c r="D1173" s="53"/>
      <c r="E1173" s="10"/>
      <c r="F1173" s="10"/>
      <c r="G1173" s="10"/>
      <c r="H1173" s="10"/>
      <c r="I1173" s="10"/>
      <c r="J1173" s="10"/>
      <c r="K1173" s="10"/>
      <c r="L1173" s="10"/>
      <c r="M1173" s="10"/>
      <c r="N1173" s="10"/>
      <c r="Q1173" s="10"/>
      <c r="R1173" s="10"/>
      <c r="S1173" s="10"/>
      <c r="T1173" s="10"/>
      <c r="U1173" s="10"/>
      <c r="V1173" s="10"/>
      <c r="W1173" s="10"/>
      <c r="X1173" s="10"/>
      <c r="Y1173" s="10"/>
      <c r="Z1173" s="10"/>
      <c r="AA1173" s="10"/>
      <c r="AB1173" s="10"/>
      <c r="AC1173" s="10"/>
    </row>
    <row r="1174" spans="3:29" s="7" customFormat="1">
      <c r="C1174" s="10"/>
      <c r="D1174" s="53"/>
      <c r="E1174" s="10"/>
      <c r="F1174" s="10"/>
      <c r="G1174" s="10"/>
      <c r="H1174" s="10"/>
      <c r="I1174" s="10"/>
      <c r="J1174" s="10"/>
      <c r="K1174" s="10"/>
      <c r="L1174" s="10"/>
      <c r="M1174" s="10"/>
      <c r="N1174" s="10"/>
      <c r="Q1174" s="10"/>
      <c r="R1174" s="10"/>
      <c r="S1174" s="10"/>
      <c r="T1174" s="10"/>
      <c r="U1174" s="10"/>
      <c r="V1174" s="10"/>
      <c r="W1174" s="10"/>
      <c r="X1174" s="10"/>
      <c r="Y1174" s="10"/>
      <c r="Z1174" s="10"/>
      <c r="AA1174" s="10"/>
      <c r="AB1174" s="10"/>
      <c r="AC1174" s="10"/>
    </row>
    <row r="1175" spans="3:29" s="7" customFormat="1">
      <c r="C1175" s="10"/>
      <c r="D1175" s="53"/>
      <c r="E1175" s="10"/>
      <c r="F1175" s="10"/>
      <c r="G1175" s="10"/>
      <c r="H1175" s="10"/>
      <c r="I1175" s="10"/>
      <c r="J1175" s="10"/>
      <c r="K1175" s="10"/>
      <c r="L1175" s="10"/>
      <c r="M1175" s="10"/>
      <c r="N1175" s="10"/>
      <c r="Q1175" s="10"/>
      <c r="R1175" s="10"/>
      <c r="S1175" s="10"/>
      <c r="T1175" s="10"/>
      <c r="U1175" s="10"/>
      <c r="V1175" s="10"/>
      <c r="W1175" s="10"/>
      <c r="X1175" s="10"/>
      <c r="Y1175" s="10"/>
      <c r="Z1175" s="10"/>
      <c r="AA1175" s="10"/>
      <c r="AB1175" s="10"/>
      <c r="AC1175" s="10"/>
    </row>
    <row r="1176" spans="3:29" s="7" customFormat="1">
      <c r="C1176" s="10"/>
      <c r="D1176" s="53"/>
      <c r="E1176" s="10"/>
      <c r="F1176" s="10"/>
      <c r="G1176" s="10"/>
      <c r="H1176" s="10"/>
      <c r="I1176" s="10"/>
      <c r="J1176" s="10"/>
      <c r="K1176" s="10"/>
      <c r="L1176" s="10"/>
      <c r="M1176" s="10"/>
      <c r="N1176" s="10"/>
      <c r="Q1176" s="10"/>
      <c r="R1176" s="10"/>
      <c r="S1176" s="10"/>
      <c r="T1176" s="10"/>
      <c r="U1176" s="10"/>
      <c r="V1176" s="10"/>
      <c r="W1176" s="10"/>
      <c r="X1176" s="10"/>
      <c r="Y1176" s="10"/>
      <c r="Z1176" s="10"/>
      <c r="AA1176" s="10"/>
      <c r="AB1176" s="10"/>
      <c r="AC1176" s="10"/>
    </row>
    <row r="1177" spans="3:29" s="7" customFormat="1">
      <c r="C1177" s="10"/>
      <c r="D1177" s="53"/>
      <c r="E1177" s="10"/>
      <c r="F1177" s="10"/>
      <c r="G1177" s="10"/>
      <c r="H1177" s="10"/>
      <c r="I1177" s="10"/>
      <c r="J1177" s="10"/>
      <c r="K1177" s="10"/>
      <c r="L1177" s="10"/>
      <c r="M1177" s="10"/>
      <c r="N1177" s="10"/>
      <c r="Q1177" s="10"/>
      <c r="R1177" s="10"/>
      <c r="S1177" s="10"/>
      <c r="T1177" s="10"/>
      <c r="U1177" s="10"/>
      <c r="V1177" s="10"/>
      <c r="W1177" s="10"/>
      <c r="X1177" s="10"/>
      <c r="Y1177" s="10"/>
      <c r="Z1177" s="10"/>
      <c r="AA1177" s="10"/>
      <c r="AB1177" s="10"/>
      <c r="AC1177" s="10"/>
    </row>
    <row r="1178" spans="3:29" s="7" customFormat="1">
      <c r="C1178" s="10"/>
      <c r="D1178" s="53"/>
      <c r="E1178" s="10"/>
      <c r="F1178" s="10"/>
      <c r="G1178" s="10"/>
      <c r="H1178" s="10"/>
      <c r="I1178" s="10"/>
      <c r="J1178" s="10"/>
      <c r="K1178" s="10"/>
      <c r="L1178" s="10"/>
      <c r="M1178" s="10"/>
      <c r="N1178" s="10"/>
      <c r="Q1178" s="10"/>
      <c r="R1178" s="10"/>
      <c r="S1178" s="10"/>
      <c r="T1178" s="10"/>
      <c r="U1178" s="10"/>
      <c r="V1178" s="10"/>
      <c r="W1178" s="10"/>
      <c r="X1178" s="10"/>
      <c r="Y1178" s="10"/>
      <c r="Z1178" s="10"/>
      <c r="AA1178" s="10"/>
      <c r="AB1178" s="10"/>
      <c r="AC1178" s="10"/>
    </row>
    <row r="1179" spans="3:29" s="7" customFormat="1">
      <c r="C1179" s="10"/>
      <c r="D1179" s="53"/>
      <c r="E1179" s="10"/>
      <c r="F1179" s="10"/>
      <c r="G1179" s="10"/>
      <c r="H1179" s="10"/>
      <c r="I1179" s="10"/>
      <c r="J1179" s="10"/>
      <c r="K1179" s="10"/>
      <c r="L1179" s="10"/>
      <c r="M1179" s="10"/>
      <c r="N1179" s="10"/>
      <c r="Q1179" s="10"/>
      <c r="R1179" s="10"/>
      <c r="S1179" s="10"/>
      <c r="T1179" s="10"/>
      <c r="U1179" s="10"/>
      <c r="V1179" s="10"/>
      <c r="W1179" s="10"/>
      <c r="X1179" s="10"/>
      <c r="Y1179" s="10"/>
      <c r="Z1179" s="10"/>
      <c r="AA1179" s="10"/>
      <c r="AB1179" s="10"/>
      <c r="AC1179" s="10"/>
    </row>
    <row r="1180" spans="3:29" s="7" customFormat="1">
      <c r="C1180" s="10"/>
      <c r="D1180" s="53"/>
      <c r="E1180" s="10"/>
      <c r="F1180" s="10"/>
      <c r="G1180" s="10"/>
      <c r="H1180" s="10"/>
      <c r="I1180" s="10"/>
      <c r="J1180" s="10"/>
      <c r="K1180" s="10"/>
      <c r="L1180" s="10"/>
      <c r="M1180" s="10"/>
      <c r="N1180" s="10"/>
      <c r="Q1180" s="10"/>
      <c r="R1180" s="10"/>
      <c r="S1180" s="10"/>
      <c r="T1180" s="10"/>
      <c r="U1180" s="10"/>
      <c r="V1180" s="10"/>
      <c r="W1180" s="10"/>
      <c r="X1180" s="10"/>
      <c r="Y1180" s="10"/>
      <c r="Z1180" s="10"/>
      <c r="AA1180" s="10"/>
      <c r="AB1180" s="10"/>
      <c r="AC1180" s="10"/>
    </row>
    <row r="1181" spans="3:29" s="7" customFormat="1">
      <c r="C1181" s="10"/>
      <c r="D1181" s="53"/>
      <c r="E1181" s="10"/>
      <c r="F1181" s="10"/>
      <c r="G1181" s="10"/>
      <c r="H1181" s="10"/>
      <c r="I1181" s="10"/>
      <c r="J1181" s="10"/>
      <c r="K1181" s="10"/>
      <c r="L1181" s="10"/>
      <c r="M1181" s="10"/>
      <c r="N1181" s="10"/>
      <c r="Q1181" s="10"/>
      <c r="R1181" s="10"/>
      <c r="S1181" s="10"/>
      <c r="T1181" s="10"/>
      <c r="U1181" s="10"/>
      <c r="V1181" s="10"/>
      <c r="W1181" s="10"/>
      <c r="X1181" s="10"/>
      <c r="Y1181" s="10"/>
      <c r="Z1181" s="10"/>
      <c r="AA1181" s="10"/>
      <c r="AB1181" s="10"/>
      <c r="AC1181" s="10"/>
    </row>
    <row r="1182" spans="3:29" s="7" customFormat="1">
      <c r="C1182" s="10"/>
      <c r="D1182" s="53"/>
      <c r="E1182" s="10"/>
      <c r="F1182" s="10"/>
      <c r="G1182" s="10"/>
      <c r="H1182" s="10"/>
      <c r="I1182" s="10"/>
      <c r="J1182" s="10"/>
      <c r="K1182" s="10"/>
      <c r="L1182" s="10"/>
      <c r="M1182" s="10"/>
      <c r="N1182" s="10"/>
      <c r="Q1182" s="10"/>
      <c r="R1182" s="10"/>
      <c r="S1182" s="10"/>
      <c r="T1182" s="10"/>
      <c r="U1182" s="10"/>
      <c r="V1182" s="10"/>
      <c r="W1182" s="10"/>
      <c r="X1182" s="10"/>
      <c r="Y1182" s="10"/>
      <c r="Z1182" s="10"/>
      <c r="AA1182" s="10"/>
      <c r="AB1182" s="10"/>
      <c r="AC1182" s="10"/>
    </row>
    <row r="1183" spans="3:29" s="7" customFormat="1">
      <c r="C1183" s="10"/>
      <c r="D1183" s="53"/>
      <c r="E1183" s="10"/>
      <c r="F1183" s="10"/>
      <c r="G1183" s="10"/>
      <c r="H1183" s="10"/>
      <c r="I1183" s="10"/>
      <c r="J1183" s="10"/>
      <c r="K1183" s="10"/>
      <c r="L1183" s="10"/>
      <c r="M1183" s="10"/>
      <c r="N1183" s="10"/>
      <c r="Q1183" s="10"/>
      <c r="R1183" s="10"/>
      <c r="S1183" s="10"/>
      <c r="T1183" s="10"/>
      <c r="U1183" s="10"/>
      <c r="V1183" s="10"/>
      <c r="W1183" s="10"/>
      <c r="X1183" s="10"/>
      <c r="Y1183" s="10"/>
      <c r="Z1183" s="10"/>
      <c r="AA1183" s="10"/>
      <c r="AB1183" s="10"/>
      <c r="AC1183" s="10"/>
    </row>
    <row r="1184" spans="3:29" s="7" customFormat="1">
      <c r="C1184" s="10"/>
      <c r="D1184" s="53"/>
      <c r="E1184" s="10"/>
      <c r="F1184" s="10"/>
      <c r="G1184" s="10"/>
      <c r="H1184" s="10"/>
      <c r="I1184" s="10"/>
      <c r="J1184" s="10"/>
      <c r="K1184" s="10"/>
      <c r="L1184" s="10"/>
      <c r="M1184" s="10"/>
      <c r="N1184" s="10"/>
      <c r="Q1184" s="10"/>
      <c r="R1184" s="10"/>
      <c r="S1184" s="10"/>
      <c r="T1184" s="10"/>
      <c r="U1184" s="10"/>
      <c r="V1184" s="10"/>
      <c r="W1184" s="10"/>
      <c r="X1184" s="10"/>
      <c r="Y1184" s="10"/>
      <c r="Z1184" s="10"/>
      <c r="AA1184" s="10"/>
      <c r="AB1184" s="10"/>
      <c r="AC1184" s="10"/>
    </row>
    <row r="1185" spans="3:29" s="7" customFormat="1">
      <c r="C1185" s="10"/>
      <c r="D1185" s="53"/>
      <c r="E1185" s="10"/>
      <c r="F1185" s="10"/>
      <c r="G1185" s="10"/>
      <c r="H1185" s="10"/>
      <c r="I1185" s="10"/>
      <c r="J1185" s="10"/>
      <c r="K1185" s="10"/>
      <c r="L1185" s="10"/>
      <c r="M1185" s="10"/>
      <c r="N1185" s="10"/>
      <c r="Q1185" s="10"/>
      <c r="R1185" s="10"/>
      <c r="S1185" s="10"/>
      <c r="T1185" s="10"/>
      <c r="U1185" s="10"/>
      <c r="V1185" s="10"/>
      <c r="W1185" s="10"/>
      <c r="X1185" s="10"/>
      <c r="Y1185" s="10"/>
      <c r="Z1185" s="10"/>
      <c r="AA1185" s="10"/>
      <c r="AB1185" s="10"/>
      <c r="AC1185" s="10"/>
    </row>
    <row r="1186" spans="3:29" s="7" customFormat="1">
      <c r="C1186" s="10"/>
      <c r="D1186" s="53"/>
      <c r="E1186" s="10"/>
      <c r="F1186" s="10"/>
      <c r="G1186" s="10"/>
      <c r="H1186" s="10"/>
      <c r="I1186" s="10"/>
      <c r="J1186" s="10"/>
      <c r="K1186" s="10"/>
      <c r="L1186" s="10"/>
      <c r="M1186" s="10"/>
      <c r="N1186" s="10"/>
      <c r="Q1186" s="10"/>
      <c r="R1186" s="10"/>
      <c r="S1186" s="10"/>
      <c r="T1186" s="10"/>
      <c r="U1186" s="10"/>
      <c r="V1186" s="10"/>
      <c r="W1186" s="10"/>
      <c r="X1186" s="10"/>
      <c r="Y1186" s="10"/>
      <c r="Z1186" s="10"/>
      <c r="AA1186" s="10"/>
      <c r="AB1186" s="10"/>
      <c r="AC1186" s="10"/>
    </row>
    <row r="1187" spans="3:29" s="7" customFormat="1">
      <c r="C1187" s="10"/>
      <c r="D1187" s="53"/>
      <c r="E1187" s="10"/>
      <c r="F1187" s="10"/>
      <c r="G1187" s="10"/>
      <c r="H1187" s="10"/>
      <c r="I1187" s="10"/>
      <c r="J1187" s="10"/>
      <c r="K1187" s="10"/>
      <c r="L1187" s="10"/>
      <c r="M1187" s="10"/>
      <c r="N1187" s="10"/>
      <c r="Q1187" s="10"/>
      <c r="R1187" s="10"/>
      <c r="S1187" s="10"/>
      <c r="T1187" s="10"/>
      <c r="U1187" s="10"/>
      <c r="V1187" s="10"/>
      <c r="W1187" s="10"/>
      <c r="X1187" s="10"/>
      <c r="Y1187" s="10"/>
      <c r="Z1187" s="10"/>
      <c r="AA1187" s="10"/>
      <c r="AB1187" s="10"/>
      <c r="AC1187" s="10"/>
    </row>
    <row r="1188" spans="3:29" s="7" customFormat="1">
      <c r="C1188" s="10"/>
      <c r="D1188" s="53"/>
      <c r="E1188" s="10"/>
      <c r="F1188" s="10"/>
      <c r="G1188" s="10"/>
      <c r="H1188" s="10"/>
      <c r="I1188" s="10"/>
      <c r="J1188" s="10"/>
      <c r="K1188" s="10"/>
      <c r="L1188" s="10"/>
      <c r="M1188" s="10"/>
      <c r="N1188" s="10"/>
      <c r="Q1188" s="10"/>
      <c r="R1188" s="10"/>
      <c r="S1188" s="10"/>
      <c r="T1188" s="10"/>
      <c r="U1188" s="10"/>
      <c r="V1188" s="10"/>
      <c r="W1188" s="10"/>
      <c r="X1188" s="10"/>
      <c r="Y1188" s="10"/>
      <c r="Z1188" s="10"/>
      <c r="AA1188" s="10"/>
      <c r="AB1188" s="10"/>
      <c r="AC1188" s="10"/>
    </row>
    <row r="1189" spans="3:29" s="7" customFormat="1">
      <c r="C1189" s="10"/>
      <c r="D1189" s="53"/>
      <c r="E1189" s="10"/>
      <c r="F1189" s="10"/>
      <c r="G1189" s="10"/>
      <c r="H1189" s="10"/>
      <c r="I1189" s="10"/>
      <c r="J1189" s="10"/>
      <c r="K1189" s="10"/>
      <c r="L1189" s="10"/>
      <c r="M1189" s="10"/>
      <c r="N1189" s="10"/>
      <c r="Q1189" s="10"/>
      <c r="R1189" s="10"/>
      <c r="S1189" s="10"/>
      <c r="T1189" s="10"/>
      <c r="U1189" s="10"/>
      <c r="V1189" s="10"/>
      <c r="W1189" s="10"/>
      <c r="X1189" s="10"/>
      <c r="Y1189" s="10"/>
      <c r="Z1189" s="10"/>
      <c r="AA1189" s="10"/>
      <c r="AB1189" s="10"/>
      <c r="AC1189" s="10"/>
    </row>
    <row r="1190" spans="3:29" s="7" customFormat="1">
      <c r="C1190" s="10"/>
      <c r="D1190" s="53"/>
      <c r="E1190" s="10"/>
      <c r="F1190" s="10"/>
      <c r="G1190" s="10"/>
      <c r="H1190" s="10"/>
      <c r="I1190" s="10"/>
      <c r="J1190" s="10"/>
      <c r="K1190" s="10"/>
      <c r="L1190" s="10"/>
      <c r="M1190" s="10"/>
      <c r="N1190" s="10"/>
      <c r="Q1190" s="10"/>
      <c r="R1190" s="10"/>
      <c r="S1190" s="10"/>
      <c r="T1190" s="10"/>
      <c r="U1190" s="10"/>
      <c r="V1190" s="10"/>
      <c r="W1190" s="10"/>
      <c r="X1190" s="10"/>
      <c r="Y1190" s="10"/>
      <c r="Z1190" s="10"/>
      <c r="AA1190" s="10"/>
      <c r="AB1190" s="10"/>
      <c r="AC1190" s="10"/>
    </row>
    <row r="1191" spans="3:29" s="7" customFormat="1">
      <c r="C1191" s="10"/>
      <c r="D1191" s="53"/>
      <c r="E1191" s="10"/>
      <c r="F1191" s="10"/>
      <c r="G1191" s="10"/>
      <c r="H1191" s="10"/>
      <c r="I1191" s="10"/>
      <c r="J1191" s="10"/>
      <c r="K1191" s="10"/>
      <c r="L1191" s="10"/>
      <c r="M1191" s="10"/>
      <c r="N1191" s="10"/>
      <c r="Q1191" s="10"/>
      <c r="R1191" s="10"/>
      <c r="S1191" s="10"/>
      <c r="T1191" s="10"/>
      <c r="U1191" s="10"/>
      <c r="V1191" s="10"/>
      <c r="W1191" s="10"/>
      <c r="X1191" s="10"/>
      <c r="Y1191" s="10"/>
      <c r="Z1191" s="10"/>
      <c r="AA1191" s="10"/>
      <c r="AB1191" s="10"/>
      <c r="AC1191" s="10"/>
    </row>
    <row r="1192" spans="3:29" s="7" customFormat="1">
      <c r="C1192" s="10"/>
      <c r="D1192" s="53"/>
      <c r="E1192" s="10"/>
      <c r="F1192" s="10"/>
      <c r="G1192" s="10"/>
      <c r="H1192" s="10"/>
      <c r="I1192" s="10"/>
      <c r="J1192" s="10"/>
      <c r="K1192" s="10"/>
      <c r="L1192" s="10"/>
      <c r="M1192" s="10"/>
      <c r="N1192" s="10"/>
      <c r="Q1192" s="10"/>
      <c r="R1192" s="10"/>
      <c r="S1192" s="10"/>
      <c r="T1192" s="10"/>
      <c r="U1192" s="10"/>
      <c r="V1192" s="10"/>
      <c r="W1192" s="10"/>
      <c r="X1192" s="10"/>
      <c r="Y1192" s="10"/>
      <c r="Z1192" s="10"/>
      <c r="AA1192" s="10"/>
      <c r="AB1192" s="10"/>
      <c r="AC1192" s="10"/>
    </row>
    <row r="1193" spans="3:29" s="7" customFormat="1">
      <c r="C1193" s="10"/>
      <c r="D1193" s="53"/>
      <c r="E1193" s="10"/>
      <c r="F1193" s="10"/>
      <c r="G1193" s="10"/>
      <c r="H1193" s="10"/>
      <c r="I1193" s="10"/>
      <c r="J1193" s="10"/>
      <c r="K1193" s="10"/>
      <c r="L1193" s="10"/>
      <c r="M1193" s="10"/>
      <c r="N1193" s="10"/>
      <c r="Q1193" s="10"/>
      <c r="R1193" s="10"/>
      <c r="S1193" s="10"/>
      <c r="T1193" s="10"/>
      <c r="U1193" s="10"/>
      <c r="V1193" s="10"/>
      <c r="W1193" s="10"/>
      <c r="X1193" s="10"/>
      <c r="Y1193" s="10"/>
      <c r="Z1193" s="10"/>
      <c r="AA1193" s="10"/>
      <c r="AB1193" s="10"/>
      <c r="AC1193" s="10"/>
    </row>
    <row r="1194" spans="3:29" s="7" customFormat="1">
      <c r="C1194" s="10"/>
      <c r="D1194" s="53"/>
      <c r="E1194" s="10"/>
      <c r="F1194" s="10"/>
      <c r="G1194" s="10"/>
      <c r="H1194" s="10"/>
      <c r="I1194" s="10"/>
      <c r="J1194" s="10"/>
      <c r="K1194" s="10"/>
      <c r="L1194" s="10"/>
      <c r="M1194" s="10"/>
      <c r="N1194" s="10"/>
      <c r="Q1194" s="10"/>
      <c r="R1194" s="10"/>
      <c r="S1194" s="10"/>
      <c r="T1194" s="10"/>
      <c r="U1194" s="10"/>
      <c r="V1194" s="10"/>
      <c r="W1194" s="10"/>
      <c r="X1194" s="10"/>
      <c r="Y1194" s="10"/>
      <c r="Z1194" s="10"/>
      <c r="AA1194" s="10"/>
      <c r="AB1194" s="10"/>
      <c r="AC1194" s="10"/>
    </row>
    <row r="1195" spans="3:29" s="7" customFormat="1">
      <c r="C1195" s="10"/>
      <c r="D1195" s="53"/>
      <c r="E1195" s="10"/>
      <c r="F1195" s="10"/>
      <c r="G1195" s="10"/>
      <c r="H1195" s="10"/>
      <c r="I1195" s="10"/>
      <c r="J1195" s="10"/>
      <c r="K1195" s="10"/>
      <c r="L1195" s="10"/>
      <c r="M1195" s="10"/>
      <c r="N1195" s="10"/>
      <c r="Q1195" s="10"/>
      <c r="R1195" s="10"/>
      <c r="S1195" s="10"/>
      <c r="T1195" s="10"/>
      <c r="U1195" s="10"/>
      <c r="V1195" s="10"/>
      <c r="W1195" s="10"/>
      <c r="X1195" s="10"/>
      <c r="Y1195" s="10"/>
      <c r="Z1195" s="10"/>
      <c r="AA1195" s="10"/>
      <c r="AB1195" s="10"/>
      <c r="AC1195" s="10"/>
    </row>
    <row r="1196" spans="3:29" s="7" customFormat="1">
      <c r="C1196" s="10"/>
      <c r="D1196" s="53"/>
      <c r="E1196" s="10"/>
      <c r="F1196" s="10"/>
      <c r="G1196" s="10"/>
      <c r="H1196" s="10"/>
      <c r="I1196" s="10"/>
      <c r="J1196" s="10"/>
      <c r="K1196" s="10"/>
      <c r="L1196" s="10"/>
      <c r="M1196" s="10"/>
      <c r="N1196" s="10"/>
      <c r="Q1196" s="10"/>
      <c r="R1196" s="10"/>
      <c r="S1196" s="10"/>
      <c r="T1196" s="10"/>
      <c r="U1196" s="10"/>
      <c r="V1196" s="10"/>
      <c r="W1196" s="10"/>
      <c r="X1196" s="10"/>
      <c r="Y1196" s="10"/>
      <c r="Z1196" s="10"/>
      <c r="AA1196" s="10"/>
      <c r="AB1196" s="10"/>
      <c r="AC1196" s="10"/>
    </row>
    <row r="1197" spans="3:29" s="7" customFormat="1">
      <c r="C1197" s="10"/>
      <c r="D1197" s="53"/>
      <c r="E1197" s="10"/>
      <c r="F1197" s="10"/>
      <c r="G1197" s="10"/>
      <c r="H1197" s="10"/>
      <c r="I1197" s="10"/>
      <c r="J1197" s="10"/>
      <c r="K1197" s="10"/>
      <c r="L1197" s="10"/>
      <c r="M1197" s="10"/>
      <c r="N1197" s="10"/>
      <c r="Q1197" s="10"/>
      <c r="R1197" s="10"/>
      <c r="S1197" s="10"/>
      <c r="T1197" s="10"/>
      <c r="U1197" s="10"/>
      <c r="V1197" s="10"/>
      <c r="W1197" s="10"/>
      <c r="X1197" s="10"/>
      <c r="Y1197" s="10"/>
      <c r="Z1197" s="10"/>
      <c r="AA1197" s="10"/>
      <c r="AB1197" s="10"/>
      <c r="AC1197" s="10"/>
    </row>
    <row r="1198" spans="3:29" s="7" customFormat="1">
      <c r="C1198" s="10"/>
      <c r="D1198" s="53"/>
      <c r="E1198" s="10"/>
      <c r="F1198" s="10"/>
      <c r="G1198" s="10"/>
      <c r="H1198" s="10"/>
      <c r="I1198" s="10"/>
      <c r="J1198" s="10"/>
      <c r="K1198" s="10"/>
      <c r="L1198" s="10"/>
      <c r="M1198" s="10"/>
      <c r="N1198" s="10"/>
      <c r="Q1198" s="10"/>
      <c r="R1198" s="10"/>
      <c r="S1198" s="10"/>
      <c r="T1198" s="10"/>
      <c r="U1198" s="10"/>
      <c r="V1198" s="10"/>
      <c r="W1198" s="10"/>
      <c r="X1198" s="10"/>
      <c r="Y1198" s="10"/>
      <c r="Z1198" s="10"/>
      <c r="AA1198" s="10"/>
      <c r="AB1198" s="10"/>
      <c r="AC1198" s="10"/>
    </row>
    <row r="1199" spans="3:29" s="7" customFormat="1">
      <c r="C1199" s="10"/>
      <c r="D1199" s="53"/>
      <c r="E1199" s="10"/>
      <c r="F1199" s="10"/>
      <c r="G1199" s="10"/>
      <c r="H1199" s="10"/>
      <c r="I1199" s="10"/>
      <c r="J1199" s="10"/>
      <c r="K1199" s="10"/>
      <c r="L1199" s="10"/>
      <c r="M1199" s="10"/>
      <c r="N1199" s="10"/>
      <c r="Q1199" s="10"/>
      <c r="R1199" s="10"/>
      <c r="S1199" s="10"/>
      <c r="T1199" s="10"/>
      <c r="U1199" s="10"/>
      <c r="V1199" s="10"/>
      <c r="W1199" s="10"/>
      <c r="X1199" s="10"/>
      <c r="Y1199" s="10"/>
      <c r="Z1199" s="10"/>
      <c r="AA1199" s="10"/>
      <c r="AB1199" s="10"/>
      <c r="AC1199" s="10"/>
    </row>
    <row r="1200" spans="3:29" s="7" customFormat="1">
      <c r="C1200" s="10"/>
      <c r="D1200" s="53"/>
      <c r="E1200" s="10"/>
      <c r="F1200" s="10"/>
      <c r="G1200" s="10"/>
      <c r="H1200" s="10"/>
      <c r="I1200" s="10"/>
      <c r="J1200" s="10"/>
      <c r="K1200" s="10"/>
      <c r="L1200" s="10"/>
      <c r="M1200" s="10"/>
      <c r="N1200" s="10"/>
      <c r="Q1200" s="10"/>
      <c r="R1200" s="10"/>
      <c r="S1200" s="10"/>
      <c r="T1200" s="10"/>
      <c r="U1200" s="10"/>
      <c r="V1200" s="10"/>
      <c r="W1200" s="10"/>
      <c r="X1200" s="10"/>
      <c r="Y1200" s="10"/>
      <c r="Z1200" s="10"/>
      <c r="AA1200" s="10"/>
      <c r="AB1200" s="10"/>
      <c r="AC1200" s="10"/>
    </row>
    <row r="1201" spans="3:29" s="7" customFormat="1">
      <c r="C1201" s="10"/>
      <c r="D1201" s="53"/>
      <c r="E1201" s="10"/>
      <c r="F1201" s="10"/>
      <c r="G1201" s="10"/>
      <c r="H1201" s="10"/>
      <c r="I1201" s="10"/>
      <c r="J1201" s="10"/>
      <c r="K1201" s="10"/>
      <c r="L1201" s="10"/>
      <c r="M1201" s="10"/>
      <c r="N1201" s="10"/>
      <c r="Q1201" s="10"/>
      <c r="R1201" s="10"/>
      <c r="S1201" s="10"/>
      <c r="T1201" s="10"/>
      <c r="U1201" s="10"/>
      <c r="V1201" s="10"/>
      <c r="W1201" s="10"/>
      <c r="X1201" s="10"/>
      <c r="Y1201" s="10"/>
      <c r="Z1201" s="10"/>
      <c r="AA1201" s="10"/>
      <c r="AB1201" s="10"/>
      <c r="AC1201" s="10"/>
    </row>
    <row r="1202" spans="3:29" s="7" customFormat="1">
      <c r="C1202" s="10"/>
      <c r="D1202" s="53"/>
      <c r="E1202" s="10"/>
      <c r="F1202" s="10"/>
      <c r="G1202" s="10"/>
      <c r="H1202" s="10"/>
      <c r="I1202" s="10"/>
      <c r="J1202" s="10"/>
      <c r="K1202" s="10"/>
      <c r="L1202" s="10"/>
      <c r="M1202" s="10"/>
      <c r="N1202" s="10"/>
      <c r="Q1202" s="10"/>
      <c r="R1202" s="10"/>
      <c r="S1202" s="10"/>
      <c r="T1202" s="10"/>
      <c r="U1202" s="10"/>
      <c r="V1202" s="10"/>
      <c r="W1202" s="10"/>
      <c r="X1202" s="10"/>
      <c r="Y1202" s="10"/>
      <c r="Z1202" s="10"/>
      <c r="AA1202" s="10"/>
      <c r="AB1202" s="10"/>
      <c r="AC1202" s="10"/>
    </row>
    <row r="1203" spans="3:29" s="7" customFormat="1">
      <c r="C1203" s="10"/>
      <c r="D1203" s="53"/>
      <c r="E1203" s="10"/>
      <c r="F1203" s="10"/>
      <c r="G1203" s="10"/>
      <c r="H1203" s="10"/>
      <c r="I1203" s="10"/>
      <c r="J1203" s="10"/>
      <c r="K1203" s="10"/>
      <c r="L1203" s="10"/>
      <c r="M1203" s="10"/>
      <c r="N1203" s="10"/>
      <c r="Q1203" s="10"/>
      <c r="R1203" s="10"/>
      <c r="S1203" s="10"/>
      <c r="T1203" s="10"/>
      <c r="U1203" s="10"/>
      <c r="V1203" s="10"/>
      <c r="W1203" s="10"/>
      <c r="X1203" s="10"/>
      <c r="Y1203" s="10"/>
      <c r="Z1203" s="10"/>
      <c r="AA1203" s="10"/>
      <c r="AB1203" s="10"/>
      <c r="AC1203" s="10"/>
    </row>
    <row r="1204" spans="3:29" s="7" customFormat="1">
      <c r="C1204" s="10"/>
      <c r="D1204" s="53"/>
      <c r="E1204" s="10"/>
      <c r="F1204" s="10"/>
      <c r="G1204" s="10"/>
      <c r="H1204" s="10"/>
      <c r="I1204" s="10"/>
      <c r="J1204" s="10"/>
      <c r="K1204" s="10"/>
      <c r="L1204" s="10"/>
      <c r="M1204" s="10"/>
      <c r="N1204" s="10"/>
      <c r="Q1204" s="10"/>
      <c r="R1204" s="10"/>
      <c r="S1204" s="10"/>
      <c r="T1204" s="10"/>
      <c r="U1204" s="10"/>
      <c r="V1204" s="10"/>
      <c r="W1204" s="10"/>
      <c r="X1204" s="10"/>
      <c r="Y1204" s="10"/>
      <c r="Z1204" s="10"/>
      <c r="AA1204" s="10"/>
      <c r="AB1204" s="10"/>
      <c r="AC1204" s="10"/>
    </row>
    <row r="1205" spans="3:29" s="7" customFormat="1">
      <c r="C1205" s="10"/>
      <c r="D1205" s="53"/>
      <c r="E1205" s="10"/>
      <c r="F1205" s="10"/>
      <c r="G1205" s="10"/>
      <c r="H1205" s="10"/>
      <c r="I1205" s="10"/>
      <c r="J1205" s="10"/>
      <c r="K1205" s="10"/>
      <c r="L1205" s="10"/>
      <c r="M1205" s="10"/>
      <c r="N1205" s="10"/>
      <c r="Q1205" s="10"/>
      <c r="R1205" s="10"/>
      <c r="S1205" s="10"/>
      <c r="T1205" s="10"/>
      <c r="U1205" s="10"/>
      <c r="V1205" s="10"/>
      <c r="W1205" s="10"/>
      <c r="X1205" s="10"/>
      <c r="Y1205" s="10"/>
      <c r="Z1205" s="10"/>
      <c r="AA1205" s="10"/>
      <c r="AB1205" s="10"/>
      <c r="AC1205" s="10"/>
    </row>
    <row r="1206" spans="3:29" s="7" customFormat="1">
      <c r="C1206" s="10"/>
      <c r="D1206" s="53"/>
      <c r="E1206" s="10"/>
      <c r="F1206" s="10"/>
      <c r="G1206" s="10"/>
      <c r="H1206" s="10"/>
      <c r="I1206" s="10"/>
      <c r="J1206" s="10"/>
      <c r="K1206" s="10"/>
      <c r="L1206" s="10"/>
      <c r="M1206" s="10"/>
      <c r="N1206" s="10"/>
      <c r="Q1206" s="10"/>
      <c r="R1206" s="10"/>
      <c r="S1206" s="10"/>
      <c r="T1206" s="10"/>
      <c r="U1206" s="10"/>
      <c r="V1206" s="10"/>
      <c r="W1206" s="10"/>
      <c r="X1206" s="10"/>
      <c r="Y1206" s="10"/>
      <c r="Z1206" s="10"/>
      <c r="AA1206" s="10"/>
      <c r="AB1206" s="10"/>
      <c r="AC1206" s="10"/>
    </row>
    <row r="1207" spans="3:29" s="7" customFormat="1">
      <c r="C1207" s="10"/>
      <c r="D1207" s="53"/>
      <c r="E1207" s="10"/>
      <c r="F1207" s="10"/>
      <c r="G1207" s="10"/>
      <c r="H1207" s="10"/>
      <c r="I1207" s="10"/>
      <c r="J1207" s="10"/>
      <c r="K1207" s="10"/>
      <c r="L1207" s="10"/>
      <c r="M1207" s="10"/>
      <c r="N1207" s="10"/>
      <c r="Q1207" s="10"/>
      <c r="R1207" s="10"/>
      <c r="S1207" s="10"/>
      <c r="T1207" s="10"/>
      <c r="U1207" s="10"/>
      <c r="V1207" s="10"/>
      <c r="W1207" s="10"/>
      <c r="X1207" s="10"/>
      <c r="Y1207" s="10"/>
      <c r="Z1207" s="10"/>
      <c r="AA1207" s="10"/>
      <c r="AB1207" s="10"/>
      <c r="AC1207" s="10"/>
    </row>
    <row r="1208" spans="3:29" s="7" customFormat="1">
      <c r="C1208" s="10"/>
      <c r="D1208" s="53"/>
      <c r="E1208" s="10"/>
      <c r="F1208" s="10"/>
      <c r="G1208" s="10"/>
      <c r="H1208" s="10"/>
      <c r="I1208" s="10"/>
      <c r="J1208" s="10"/>
      <c r="K1208" s="10"/>
      <c r="L1208" s="10"/>
      <c r="M1208" s="10"/>
      <c r="N1208" s="10"/>
      <c r="Q1208" s="10"/>
      <c r="R1208" s="10"/>
      <c r="S1208" s="10"/>
      <c r="T1208" s="10"/>
      <c r="U1208" s="10"/>
      <c r="V1208" s="10"/>
      <c r="W1208" s="10"/>
      <c r="X1208" s="10"/>
      <c r="Y1208" s="10"/>
      <c r="Z1208" s="10"/>
      <c r="AA1208" s="10"/>
      <c r="AB1208" s="10"/>
      <c r="AC1208" s="10"/>
    </row>
    <row r="1209" spans="3:29" s="7" customFormat="1">
      <c r="C1209" s="10"/>
      <c r="D1209" s="53"/>
      <c r="E1209" s="10"/>
      <c r="F1209" s="10"/>
      <c r="G1209" s="10"/>
      <c r="H1209" s="10"/>
      <c r="I1209" s="10"/>
      <c r="J1209" s="10"/>
      <c r="K1209" s="10"/>
      <c r="L1209" s="10"/>
      <c r="M1209" s="10"/>
      <c r="N1209" s="10"/>
      <c r="Q1209" s="10"/>
      <c r="R1209" s="10"/>
      <c r="S1209" s="10"/>
      <c r="T1209" s="10"/>
      <c r="U1209" s="10"/>
      <c r="V1209" s="10"/>
      <c r="W1209" s="10"/>
      <c r="X1209" s="10"/>
      <c r="Y1209" s="10"/>
      <c r="Z1209" s="10"/>
      <c r="AA1209" s="10"/>
      <c r="AB1209" s="10"/>
      <c r="AC1209" s="10"/>
    </row>
    <row r="1210" spans="3:29" s="7" customFormat="1">
      <c r="C1210" s="10"/>
      <c r="D1210" s="53"/>
      <c r="E1210" s="10"/>
      <c r="F1210" s="10"/>
      <c r="G1210" s="10"/>
      <c r="H1210" s="10"/>
      <c r="I1210" s="10"/>
      <c r="J1210" s="10"/>
      <c r="K1210" s="10"/>
      <c r="L1210" s="10"/>
      <c r="M1210" s="10"/>
      <c r="N1210" s="10"/>
      <c r="Q1210" s="10"/>
      <c r="R1210" s="10"/>
      <c r="S1210" s="10"/>
      <c r="T1210" s="10"/>
      <c r="U1210" s="10"/>
      <c r="V1210" s="10"/>
      <c r="W1210" s="10"/>
      <c r="X1210" s="10"/>
      <c r="Y1210" s="10"/>
      <c r="Z1210" s="10"/>
      <c r="AA1210" s="10"/>
      <c r="AB1210" s="10"/>
      <c r="AC1210" s="10"/>
    </row>
    <row r="1211" spans="3:29" s="7" customFormat="1">
      <c r="C1211" s="10"/>
      <c r="D1211" s="53"/>
      <c r="E1211" s="10"/>
      <c r="F1211" s="10"/>
      <c r="G1211" s="10"/>
      <c r="H1211" s="10"/>
      <c r="I1211" s="10"/>
      <c r="J1211" s="10"/>
      <c r="K1211" s="10"/>
      <c r="L1211" s="10"/>
      <c r="M1211" s="10"/>
      <c r="N1211" s="10"/>
      <c r="Q1211" s="10"/>
      <c r="R1211" s="10"/>
      <c r="S1211" s="10"/>
      <c r="T1211" s="10"/>
      <c r="U1211" s="10"/>
      <c r="V1211" s="10"/>
      <c r="W1211" s="10"/>
      <c r="X1211" s="10"/>
      <c r="Y1211" s="10"/>
      <c r="Z1211" s="10"/>
      <c r="AA1211" s="10"/>
      <c r="AB1211" s="10"/>
      <c r="AC1211" s="10"/>
    </row>
    <row r="1212" spans="3:29" s="7" customFormat="1">
      <c r="C1212" s="10"/>
      <c r="D1212" s="53"/>
      <c r="E1212" s="10"/>
      <c r="F1212" s="10"/>
      <c r="G1212" s="10"/>
      <c r="H1212" s="10"/>
      <c r="I1212" s="10"/>
      <c r="J1212" s="10"/>
      <c r="K1212" s="10"/>
      <c r="L1212" s="10"/>
      <c r="M1212" s="10"/>
      <c r="N1212" s="10"/>
      <c r="Q1212" s="10"/>
      <c r="R1212" s="10"/>
      <c r="S1212" s="10"/>
      <c r="T1212" s="10"/>
      <c r="U1212" s="10"/>
      <c r="V1212" s="10"/>
      <c r="W1212" s="10"/>
      <c r="X1212" s="10"/>
      <c r="Y1212" s="10"/>
      <c r="Z1212" s="10"/>
      <c r="AA1212" s="10"/>
      <c r="AB1212" s="10"/>
      <c r="AC1212" s="10"/>
    </row>
    <row r="1213" spans="3:29" s="7" customFormat="1">
      <c r="C1213" s="10"/>
      <c r="D1213" s="53"/>
      <c r="E1213" s="10"/>
      <c r="F1213" s="10"/>
      <c r="G1213" s="10"/>
      <c r="H1213" s="10"/>
      <c r="I1213" s="10"/>
      <c r="J1213" s="10"/>
      <c r="K1213" s="10"/>
      <c r="L1213" s="10"/>
      <c r="M1213" s="10"/>
      <c r="N1213" s="10"/>
      <c r="Q1213" s="10"/>
      <c r="R1213" s="10"/>
      <c r="S1213" s="10"/>
      <c r="T1213" s="10"/>
      <c r="U1213" s="10"/>
      <c r="V1213" s="10"/>
      <c r="W1213" s="10"/>
      <c r="X1213" s="10"/>
      <c r="Y1213" s="10"/>
      <c r="Z1213" s="10"/>
      <c r="AA1213" s="10"/>
      <c r="AB1213" s="10"/>
      <c r="AC1213" s="10"/>
    </row>
    <row r="1214" spans="3:29" s="7" customFormat="1">
      <c r="C1214" s="10"/>
      <c r="D1214" s="53"/>
      <c r="E1214" s="10"/>
      <c r="F1214" s="10"/>
      <c r="G1214" s="10"/>
      <c r="H1214" s="10"/>
      <c r="I1214" s="10"/>
      <c r="J1214" s="10"/>
      <c r="K1214" s="10"/>
      <c r="L1214" s="10"/>
      <c r="M1214" s="10"/>
      <c r="N1214" s="10"/>
      <c r="Q1214" s="10"/>
      <c r="R1214" s="10"/>
      <c r="S1214" s="10"/>
      <c r="T1214" s="10"/>
      <c r="U1214" s="10"/>
      <c r="V1214" s="10"/>
      <c r="W1214" s="10"/>
      <c r="X1214" s="10"/>
      <c r="Y1214" s="10"/>
      <c r="Z1214" s="10"/>
      <c r="AA1214" s="10"/>
      <c r="AB1214" s="10"/>
      <c r="AC1214" s="10"/>
    </row>
    <row r="1215" spans="3:29" s="7" customFormat="1">
      <c r="C1215" s="10"/>
      <c r="D1215" s="53"/>
      <c r="E1215" s="10"/>
      <c r="F1215" s="10"/>
      <c r="G1215" s="10"/>
      <c r="H1215" s="10"/>
      <c r="I1215" s="10"/>
      <c r="J1215" s="10"/>
      <c r="K1215" s="10"/>
      <c r="L1215" s="10"/>
      <c r="M1215" s="10"/>
      <c r="N1215" s="10"/>
      <c r="Q1215" s="10"/>
      <c r="R1215" s="10"/>
      <c r="S1215" s="10"/>
      <c r="T1215" s="10"/>
      <c r="U1215" s="10"/>
      <c r="V1215" s="10"/>
      <c r="W1215" s="10"/>
      <c r="X1215" s="10"/>
      <c r="Y1215" s="10"/>
      <c r="Z1215" s="10"/>
      <c r="AA1215" s="10"/>
      <c r="AB1215" s="10"/>
      <c r="AC1215" s="10"/>
    </row>
    <row r="1216" spans="3:29" s="7" customFormat="1">
      <c r="C1216" s="10"/>
      <c r="D1216" s="53"/>
      <c r="E1216" s="10"/>
      <c r="F1216" s="10"/>
      <c r="G1216" s="10"/>
      <c r="H1216" s="10"/>
      <c r="I1216" s="10"/>
      <c r="J1216" s="10"/>
      <c r="K1216" s="10"/>
      <c r="L1216" s="10"/>
      <c r="M1216" s="10"/>
      <c r="N1216" s="10"/>
      <c r="Q1216" s="10"/>
      <c r="R1216" s="10"/>
      <c r="S1216" s="10"/>
      <c r="T1216" s="10"/>
      <c r="U1216" s="10"/>
      <c r="V1216" s="10"/>
      <c r="W1216" s="10"/>
      <c r="X1216" s="10"/>
      <c r="Y1216" s="10"/>
      <c r="Z1216" s="10"/>
      <c r="AA1216" s="10"/>
      <c r="AB1216" s="10"/>
      <c r="AC1216" s="10"/>
    </row>
    <row r="1217" spans="3:29" s="7" customFormat="1">
      <c r="C1217" s="10"/>
      <c r="D1217" s="53"/>
      <c r="E1217" s="10"/>
      <c r="F1217" s="10"/>
      <c r="G1217" s="10"/>
      <c r="H1217" s="10"/>
      <c r="I1217" s="10"/>
      <c r="J1217" s="10"/>
      <c r="K1217" s="10"/>
      <c r="L1217" s="10"/>
      <c r="M1217" s="10"/>
      <c r="N1217" s="10"/>
      <c r="Q1217" s="10"/>
      <c r="R1217" s="10"/>
      <c r="S1217" s="10"/>
      <c r="T1217" s="10"/>
      <c r="U1217" s="10"/>
      <c r="V1217" s="10"/>
      <c r="W1217" s="10"/>
      <c r="X1217" s="10"/>
      <c r="Y1217" s="10"/>
      <c r="Z1217" s="10"/>
      <c r="AA1217" s="10"/>
      <c r="AB1217" s="10"/>
      <c r="AC1217" s="10"/>
    </row>
    <row r="1218" spans="3:29" s="7" customFormat="1">
      <c r="C1218" s="10"/>
      <c r="D1218" s="53"/>
      <c r="E1218" s="10"/>
      <c r="F1218" s="10"/>
      <c r="G1218" s="10"/>
      <c r="H1218" s="10"/>
      <c r="I1218" s="10"/>
      <c r="J1218" s="10"/>
      <c r="K1218" s="10"/>
      <c r="L1218" s="10"/>
      <c r="M1218" s="10"/>
      <c r="N1218" s="10"/>
      <c r="Q1218" s="10"/>
      <c r="R1218" s="10"/>
      <c r="S1218" s="10"/>
      <c r="T1218" s="10"/>
      <c r="U1218" s="10"/>
      <c r="V1218" s="10"/>
      <c r="W1218" s="10"/>
      <c r="X1218" s="10"/>
      <c r="Y1218" s="10"/>
      <c r="Z1218" s="10"/>
      <c r="AA1218" s="10"/>
      <c r="AB1218" s="10"/>
      <c r="AC1218" s="10"/>
    </row>
    <row r="1219" spans="3:29" s="7" customFormat="1">
      <c r="C1219" s="10"/>
      <c r="D1219" s="53"/>
      <c r="E1219" s="10"/>
      <c r="F1219" s="10"/>
      <c r="G1219" s="10"/>
      <c r="H1219" s="10"/>
      <c r="I1219" s="10"/>
      <c r="J1219" s="10"/>
      <c r="K1219" s="10"/>
      <c r="L1219" s="10"/>
      <c r="M1219" s="10"/>
      <c r="N1219" s="10"/>
      <c r="Q1219" s="10"/>
      <c r="R1219" s="10"/>
      <c r="S1219" s="10"/>
      <c r="T1219" s="10"/>
      <c r="U1219" s="10"/>
      <c r="V1219" s="10"/>
      <c r="W1219" s="10"/>
      <c r="X1219" s="10"/>
      <c r="Y1219" s="10"/>
      <c r="Z1219" s="10"/>
      <c r="AA1219" s="10"/>
      <c r="AB1219" s="10"/>
      <c r="AC1219" s="10"/>
    </row>
    <row r="1220" spans="3:29" s="7" customFormat="1">
      <c r="C1220" s="10"/>
      <c r="D1220" s="53"/>
      <c r="E1220" s="10"/>
      <c r="F1220" s="10"/>
      <c r="G1220" s="10"/>
      <c r="H1220" s="10"/>
      <c r="I1220" s="10"/>
      <c r="J1220" s="10"/>
      <c r="K1220" s="10"/>
      <c r="L1220" s="10"/>
      <c r="M1220" s="10"/>
      <c r="N1220" s="10"/>
      <c r="Q1220" s="10"/>
      <c r="R1220" s="10"/>
      <c r="S1220" s="10"/>
      <c r="T1220" s="10"/>
      <c r="U1220" s="10"/>
      <c r="V1220" s="10"/>
      <c r="W1220" s="10"/>
      <c r="X1220" s="10"/>
      <c r="Y1220" s="10"/>
      <c r="Z1220" s="10"/>
      <c r="AA1220" s="10"/>
      <c r="AB1220" s="10"/>
      <c r="AC1220" s="10"/>
    </row>
    <row r="1221" spans="3:29" s="7" customFormat="1">
      <c r="C1221" s="10"/>
      <c r="D1221" s="53"/>
      <c r="E1221" s="10"/>
      <c r="F1221" s="10"/>
      <c r="G1221" s="10"/>
      <c r="H1221" s="10"/>
      <c r="I1221" s="10"/>
      <c r="J1221" s="10"/>
      <c r="K1221" s="10"/>
      <c r="L1221" s="10"/>
      <c r="M1221" s="10"/>
      <c r="N1221" s="10"/>
      <c r="Q1221" s="10"/>
      <c r="R1221" s="10"/>
      <c r="S1221" s="10"/>
      <c r="T1221" s="10"/>
      <c r="U1221" s="10"/>
      <c r="V1221" s="10"/>
      <c r="W1221" s="10"/>
      <c r="X1221" s="10"/>
      <c r="Y1221" s="10"/>
      <c r="Z1221" s="10"/>
      <c r="AA1221" s="10"/>
      <c r="AB1221" s="10"/>
      <c r="AC1221" s="10"/>
    </row>
    <row r="1222" spans="3:29" s="7" customFormat="1">
      <c r="C1222" s="10"/>
      <c r="D1222" s="53"/>
      <c r="E1222" s="10"/>
      <c r="F1222" s="10"/>
      <c r="G1222" s="10"/>
      <c r="H1222" s="10"/>
      <c r="I1222" s="10"/>
      <c r="J1222" s="10"/>
      <c r="K1222" s="10"/>
      <c r="L1222" s="10"/>
      <c r="M1222" s="10"/>
      <c r="N1222" s="10"/>
      <c r="Q1222" s="10"/>
      <c r="R1222" s="10"/>
      <c r="S1222" s="10"/>
      <c r="T1222" s="10"/>
      <c r="U1222" s="10"/>
      <c r="V1222" s="10"/>
      <c r="W1222" s="10"/>
      <c r="X1222" s="10"/>
      <c r="Y1222" s="10"/>
      <c r="Z1222" s="10"/>
      <c r="AA1222" s="10"/>
      <c r="AB1222" s="10"/>
      <c r="AC1222" s="10"/>
    </row>
    <row r="1223" spans="3:29" s="7" customFormat="1">
      <c r="C1223" s="10"/>
      <c r="D1223" s="53"/>
      <c r="E1223" s="10"/>
      <c r="F1223" s="10"/>
      <c r="G1223" s="10"/>
      <c r="H1223" s="10"/>
      <c r="I1223" s="10"/>
      <c r="J1223" s="10"/>
      <c r="K1223" s="10"/>
      <c r="L1223" s="10"/>
      <c r="M1223" s="10"/>
      <c r="N1223" s="10"/>
      <c r="Q1223" s="10"/>
      <c r="R1223" s="10"/>
      <c r="S1223" s="10"/>
      <c r="T1223" s="10"/>
      <c r="U1223" s="10"/>
      <c r="V1223" s="10"/>
      <c r="W1223" s="10"/>
      <c r="X1223" s="10"/>
      <c r="Y1223" s="10"/>
      <c r="Z1223" s="10"/>
      <c r="AA1223" s="10"/>
      <c r="AB1223" s="10"/>
      <c r="AC1223" s="10"/>
    </row>
    <row r="1224" spans="3:29" s="7" customFormat="1">
      <c r="C1224" s="10"/>
      <c r="D1224" s="53"/>
      <c r="E1224" s="10"/>
      <c r="F1224" s="10"/>
      <c r="G1224" s="10"/>
      <c r="H1224" s="10"/>
      <c r="I1224" s="10"/>
      <c r="J1224" s="10"/>
      <c r="K1224" s="10"/>
      <c r="L1224" s="10"/>
      <c r="M1224" s="10"/>
      <c r="N1224" s="10"/>
      <c r="Q1224" s="10"/>
      <c r="R1224" s="10"/>
      <c r="S1224" s="10"/>
      <c r="T1224" s="10"/>
      <c r="U1224" s="10"/>
      <c r="V1224" s="10"/>
      <c r="W1224" s="10"/>
      <c r="X1224" s="10"/>
      <c r="Y1224" s="10"/>
      <c r="Z1224" s="10"/>
      <c r="AA1224" s="10"/>
      <c r="AB1224" s="10"/>
      <c r="AC1224" s="10"/>
    </row>
    <row r="1225" spans="3:29" s="7" customFormat="1">
      <c r="C1225" s="10"/>
      <c r="D1225" s="53"/>
      <c r="E1225" s="10"/>
      <c r="F1225" s="10"/>
      <c r="G1225" s="10"/>
      <c r="H1225" s="10"/>
      <c r="I1225" s="10"/>
      <c r="J1225" s="10"/>
      <c r="K1225" s="10"/>
      <c r="L1225" s="10"/>
      <c r="M1225" s="10"/>
      <c r="N1225" s="10"/>
      <c r="Q1225" s="10"/>
      <c r="R1225" s="10"/>
      <c r="S1225" s="10"/>
      <c r="T1225" s="10"/>
      <c r="U1225" s="10"/>
      <c r="V1225" s="10"/>
      <c r="W1225" s="10"/>
      <c r="X1225" s="10"/>
      <c r="Y1225" s="10"/>
      <c r="Z1225" s="10"/>
      <c r="AA1225" s="10"/>
      <c r="AB1225" s="10"/>
      <c r="AC1225" s="10"/>
    </row>
    <row r="1226" spans="3:29" s="7" customFormat="1">
      <c r="C1226" s="10"/>
      <c r="D1226" s="53"/>
      <c r="E1226" s="10"/>
      <c r="F1226" s="10"/>
      <c r="G1226" s="10"/>
      <c r="H1226" s="10"/>
      <c r="I1226" s="10"/>
      <c r="J1226" s="10"/>
      <c r="K1226" s="10"/>
      <c r="L1226" s="10"/>
      <c r="M1226" s="10"/>
      <c r="N1226" s="10"/>
      <c r="Q1226" s="10"/>
      <c r="R1226" s="10"/>
      <c r="S1226" s="10"/>
      <c r="T1226" s="10"/>
      <c r="U1226" s="10"/>
      <c r="V1226" s="10"/>
      <c r="W1226" s="10"/>
      <c r="X1226" s="10"/>
      <c r="Y1226" s="10"/>
      <c r="Z1226" s="10"/>
      <c r="AA1226" s="10"/>
      <c r="AB1226" s="10"/>
      <c r="AC1226" s="10"/>
    </row>
    <row r="1227" spans="3:29" s="7" customFormat="1">
      <c r="C1227" s="10"/>
      <c r="D1227" s="53"/>
      <c r="E1227" s="10"/>
      <c r="F1227" s="10"/>
      <c r="G1227" s="10"/>
      <c r="H1227" s="10"/>
      <c r="I1227" s="10"/>
      <c r="J1227" s="10"/>
      <c r="K1227" s="10"/>
      <c r="L1227" s="10"/>
      <c r="M1227" s="10"/>
      <c r="N1227" s="10"/>
      <c r="Q1227" s="10"/>
      <c r="R1227" s="10"/>
      <c r="S1227" s="10"/>
      <c r="T1227" s="10"/>
      <c r="U1227" s="10"/>
      <c r="V1227" s="10"/>
      <c r="W1227" s="10"/>
      <c r="X1227" s="10"/>
      <c r="Y1227" s="10"/>
      <c r="Z1227" s="10"/>
      <c r="AA1227" s="10"/>
      <c r="AB1227" s="10"/>
      <c r="AC1227" s="10"/>
    </row>
    <row r="1228" spans="3:29" s="7" customFormat="1">
      <c r="C1228" s="10"/>
      <c r="D1228" s="53"/>
      <c r="E1228" s="10"/>
      <c r="F1228" s="10"/>
      <c r="G1228" s="10"/>
      <c r="H1228" s="10"/>
      <c r="I1228" s="10"/>
      <c r="J1228" s="10"/>
      <c r="K1228" s="10"/>
      <c r="L1228" s="10"/>
      <c r="M1228" s="10"/>
      <c r="N1228" s="10"/>
      <c r="Q1228" s="10"/>
      <c r="R1228" s="10"/>
      <c r="S1228" s="10"/>
      <c r="T1228" s="10"/>
      <c r="U1228" s="10"/>
      <c r="V1228" s="10"/>
      <c r="W1228" s="10"/>
      <c r="X1228" s="10"/>
      <c r="Y1228" s="10"/>
      <c r="Z1228" s="10"/>
      <c r="AA1228" s="10"/>
      <c r="AB1228" s="10"/>
      <c r="AC1228" s="10"/>
    </row>
    <row r="1229" spans="3:29" s="7" customFormat="1">
      <c r="C1229" s="10"/>
      <c r="D1229" s="53"/>
      <c r="E1229" s="10"/>
      <c r="F1229" s="10"/>
      <c r="G1229" s="10"/>
      <c r="H1229" s="10"/>
      <c r="I1229" s="10"/>
      <c r="J1229" s="10"/>
      <c r="K1229" s="10"/>
      <c r="L1229" s="10"/>
      <c r="M1229" s="10"/>
      <c r="N1229" s="10"/>
      <c r="Q1229" s="10"/>
      <c r="R1229" s="10"/>
      <c r="S1229" s="10"/>
      <c r="T1229" s="10"/>
      <c r="U1229" s="10"/>
      <c r="V1229" s="10"/>
      <c r="W1229" s="10"/>
      <c r="X1229" s="10"/>
      <c r="Y1229" s="10"/>
      <c r="Z1229" s="10"/>
      <c r="AA1229" s="10"/>
      <c r="AB1229" s="10"/>
      <c r="AC1229" s="10"/>
    </row>
    <row r="1230" spans="3:29" s="7" customFormat="1">
      <c r="C1230" s="10"/>
      <c r="D1230" s="53"/>
      <c r="E1230" s="10"/>
      <c r="F1230" s="10"/>
      <c r="G1230" s="10"/>
      <c r="H1230" s="10"/>
      <c r="I1230" s="10"/>
      <c r="J1230" s="10"/>
      <c r="K1230" s="10"/>
      <c r="L1230" s="10"/>
      <c r="M1230" s="10"/>
      <c r="N1230" s="10"/>
      <c r="Q1230" s="10"/>
      <c r="R1230" s="10"/>
      <c r="S1230" s="10"/>
      <c r="T1230" s="10"/>
      <c r="U1230" s="10"/>
      <c r="V1230" s="10"/>
      <c r="W1230" s="10"/>
      <c r="X1230" s="10"/>
      <c r="Y1230" s="10"/>
      <c r="Z1230" s="10"/>
      <c r="AA1230" s="10"/>
      <c r="AB1230" s="10"/>
      <c r="AC1230" s="10"/>
    </row>
    <row r="1231" spans="3:29" s="7" customFormat="1">
      <c r="C1231" s="10"/>
      <c r="D1231" s="53"/>
      <c r="E1231" s="10"/>
      <c r="F1231" s="10"/>
      <c r="G1231" s="10"/>
      <c r="H1231" s="10"/>
      <c r="I1231" s="10"/>
      <c r="J1231" s="10"/>
      <c r="K1231" s="10"/>
      <c r="L1231" s="10"/>
      <c r="M1231" s="10"/>
      <c r="N1231" s="10"/>
      <c r="Q1231" s="10"/>
      <c r="R1231" s="10"/>
      <c r="S1231" s="10"/>
      <c r="T1231" s="10"/>
      <c r="U1231" s="10"/>
      <c r="V1231" s="10"/>
      <c r="W1231" s="10"/>
      <c r="X1231" s="10"/>
      <c r="Y1231" s="10"/>
      <c r="Z1231" s="10"/>
      <c r="AA1231" s="10"/>
      <c r="AB1231" s="10"/>
      <c r="AC1231" s="10"/>
    </row>
    <row r="1232" spans="3:29" s="7" customFormat="1">
      <c r="C1232" s="10"/>
      <c r="D1232" s="53"/>
      <c r="E1232" s="10"/>
      <c r="F1232" s="10"/>
      <c r="G1232" s="10"/>
      <c r="H1232" s="10"/>
      <c r="I1232" s="10"/>
      <c r="J1232" s="10"/>
      <c r="K1232" s="10"/>
      <c r="L1232" s="10"/>
      <c r="M1232" s="10"/>
      <c r="N1232" s="10"/>
      <c r="Q1232" s="10"/>
      <c r="R1232" s="10"/>
      <c r="S1232" s="10"/>
      <c r="T1232" s="10"/>
      <c r="U1232" s="10"/>
      <c r="V1232" s="10"/>
      <c r="W1232" s="10"/>
      <c r="X1232" s="10"/>
      <c r="Y1232" s="10"/>
      <c r="Z1232" s="10"/>
      <c r="AA1232" s="10"/>
      <c r="AB1232" s="10"/>
      <c r="AC1232" s="10"/>
    </row>
    <row r="1233" spans="3:29" s="7" customFormat="1">
      <c r="C1233" s="10"/>
      <c r="D1233" s="53"/>
      <c r="E1233" s="10"/>
      <c r="F1233" s="10"/>
      <c r="G1233" s="10"/>
      <c r="H1233" s="10"/>
      <c r="I1233" s="10"/>
      <c r="J1233" s="10"/>
      <c r="K1233" s="10"/>
      <c r="L1233" s="10"/>
      <c r="M1233" s="10"/>
      <c r="N1233" s="10"/>
      <c r="Q1233" s="10"/>
      <c r="R1233" s="10"/>
      <c r="S1233" s="10"/>
      <c r="T1233" s="10"/>
      <c r="U1233" s="10"/>
      <c r="V1233" s="10"/>
      <c r="W1233" s="10"/>
      <c r="X1233" s="10"/>
      <c r="Y1233" s="10"/>
      <c r="Z1233" s="10"/>
      <c r="AA1233" s="10"/>
      <c r="AB1233" s="10"/>
      <c r="AC1233" s="10"/>
    </row>
    <row r="1234" spans="3:29" s="7" customFormat="1">
      <c r="C1234" s="10"/>
      <c r="D1234" s="53"/>
      <c r="E1234" s="10"/>
      <c r="F1234" s="10"/>
      <c r="G1234" s="10"/>
      <c r="H1234" s="10"/>
      <c r="I1234" s="10"/>
      <c r="J1234" s="10"/>
      <c r="K1234" s="10"/>
      <c r="L1234" s="10"/>
      <c r="M1234" s="10"/>
      <c r="N1234" s="10"/>
      <c r="Q1234" s="10"/>
      <c r="R1234" s="10"/>
      <c r="S1234" s="10"/>
      <c r="T1234" s="10"/>
      <c r="U1234" s="10"/>
      <c r="V1234" s="10"/>
      <c r="W1234" s="10"/>
      <c r="X1234" s="10"/>
      <c r="Y1234" s="10"/>
      <c r="Z1234" s="10"/>
      <c r="AA1234" s="10"/>
      <c r="AB1234" s="10"/>
      <c r="AC1234" s="10"/>
    </row>
    <row r="1235" spans="3:29" s="7" customFormat="1">
      <c r="C1235" s="10"/>
      <c r="D1235" s="53"/>
      <c r="E1235" s="10"/>
      <c r="F1235" s="10"/>
      <c r="G1235" s="10"/>
      <c r="H1235" s="10"/>
      <c r="I1235" s="10"/>
      <c r="J1235" s="10"/>
      <c r="K1235" s="10"/>
      <c r="L1235" s="10"/>
      <c r="M1235" s="10"/>
      <c r="N1235" s="10"/>
      <c r="Q1235" s="10"/>
      <c r="R1235" s="10"/>
      <c r="S1235" s="10"/>
      <c r="T1235" s="10"/>
      <c r="U1235" s="10"/>
      <c r="V1235" s="10"/>
      <c r="W1235" s="10"/>
      <c r="X1235" s="10"/>
      <c r="Y1235" s="10"/>
      <c r="Z1235" s="10"/>
      <c r="AA1235" s="10"/>
      <c r="AB1235" s="10"/>
      <c r="AC1235" s="10"/>
    </row>
    <row r="1236" spans="3:29" s="7" customFormat="1">
      <c r="C1236" s="10"/>
      <c r="D1236" s="53"/>
      <c r="E1236" s="10"/>
      <c r="F1236" s="10"/>
      <c r="G1236" s="10"/>
      <c r="H1236" s="10"/>
      <c r="I1236" s="10"/>
      <c r="J1236" s="10"/>
      <c r="K1236" s="10"/>
      <c r="L1236" s="10"/>
      <c r="M1236" s="10"/>
      <c r="N1236" s="10"/>
      <c r="Q1236" s="10"/>
      <c r="R1236" s="10"/>
      <c r="S1236" s="10"/>
      <c r="T1236" s="10"/>
      <c r="U1236" s="10"/>
      <c r="V1236" s="10"/>
      <c r="W1236" s="10"/>
      <c r="X1236" s="10"/>
      <c r="Y1236" s="10"/>
      <c r="Z1236" s="10"/>
      <c r="AA1236" s="10"/>
      <c r="AB1236" s="10"/>
      <c r="AC1236" s="10"/>
    </row>
    <row r="1237" spans="3:29" s="7" customFormat="1">
      <c r="C1237" s="10"/>
      <c r="D1237" s="53"/>
      <c r="E1237" s="10"/>
      <c r="F1237" s="10"/>
      <c r="G1237" s="10"/>
      <c r="H1237" s="10"/>
      <c r="I1237" s="10"/>
      <c r="J1237" s="10"/>
      <c r="K1237" s="10"/>
      <c r="L1237" s="10"/>
      <c r="M1237" s="10"/>
      <c r="N1237" s="10"/>
      <c r="Q1237" s="10"/>
      <c r="R1237" s="10"/>
      <c r="S1237" s="10"/>
      <c r="T1237" s="10"/>
      <c r="U1237" s="10"/>
      <c r="V1237" s="10"/>
      <c r="W1237" s="10"/>
      <c r="X1237" s="10"/>
      <c r="Y1237" s="10"/>
      <c r="Z1237" s="10"/>
      <c r="AA1237" s="10"/>
      <c r="AB1237" s="10"/>
      <c r="AC1237" s="10"/>
    </row>
    <row r="1238" spans="3:29" s="7" customFormat="1">
      <c r="C1238" s="10"/>
      <c r="D1238" s="53"/>
      <c r="E1238" s="10"/>
      <c r="F1238" s="10"/>
      <c r="G1238" s="10"/>
      <c r="H1238" s="10"/>
      <c r="I1238" s="10"/>
      <c r="J1238" s="10"/>
      <c r="K1238" s="10"/>
      <c r="L1238" s="10"/>
      <c r="M1238" s="10"/>
      <c r="N1238" s="10"/>
      <c r="Q1238" s="10"/>
      <c r="R1238" s="10"/>
      <c r="S1238" s="10"/>
      <c r="T1238" s="10"/>
      <c r="U1238" s="10"/>
      <c r="V1238" s="10"/>
      <c r="W1238" s="10"/>
      <c r="X1238" s="10"/>
      <c r="Y1238" s="10"/>
      <c r="Z1238" s="10"/>
      <c r="AA1238" s="10"/>
      <c r="AB1238" s="10"/>
      <c r="AC1238" s="10"/>
    </row>
    <row r="1239" spans="3:29" s="7" customFormat="1">
      <c r="C1239" s="10"/>
      <c r="D1239" s="53"/>
      <c r="E1239" s="10"/>
      <c r="F1239" s="10"/>
      <c r="G1239" s="10"/>
      <c r="H1239" s="10"/>
      <c r="I1239" s="10"/>
      <c r="J1239" s="10"/>
      <c r="K1239" s="10"/>
      <c r="L1239" s="10"/>
      <c r="M1239" s="10"/>
      <c r="N1239" s="10"/>
      <c r="Q1239" s="10"/>
      <c r="R1239" s="10"/>
      <c r="S1239" s="10"/>
      <c r="T1239" s="10"/>
      <c r="U1239" s="10"/>
      <c r="V1239" s="10"/>
      <c r="W1239" s="10"/>
      <c r="X1239" s="10"/>
      <c r="Y1239" s="10"/>
      <c r="Z1239" s="10"/>
      <c r="AA1239" s="10"/>
      <c r="AB1239" s="10"/>
      <c r="AC1239" s="10"/>
    </row>
    <row r="1240" spans="3:29" s="7" customFormat="1">
      <c r="C1240" s="10"/>
      <c r="D1240" s="53"/>
      <c r="E1240" s="10"/>
      <c r="F1240" s="10"/>
      <c r="G1240" s="10"/>
      <c r="H1240" s="10"/>
      <c r="I1240" s="10"/>
      <c r="J1240" s="10"/>
      <c r="K1240" s="10"/>
      <c r="L1240" s="10"/>
      <c r="M1240" s="10"/>
      <c r="N1240" s="10"/>
      <c r="Q1240" s="10"/>
      <c r="R1240" s="10"/>
      <c r="S1240" s="10"/>
      <c r="T1240" s="10"/>
      <c r="U1240" s="10"/>
      <c r="V1240" s="10"/>
      <c r="W1240" s="10"/>
      <c r="X1240" s="10"/>
      <c r="Y1240" s="10"/>
      <c r="Z1240" s="10"/>
      <c r="AA1240" s="10"/>
      <c r="AB1240" s="10"/>
      <c r="AC1240" s="10"/>
    </row>
    <row r="1241" spans="3:29" s="7" customFormat="1">
      <c r="C1241" s="10"/>
      <c r="D1241" s="53"/>
      <c r="E1241" s="10"/>
      <c r="F1241" s="10"/>
      <c r="G1241" s="10"/>
      <c r="H1241" s="10"/>
      <c r="I1241" s="10"/>
      <c r="J1241" s="10"/>
      <c r="K1241" s="10"/>
      <c r="L1241" s="10"/>
      <c r="M1241" s="10"/>
      <c r="N1241" s="10"/>
      <c r="Q1241" s="10"/>
      <c r="R1241" s="10"/>
      <c r="S1241" s="10"/>
      <c r="T1241" s="10"/>
      <c r="U1241" s="10"/>
      <c r="V1241" s="10"/>
      <c r="W1241" s="10"/>
      <c r="X1241" s="10"/>
      <c r="Y1241" s="10"/>
      <c r="Z1241" s="10"/>
      <c r="AA1241" s="10"/>
      <c r="AB1241" s="10"/>
      <c r="AC1241" s="10"/>
    </row>
    <row r="1242" spans="3:29" s="7" customFormat="1">
      <c r="C1242" s="10"/>
      <c r="D1242" s="53"/>
      <c r="E1242" s="10"/>
      <c r="F1242" s="10"/>
      <c r="G1242" s="10"/>
      <c r="H1242" s="10"/>
      <c r="I1242" s="10"/>
      <c r="J1242" s="10"/>
      <c r="K1242" s="10"/>
      <c r="L1242" s="10"/>
      <c r="M1242" s="10"/>
      <c r="N1242" s="10"/>
      <c r="Q1242" s="10"/>
      <c r="R1242" s="10"/>
      <c r="S1242" s="10"/>
      <c r="T1242" s="10"/>
      <c r="U1242" s="10"/>
      <c r="V1242" s="10"/>
      <c r="W1242" s="10"/>
      <c r="X1242" s="10"/>
      <c r="Y1242" s="10"/>
      <c r="Z1242" s="10"/>
      <c r="AA1242" s="10"/>
      <c r="AB1242" s="10"/>
      <c r="AC1242" s="10"/>
    </row>
    <row r="1243" spans="3:29" s="7" customFormat="1">
      <c r="C1243" s="10"/>
      <c r="D1243" s="53"/>
      <c r="E1243" s="10"/>
      <c r="F1243" s="10"/>
      <c r="G1243" s="10"/>
      <c r="H1243" s="10"/>
      <c r="I1243" s="10"/>
      <c r="J1243" s="10"/>
      <c r="K1243" s="10"/>
      <c r="L1243" s="10"/>
      <c r="M1243" s="10"/>
      <c r="N1243" s="10"/>
      <c r="Q1243" s="10"/>
      <c r="R1243" s="10"/>
      <c r="S1243" s="10"/>
      <c r="T1243" s="10"/>
      <c r="U1243" s="10"/>
      <c r="V1243" s="10"/>
      <c r="W1243" s="10"/>
      <c r="X1243" s="10"/>
      <c r="Y1243" s="10"/>
      <c r="Z1243" s="10"/>
      <c r="AA1243" s="10"/>
      <c r="AB1243" s="10"/>
      <c r="AC1243" s="10"/>
    </row>
    <row r="1244" spans="3:29" s="7" customFormat="1">
      <c r="C1244" s="10"/>
      <c r="D1244" s="53"/>
      <c r="E1244" s="10"/>
      <c r="F1244" s="10"/>
      <c r="G1244" s="10"/>
      <c r="H1244" s="10"/>
      <c r="I1244" s="10"/>
      <c r="J1244" s="10"/>
      <c r="K1244" s="10"/>
      <c r="L1244" s="10"/>
      <c r="M1244" s="10"/>
      <c r="N1244" s="10"/>
      <c r="Q1244" s="10"/>
      <c r="R1244" s="10"/>
      <c r="S1244" s="10"/>
      <c r="T1244" s="10"/>
      <c r="U1244" s="10"/>
      <c r="V1244" s="10"/>
      <c r="W1244" s="10"/>
      <c r="X1244" s="10"/>
      <c r="Y1244" s="10"/>
      <c r="Z1244" s="10"/>
      <c r="AA1244" s="10"/>
      <c r="AB1244" s="10"/>
      <c r="AC1244" s="10"/>
    </row>
    <row r="1245" spans="3:29" s="7" customFormat="1">
      <c r="C1245" s="10"/>
      <c r="D1245" s="53"/>
      <c r="E1245" s="10"/>
      <c r="F1245" s="10"/>
      <c r="G1245" s="10"/>
      <c r="H1245" s="10"/>
      <c r="I1245" s="10"/>
      <c r="J1245" s="10"/>
      <c r="K1245" s="10"/>
      <c r="L1245" s="10"/>
      <c r="M1245" s="10"/>
      <c r="N1245" s="10"/>
      <c r="Q1245" s="10"/>
      <c r="R1245" s="10"/>
      <c r="S1245" s="10"/>
      <c r="T1245" s="10"/>
      <c r="U1245" s="10"/>
      <c r="V1245" s="10"/>
      <c r="W1245" s="10"/>
      <c r="X1245" s="10"/>
      <c r="Y1245" s="10"/>
      <c r="Z1245" s="10"/>
      <c r="AA1245" s="10"/>
      <c r="AB1245" s="10"/>
      <c r="AC1245" s="10"/>
    </row>
    <row r="1246" spans="3:29" s="7" customFormat="1">
      <c r="C1246" s="10"/>
      <c r="D1246" s="53"/>
      <c r="E1246" s="10"/>
      <c r="F1246" s="10"/>
      <c r="G1246" s="10"/>
      <c r="H1246" s="10"/>
      <c r="I1246" s="10"/>
      <c r="J1246" s="10"/>
      <c r="K1246" s="10"/>
      <c r="L1246" s="10"/>
      <c r="M1246" s="10"/>
      <c r="N1246" s="10"/>
      <c r="Q1246" s="10"/>
      <c r="R1246" s="10"/>
      <c r="S1246" s="10"/>
      <c r="T1246" s="10"/>
      <c r="U1246" s="10"/>
      <c r="V1246" s="10"/>
      <c r="W1246" s="10"/>
      <c r="X1246" s="10"/>
      <c r="Y1246" s="10"/>
      <c r="Z1246" s="10"/>
      <c r="AA1246" s="10"/>
      <c r="AB1246" s="10"/>
      <c r="AC1246" s="10"/>
    </row>
    <row r="1247" spans="3:29" s="7" customFormat="1">
      <c r="C1247" s="10"/>
      <c r="D1247" s="53"/>
      <c r="E1247" s="10"/>
      <c r="F1247" s="10"/>
      <c r="G1247" s="10"/>
      <c r="H1247" s="10"/>
      <c r="I1247" s="10"/>
      <c r="J1247" s="10"/>
      <c r="K1247" s="10"/>
      <c r="L1247" s="10"/>
      <c r="M1247" s="10"/>
      <c r="N1247" s="10"/>
      <c r="Q1247" s="10"/>
      <c r="R1247" s="10"/>
      <c r="S1247" s="10"/>
      <c r="T1247" s="10"/>
      <c r="U1247" s="10"/>
      <c r="V1247" s="10"/>
      <c r="W1247" s="10"/>
      <c r="X1247" s="10"/>
      <c r="Y1247" s="10"/>
      <c r="Z1247" s="10"/>
      <c r="AA1247" s="10"/>
      <c r="AB1247" s="10"/>
      <c r="AC1247" s="10"/>
    </row>
    <row r="1248" spans="3:29" s="7" customFormat="1">
      <c r="C1248" s="10"/>
      <c r="D1248" s="53"/>
      <c r="E1248" s="10"/>
      <c r="F1248" s="10"/>
      <c r="G1248" s="10"/>
      <c r="H1248" s="10"/>
      <c r="I1248" s="10"/>
      <c r="J1248" s="10"/>
      <c r="K1248" s="10"/>
      <c r="L1248" s="10"/>
      <c r="M1248" s="10"/>
      <c r="N1248" s="10"/>
      <c r="Q1248" s="10"/>
      <c r="R1248" s="10"/>
      <c r="S1248" s="10"/>
      <c r="T1248" s="10"/>
      <c r="U1248" s="10"/>
      <c r="V1248" s="10"/>
      <c r="W1248" s="10"/>
      <c r="X1248" s="10"/>
      <c r="Y1248" s="10"/>
      <c r="Z1248" s="10"/>
      <c r="AA1248" s="10"/>
      <c r="AB1248" s="10"/>
      <c r="AC1248" s="10"/>
    </row>
    <row r="1249" spans="3:29" s="7" customFormat="1">
      <c r="C1249" s="10"/>
      <c r="D1249" s="53"/>
      <c r="E1249" s="10"/>
      <c r="F1249" s="10"/>
      <c r="G1249" s="10"/>
      <c r="H1249" s="10"/>
      <c r="I1249" s="10"/>
      <c r="J1249" s="10"/>
      <c r="K1249" s="10"/>
      <c r="L1249" s="10"/>
      <c r="M1249" s="10"/>
      <c r="N1249" s="10"/>
      <c r="Q1249" s="10"/>
      <c r="R1249" s="10"/>
      <c r="S1249" s="10"/>
      <c r="T1249" s="10"/>
      <c r="U1249" s="10"/>
      <c r="V1249" s="10"/>
      <c r="W1249" s="10"/>
      <c r="X1249" s="10"/>
      <c r="Y1249" s="10"/>
      <c r="Z1249" s="10"/>
      <c r="AA1249" s="10"/>
      <c r="AB1249" s="10"/>
      <c r="AC1249" s="10"/>
    </row>
    <row r="1250" spans="3:29" s="7" customFormat="1">
      <c r="C1250" s="10"/>
      <c r="D1250" s="53"/>
      <c r="E1250" s="10"/>
      <c r="F1250" s="10"/>
      <c r="G1250" s="10"/>
      <c r="H1250" s="10"/>
      <c r="I1250" s="10"/>
      <c r="J1250" s="10"/>
      <c r="K1250" s="10"/>
      <c r="L1250" s="10"/>
      <c r="M1250" s="10"/>
      <c r="N1250" s="10"/>
      <c r="Q1250" s="10"/>
      <c r="R1250" s="10"/>
      <c r="S1250" s="10"/>
      <c r="T1250" s="10"/>
      <c r="U1250" s="10"/>
      <c r="V1250" s="10"/>
      <c r="W1250" s="10"/>
      <c r="X1250" s="10"/>
      <c r="Y1250" s="10"/>
      <c r="Z1250" s="10"/>
      <c r="AA1250" s="10"/>
      <c r="AB1250" s="10"/>
      <c r="AC1250" s="10"/>
    </row>
    <row r="1251" spans="3:29" s="7" customFormat="1">
      <c r="C1251" s="10"/>
      <c r="D1251" s="53"/>
      <c r="E1251" s="10"/>
      <c r="F1251" s="10"/>
      <c r="G1251" s="10"/>
      <c r="H1251" s="10"/>
      <c r="I1251" s="10"/>
      <c r="J1251" s="10"/>
      <c r="K1251" s="10"/>
      <c r="L1251" s="10"/>
      <c r="M1251" s="10"/>
      <c r="N1251" s="10"/>
      <c r="Q1251" s="10"/>
      <c r="R1251" s="10"/>
      <c r="S1251" s="10"/>
      <c r="T1251" s="10"/>
      <c r="U1251" s="10"/>
      <c r="V1251" s="10"/>
      <c r="W1251" s="10"/>
      <c r="X1251" s="10"/>
      <c r="Y1251" s="10"/>
      <c r="Z1251" s="10"/>
      <c r="AA1251" s="10"/>
      <c r="AB1251" s="10"/>
      <c r="AC1251" s="10"/>
    </row>
    <row r="1252" spans="3:29" s="7" customFormat="1">
      <c r="C1252" s="10"/>
      <c r="D1252" s="53"/>
      <c r="E1252" s="10"/>
      <c r="F1252" s="10"/>
      <c r="G1252" s="10"/>
      <c r="H1252" s="10"/>
      <c r="I1252" s="10"/>
      <c r="J1252" s="10"/>
      <c r="K1252" s="10"/>
      <c r="L1252" s="10"/>
      <c r="M1252" s="10"/>
      <c r="N1252" s="10"/>
      <c r="Q1252" s="10"/>
      <c r="R1252" s="10"/>
      <c r="S1252" s="10"/>
      <c r="T1252" s="10"/>
      <c r="U1252" s="10"/>
      <c r="V1252" s="10"/>
      <c r="W1252" s="10"/>
      <c r="X1252" s="10"/>
      <c r="Y1252" s="10"/>
      <c r="Z1252" s="10"/>
      <c r="AA1252" s="10"/>
      <c r="AB1252" s="10"/>
      <c r="AC1252" s="10"/>
    </row>
    <row r="1253" spans="3:29" s="7" customFormat="1">
      <c r="C1253" s="10"/>
      <c r="D1253" s="53"/>
      <c r="E1253" s="10"/>
      <c r="F1253" s="10"/>
      <c r="G1253" s="10"/>
      <c r="H1253" s="10"/>
      <c r="I1253" s="10"/>
      <c r="J1253" s="10"/>
      <c r="K1253" s="10"/>
      <c r="L1253" s="10"/>
      <c r="M1253" s="10"/>
      <c r="N1253" s="10"/>
      <c r="Q1253" s="10"/>
      <c r="R1253" s="10"/>
      <c r="S1253" s="10"/>
      <c r="T1253" s="10"/>
      <c r="U1253" s="10"/>
      <c r="V1253" s="10"/>
      <c r="W1253" s="10"/>
      <c r="X1253" s="10"/>
      <c r="Y1253" s="10"/>
      <c r="Z1253" s="10"/>
      <c r="AA1253" s="10"/>
      <c r="AB1253" s="10"/>
      <c r="AC1253" s="10"/>
    </row>
    <row r="1254" spans="3:29" s="7" customFormat="1">
      <c r="C1254" s="10"/>
      <c r="D1254" s="53"/>
      <c r="E1254" s="10"/>
      <c r="F1254" s="10"/>
      <c r="G1254" s="10"/>
      <c r="H1254" s="10"/>
      <c r="I1254" s="10"/>
      <c r="J1254" s="10"/>
      <c r="K1254" s="10"/>
      <c r="L1254" s="10"/>
      <c r="M1254" s="10"/>
      <c r="N1254" s="10"/>
      <c r="Q1254" s="10"/>
      <c r="R1254" s="10"/>
      <c r="S1254" s="10"/>
      <c r="T1254" s="10"/>
      <c r="U1254" s="10"/>
      <c r="V1254" s="10"/>
      <c r="W1254" s="10"/>
      <c r="X1254" s="10"/>
      <c r="Y1254" s="10"/>
      <c r="Z1254" s="10"/>
      <c r="AA1254" s="10"/>
      <c r="AB1254" s="10"/>
      <c r="AC1254" s="10"/>
    </row>
    <row r="1255" spans="3:29" s="7" customFormat="1">
      <c r="C1255" s="10"/>
      <c r="D1255" s="53"/>
      <c r="E1255" s="10"/>
      <c r="F1255" s="10"/>
      <c r="G1255" s="10"/>
      <c r="H1255" s="10"/>
      <c r="I1255" s="10"/>
      <c r="J1255" s="10"/>
      <c r="K1255" s="10"/>
      <c r="L1255" s="10"/>
      <c r="M1255" s="10"/>
      <c r="N1255" s="10"/>
      <c r="Q1255" s="10"/>
      <c r="R1255" s="10"/>
      <c r="S1255" s="10"/>
      <c r="T1255" s="10"/>
      <c r="U1255" s="10"/>
      <c r="V1255" s="10"/>
      <c r="W1255" s="10"/>
      <c r="X1255" s="10"/>
      <c r="Y1255" s="10"/>
      <c r="Z1255" s="10"/>
      <c r="AA1255" s="10"/>
      <c r="AB1255" s="10"/>
      <c r="AC1255" s="10"/>
    </row>
    <row r="1256" spans="3:29" s="7" customFormat="1">
      <c r="C1256" s="10"/>
      <c r="D1256" s="53"/>
      <c r="E1256" s="10"/>
      <c r="F1256" s="10"/>
      <c r="G1256" s="10"/>
      <c r="H1256" s="10"/>
      <c r="I1256" s="10"/>
      <c r="J1256" s="10"/>
      <c r="K1256" s="10"/>
      <c r="L1256" s="10"/>
      <c r="M1256" s="10"/>
      <c r="N1256" s="10"/>
      <c r="Q1256" s="10"/>
      <c r="R1256" s="10"/>
      <c r="S1256" s="10"/>
      <c r="T1256" s="10"/>
      <c r="U1256" s="10"/>
      <c r="V1256" s="10"/>
      <c r="W1256" s="10"/>
      <c r="X1256" s="10"/>
      <c r="Y1256" s="10"/>
      <c r="Z1256" s="10"/>
      <c r="AA1256" s="10"/>
      <c r="AB1256" s="10"/>
      <c r="AC1256" s="10"/>
    </row>
    <row r="1257" spans="3:29" s="7" customFormat="1">
      <c r="C1257" s="10"/>
      <c r="D1257" s="53"/>
      <c r="E1257" s="10"/>
      <c r="F1257" s="10"/>
      <c r="G1257" s="10"/>
      <c r="H1257" s="10"/>
      <c r="I1257" s="10"/>
      <c r="J1257" s="10"/>
      <c r="K1257" s="10"/>
      <c r="L1257" s="10"/>
      <c r="M1257" s="10"/>
      <c r="N1257" s="10"/>
      <c r="Q1257" s="10"/>
      <c r="R1257" s="10"/>
      <c r="S1257" s="10"/>
      <c r="T1257" s="10"/>
      <c r="U1257" s="10"/>
      <c r="V1257" s="10"/>
      <c r="W1257" s="10"/>
      <c r="X1257" s="10"/>
      <c r="Y1257" s="10"/>
      <c r="Z1257" s="10"/>
      <c r="AA1257" s="10"/>
      <c r="AB1257" s="10"/>
      <c r="AC1257" s="10"/>
    </row>
    <row r="1258" spans="3:29" s="7" customFormat="1">
      <c r="C1258" s="10"/>
      <c r="D1258" s="53"/>
      <c r="E1258" s="10"/>
      <c r="F1258" s="10"/>
      <c r="G1258" s="10"/>
      <c r="H1258" s="10"/>
      <c r="I1258" s="10"/>
      <c r="J1258" s="10"/>
      <c r="K1258" s="10"/>
      <c r="L1258" s="10"/>
      <c r="M1258" s="10"/>
      <c r="N1258" s="10"/>
      <c r="Q1258" s="10"/>
      <c r="R1258" s="10"/>
      <c r="S1258" s="10"/>
      <c r="T1258" s="10"/>
      <c r="U1258" s="10"/>
      <c r="V1258" s="10"/>
      <c r="W1258" s="10"/>
      <c r="X1258" s="10"/>
      <c r="Y1258" s="10"/>
      <c r="Z1258" s="10"/>
      <c r="AA1258" s="10"/>
      <c r="AB1258" s="10"/>
      <c r="AC1258" s="10"/>
    </row>
    <row r="1259" spans="3:29" s="7" customFormat="1">
      <c r="C1259" s="10"/>
      <c r="D1259" s="53"/>
      <c r="E1259" s="10"/>
      <c r="F1259" s="10"/>
      <c r="G1259" s="10"/>
      <c r="H1259" s="10"/>
      <c r="I1259" s="10"/>
      <c r="J1259" s="10"/>
      <c r="K1259" s="10"/>
      <c r="L1259" s="10"/>
      <c r="M1259" s="10"/>
      <c r="N1259" s="10"/>
      <c r="Q1259" s="10"/>
      <c r="R1259" s="10"/>
      <c r="S1259" s="10"/>
      <c r="T1259" s="10"/>
      <c r="U1259" s="10"/>
      <c r="V1259" s="10"/>
      <c r="W1259" s="10"/>
      <c r="X1259" s="10"/>
      <c r="Y1259" s="10"/>
      <c r="Z1259" s="10"/>
      <c r="AA1259" s="10"/>
      <c r="AB1259" s="10"/>
      <c r="AC1259" s="10"/>
    </row>
    <row r="1260" spans="3:29" s="7" customFormat="1">
      <c r="C1260" s="10"/>
      <c r="D1260" s="53"/>
      <c r="E1260" s="10"/>
      <c r="F1260" s="10"/>
      <c r="G1260" s="10"/>
      <c r="H1260" s="10"/>
      <c r="I1260" s="10"/>
      <c r="J1260" s="10"/>
      <c r="K1260" s="10"/>
      <c r="L1260" s="10"/>
      <c r="M1260" s="10"/>
      <c r="N1260" s="10"/>
      <c r="Q1260" s="10"/>
      <c r="R1260" s="10"/>
      <c r="S1260" s="10"/>
      <c r="T1260" s="10"/>
      <c r="U1260" s="10"/>
      <c r="V1260" s="10"/>
      <c r="W1260" s="10"/>
      <c r="X1260" s="10"/>
      <c r="Y1260" s="10"/>
      <c r="Z1260" s="10"/>
      <c r="AA1260" s="10"/>
      <c r="AB1260" s="10"/>
      <c r="AC1260" s="10"/>
    </row>
    <row r="1261" spans="3:29" s="7" customFormat="1">
      <c r="C1261" s="10"/>
      <c r="D1261" s="53"/>
      <c r="E1261" s="10"/>
      <c r="F1261" s="10"/>
      <c r="G1261" s="10"/>
      <c r="H1261" s="10"/>
      <c r="I1261" s="10"/>
      <c r="J1261" s="10"/>
      <c r="K1261" s="10"/>
      <c r="L1261" s="10"/>
      <c r="M1261" s="10"/>
      <c r="N1261" s="10"/>
      <c r="Q1261" s="10"/>
      <c r="R1261" s="10"/>
      <c r="S1261" s="10"/>
      <c r="T1261" s="10"/>
      <c r="U1261" s="10"/>
      <c r="V1261" s="10"/>
      <c r="W1261" s="10"/>
      <c r="X1261" s="10"/>
      <c r="Y1261" s="10"/>
      <c r="Z1261" s="10"/>
      <c r="AA1261" s="10"/>
      <c r="AB1261" s="10"/>
      <c r="AC1261" s="10"/>
    </row>
    <row r="1262" spans="3:29" s="7" customFormat="1">
      <c r="C1262" s="10"/>
      <c r="D1262" s="53"/>
      <c r="E1262" s="10"/>
      <c r="F1262" s="10"/>
      <c r="G1262" s="10"/>
      <c r="H1262" s="10"/>
      <c r="I1262" s="10"/>
      <c r="J1262" s="10"/>
      <c r="K1262" s="10"/>
      <c r="L1262" s="10"/>
      <c r="M1262" s="10"/>
      <c r="N1262" s="10"/>
      <c r="Q1262" s="10"/>
      <c r="R1262" s="10"/>
      <c r="S1262" s="10"/>
      <c r="T1262" s="10"/>
      <c r="U1262" s="10"/>
      <c r="V1262" s="10"/>
      <c r="W1262" s="10"/>
      <c r="X1262" s="10"/>
      <c r="Y1262" s="10"/>
      <c r="Z1262" s="10"/>
      <c r="AA1262" s="10"/>
      <c r="AB1262" s="10"/>
      <c r="AC1262" s="10"/>
    </row>
    <row r="1263" spans="3:29" s="7" customFormat="1">
      <c r="C1263" s="10"/>
      <c r="D1263" s="53"/>
      <c r="E1263" s="10"/>
      <c r="F1263" s="10"/>
      <c r="G1263" s="10"/>
      <c r="H1263" s="10"/>
      <c r="I1263" s="10"/>
      <c r="J1263" s="10"/>
      <c r="K1263" s="10"/>
      <c r="L1263" s="10"/>
      <c r="M1263" s="10"/>
      <c r="N1263" s="10"/>
      <c r="Q1263" s="10"/>
      <c r="R1263" s="10"/>
      <c r="S1263" s="10"/>
      <c r="T1263" s="10"/>
      <c r="U1263" s="10"/>
      <c r="V1263" s="10"/>
      <c r="W1263" s="10"/>
      <c r="X1263" s="10"/>
      <c r="Y1263" s="10"/>
      <c r="Z1263" s="10"/>
      <c r="AA1263" s="10"/>
      <c r="AB1263" s="10"/>
      <c r="AC1263" s="10"/>
    </row>
    <row r="1264" spans="3:29" s="7" customFormat="1">
      <c r="C1264" s="10"/>
      <c r="D1264" s="53"/>
      <c r="E1264" s="10"/>
      <c r="F1264" s="10"/>
      <c r="G1264" s="10"/>
      <c r="H1264" s="10"/>
      <c r="I1264" s="10"/>
      <c r="J1264" s="10"/>
      <c r="K1264" s="10"/>
      <c r="L1264" s="10"/>
      <c r="M1264" s="10"/>
      <c r="N1264" s="10"/>
      <c r="Q1264" s="10"/>
      <c r="R1264" s="10"/>
      <c r="S1264" s="10"/>
      <c r="T1264" s="10"/>
      <c r="U1264" s="10"/>
      <c r="V1264" s="10"/>
      <c r="W1264" s="10"/>
      <c r="X1264" s="10"/>
      <c r="Y1264" s="10"/>
      <c r="Z1264" s="10"/>
      <c r="AA1264" s="10"/>
      <c r="AB1264" s="10"/>
      <c r="AC1264" s="10"/>
    </row>
    <row r="1265" spans="3:29" s="7" customFormat="1">
      <c r="C1265" s="10"/>
      <c r="D1265" s="53"/>
      <c r="E1265" s="10"/>
      <c r="F1265" s="10"/>
      <c r="G1265" s="10"/>
      <c r="H1265" s="10"/>
      <c r="I1265" s="10"/>
      <c r="J1265" s="10"/>
      <c r="K1265" s="10"/>
      <c r="L1265" s="10"/>
      <c r="M1265" s="10"/>
      <c r="N1265" s="10"/>
      <c r="Q1265" s="10"/>
      <c r="R1265" s="10"/>
      <c r="S1265" s="10"/>
      <c r="T1265" s="10"/>
      <c r="U1265" s="10"/>
      <c r="V1265" s="10"/>
      <c r="W1265" s="10"/>
      <c r="X1265" s="10"/>
      <c r="Y1265" s="10"/>
      <c r="Z1265" s="10"/>
      <c r="AA1265" s="10"/>
      <c r="AB1265" s="10"/>
      <c r="AC1265" s="10"/>
    </row>
    <row r="1266" spans="3:29" s="7" customFormat="1">
      <c r="C1266" s="10"/>
      <c r="D1266" s="53"/>
      <c r="E1266" s="10"/>
      <c r="F1266" s="10"/>
      <c r="G1266" s="10"/>
      <c r="H1266" s="10"/>
      <c r="I1266" s="10"/>
      <c r="J1266" s="10"/>
      <c r="K1266" s="10"/>
      <c r="L1266" s="10"/>
      <c r="M1266" s="10"/>
      <c r="N1266" s="10"/>
      <c r="Q1266" s="10"/>
      <c r="R1266" s="10"/>
      <c r="S1266" s="10"/>
      <c r="T1266" s="10"/>
      <c r="U1266" s="10"/>
      <c r="V1266" s="10"/>
      <c r="W1266" s="10"/>
      <c r="X1266" s="10"/>
      <c r="Y1266" s="10"/>
      <c r="Z1266" s="10"/>
      <c r="AA1266" s="10"/>
      <c r="AB1266" s="10"/>
      <c r="AC1266" s="10"/>
    </row>
    <row r="1267" spans="3:29" s="7" customFormat="1">
      <c r="C1267" s="10"/>
      <c r="D1267" s="53"/>
      <c r="E1267" s="10"/>
      <c r="F1267" s="10"/>
      <c r="G1267" s="10"/>
      <c r="H1267" s="10"/>
      <c r="I1267" s="10"/>
      <c r="J1267" s="10"/>
      <c r="K1267" s="10"/>
      <c r="L1267" s="10"/>
      <c r="M1267" s="10"/>
      <c r="N1267" s="10"/>
      <c r="Q1267" s="10"/>
      <c r="R1267" s="10"/>
      <c r="S1267" s="10"/>
      <c r="T1267" s="10"/>
      <c r="U1267" s="10"/>
      <c r="V1267" s="10"/>
      <c r="W1267" s="10"/>
      <c r="X1267" s="10"/>
      <c r="Y1267" s="10"/>
      <c r="Z1267" s="10"/>
      <c r="AA1267" s="10"/>
      <c r="AB1267" s="10"/>
      <c r="AC1267" s="10"/>
    </row>
    <row r="1268" spans="3:29" s="7" customFormat="1">
      <c r="C1268" s="10"/>
      <c r="D1268" s="53"/>
      <c r="E1268" s="10"/>
      <c r="F1268" s="10"/>
      <c r="G1268" s="10"/>
      <c r="H1268" s="10"/>
      <c r="I1268" s="10"/>
      <c r="J1268" s="10"/>
      <c r="K1268" s="10"/>
      <c r="L1268" s="10"/>
      <c r="M1268" s="10"/>
      <c r="N1268" s="10"/>
      <c r="Q1268" s="10"/>
      <c r="R1268" s="10"/>
      <c r="S1268" s="10"/>
      <c r="T1268" s="10"/>
      <c r="U1268" s="10"/>
      <c r="V1268" s="10"/>
      <c r="W1268" s="10"/>
      <c r="X1268" s="10"/>
      <c r="Y1268" s="10"/>
      <c r="Z1268" s="10"/>
      <c r="AA1268" s="10"/>
      <c r="AB1268" s="10"/>
      <c r="AC1268" s="10"/>
    </row>
    <row r="1269" spans="3:29" s="7" customFormat="1">
      <c r="C1269" s="10"/>
      <c r="D1269" s="53"/>
      <c r="E1269" s="10"/>
      <c r="F1269" s="10"/>
      <c r="G1269" s="10"/>
      <c r="H1269" s="10"/>
      <c r="I1269" s="10"/>
      <c r="J1269" s="10"/>
      <c r="K1269" s="10"/>
      <c r="L1269" s="10"/>
      <c r="M1269" s="10"/>
      <c r="N1269" s="10"/>
      <c r="Q1269" s="10"/>
      <c r="R1269" s="10"/>
      <c r="S1269" s="10"/>
      <c r="T1269" s="10"/>
      <c r="U1269" s="10"/>
      <c r="V1269" s="10"/>
      <c r="W1269" s="10"/>
      <c r="X1269" s="10"/>
      <c r="Y1269" s="10"/>
      <c r="Z1269" s="10"/>
      <c r="AA1269" s="10"/>
      <c r="AB1269" s="10"/>
      <c r="AC1269" s="10"/>
    </row>
    <row r="1270" spans="3:29" s="7" customFormat="1">
      <c r="C1270" s="10"/>
      <c r="D1270" s="53"/>
      <c r="E1270" s="10"/>
      <c r="F1270" s="10"/>
      <c r="G1270" s="10"/>
      <c r="H1270" s="10"/>
      <c r="I1270" s="10"/>
      <c r="J1270" s="10"/>
      <c r="K1270" s="10"/>
      <c r="L1270" s="10"/>
      <c r="M1270" s="10"/>
      <c r="N1270" s="10"/>
      <c r="Q1270" s="10"/>
      <c r="R1270" s="10"/>
      <c r="S1270" s="10"/>
      <c r="T1270" s="10"/>
      <c r="U1270" s="10"/>
      <c r="V1270" s="10"/>
      <c r="W1270" s="10"/>
      <c r="X1270" s="10"/>
      <c r="Y1270" s="10"/>
      <c r="Z1270" s="10"/>
      <c r="AA1270" s="10"/>
      <c r="AB1270" s="10"/>
      <c r="AC1270" s="10"/>
    </row>
    <row r="1271" spans="3:29" s="7" customFormat="1">
      <c r="C1271" s="10"/>
      <c r="D1271" s="53"/>
      <c r="E1271" s="10"/>
      <c r="F1271" s="10"/>
      <c r="G1271" s="10"/>
      <c r="H1271" s="10"/>
      <c r="I1271" s="10"/>
      <c r="J1271" s="10"/>
      <c r="K1271" s="10"/>
      <c r="L1271" s="10"/>
      <c r="M1271" s="10"/>
      <c r="N1271" s="10"/>
      <c r="Q1271" s="10"/>
      <c r="R1271" s="10"/>
      <c r="S1271" s="10"/>
      <c r="T1271" s="10"/>
      <c r="U1271" s="10"/>
      <c r="V1271" s="10"/>
      <c r="W1271" s="10"/>
      <c r="X1271" s="10"/>
      <c r="Y1271" s="10"/>
      <c r="Z1271" s="10"/>
      <c r="AA1271" s="10"/>
      <c r="AB1271" s="10"/>
      <c r="AC1271" s="10"/>
    </row>
    <row r="1272" spans="3:29" s="7" customFormat="1">
      <c r="C1272" s="10"/>
      <c r="D1272" s="53"/>
      <c r="E1272" s="10"/>
      <c r="F1272" s="10"/>
      <c r="G1272" s="10"/>
      <c r="H1272" s="10"/>
      <c r="I1272" s="10"/>
      <c r="J1272" s="10"/>
      <c r="K1272" s="10"/>
      <c r="L1272" s="10"/>
      <c r="M1272" s="10"/>
      <c r="N1272" s="10"/>
      <c r="Q1272" s="10"/>
      <c r="R1272" s="10"/>
      <c r="S1272" s="10"/>
      <c r="T1272" s="10"/>
      <c r="U1272" s="10"/>
      <c r="V1272" s="10"/>
      <c r="W1272" s="10"/>
      <c r="X1272" s="10"/>
      <c r="Y1272" s="10"/>
      <c r="Z1272" s="10"/>
      <c r="AA1272" s="10"/>
      <c r="AB1272" s="10"/>
      <c r="AC1272" s="10"/>
    </row>
    <row r="1273" spans="3:29" s="7" customFormat="1">
      <c r="C1273" s="10"/>
      <c r="D1273" s="53"/>
      <c r="E1273" s="10"/>
      <c r="F1273" s="10"/>
      <c r="G1273" s="10"/>
      <c r="H1273" s="10"/>
      <c r="I1273" s="10"/>
      <c r="J1273" s="10"/>
      <c r="K1273" s="10"/>
      <c r="L1273" s="10"/>
      <c r="M1273" s="10"/>
      <c r="N1273" s="10"/>
      <c r="Q1273" s="10"/>
      <c r="R1273" s="10"/>
      <c r="S1273" s="10"/>
      <c r="T1273" s="10"/>
      <c r="U1273" s="10"/>
      <c r="V1273" s="10"/>
      <c r="W1273" s="10"/>
      <c r="X1273" s="10"/>
      <c r="Y1273" s="10"/>
      <c r="Z1273" s="10"/>
      <c r="AA1273" s="10"/>
      <c r="AB1273" s="10"/>
      <c r="AC1273" s="10"/>
    </row>
    <row r="1274" spans="3:29" s="7" customFormat="1">
      <c r="C1274" s="10"/>
      <c r="D1274" s="53"/>
      <c r="E1274" s="10"/>
      <c r="F1274" s="10"/>
      <c r="G1274" s="10"/>
      <c r="H1274" s="10"/>
      <c r="I1274" s="10"/>
      <c r="J1274" s="10"/>
      <c r="K1274" s="10"/>
      <c r="L1274" s="10"/>
      <c r="M1274" s="10"/>
      <c r="N1274" s="10"/>
      <c r="Q1274" s="10"/>
      <c r="R1274" s="10"/>
      <c r="S1274" s="10"/>
      <c r="T1274" s="10"/>
      <c r="U1274" s="10"/>
      <c r="V1274" s="10"/>
      <c r="W1274" s="10"/>
      <c r="X1274" s="10"/>
      <c r="Y1274" s="10"/>
      <c r="Z1274" s="10"/>
      <c r="AA1274" s="10"/>
      <c r="AB1274" s="10"/>
      <c r="AC1274" s="10"/>
    </row>
    <row r="1275" spans="3:29" s="7" customFormat="1">
      <c r="C1275" s="10"/>
      <c r="D1275" s="53"/>
      <c r="E1275" s="10"/>
      <c r="F1275" s="10"/>
      <c r="G1275" s="10"/>
      <c r="H1275" s="10"/>
      <c r="I1275" s="10"/>
      <c r="J1275" s="10"/>
      <c r="K1275" s="10"/>
      <c r="L1275" s="10"/>
      <c r="M1275" s="10"/>
      <c r="N1275" s="10"/>
      <c r="Q1275" s="10"/>
      <c r="R1275" s="10"/>
      <c r="S1275" s="10"/>
      <c r="T1275" s="10"/>
      <c r="U1275" s="10"/>
      <c r="V1275" s="10"/>
      <c r="W1275" s="10"/>
      <c r="X1275" s="10"/>
      <c r="Y1275" s="10"/>
      <c r="Z1275" s="10"/>
      <c r="AA1275" s="10"/>
      <c r="AB1275" s="10"/>
      <c r="AC1275" s="10"/>
    </row>
    <row r="1276" spans="3:29" s="7" customFormat="1">
      <c r="C1276" s="10"/>
      <c r="D1276" s="53"/>
      <c r="E1276" s="10"/>
      <c r="F1276" s="10"/>
      <c r="G1276" s="10"/>
      <c r="H1276" s="10"/>
      <c r="I1276" s="10"/>
      <c r="J1276" s="10"/>
      <c r="K1276" s="10"/>
      <c r="L1276" s="10"/>
      <c r="M1276" s="10"/>
      <c r="N1276" s="10"/>
      <c r="Q1276" s="10"/>
      <c r="R1276" s="10"/>
      <c r="S1276" s="10"/>
      <c r="T1276" s="10"/>
      <c r="U1276" s="10"/>
      <c r="V1276" s="10"/>
      <c r="W1276" s="10"/>
      <c r="X1276" s="10"/>
      <c r="Y1276" s="10"/>
      <c r="Z1276" s="10"/>
      <c r="AA1276" s="10"/>
      <c r="AB1276" s="10"/>
      <c r="AC1276" s="10"/>
    </row>
    <row r="1277" spans="3:29" s="7" customFormat="1">
      <c r="C1277" s="10"/>
      <c r="D1277" s="53"/>
      <c r="E1277" s="10"/>
      <c r="F1277" s="10"/>
      <c r="G1277" s="10"/>
      <c r="H1277" s="10"/>
      <c r="I1277" s="10"/>
      <c r="J1277" s="10"/>
      <c r="K1277" s="10"/>
      <c r="L1277" s="10"/>
      <c r="M1277" s="10"/>
      <c r="N1277" s="10"/>
      <c r="Q1277" s="10"/>
      <c r="R1277" s="10"/>
      <c r="S1277" s="10"/>
      <c r="T1277" s="10"/>
      <c r="U1277" s="10"/>
      <c r="V1277" s="10"/>
      <c r="W1277" s="10"/>
      <c r="X1277" s="10"/>
      <c r="Y1277" s="10"/>
      <c r="Z1277" s="10"/>
      <c r="AA1277" s="10"/>
      <c r="AB1277" s="10"/>
      <c r="AC1277" s="10"/>
    </row>
    <row r="1278" spans="3:29" s="7" customFormat="1">
      <c r="C1278" s="10"/>
      <c r="D1278" s="53"/>
      <c r="E1278" s="10"/>
      <c r="F1278" s="10"/>
      <c r="G1278" s="10"/>
      <c r="H1278" s="10"/>
      <c r="I1278" s="10"/>
      <c r="J1278" s="10"/>
      <c r="K1278" s="10"/>
      <c r="L1278" s="10"/>
      <c r="M1278" s="10"/>
      <c r="N1278" s="10"/>
      <c r="Q1278" s="10"/>
      <c r="R1278" s="10"/>
      <c r="S1278" s="10"/>
      <c r="T1278" s="10"/>
      <c r="U1278" s="10"/>
      <c r="V1278" s="10"/>
      <c r="W1278" s="10"/>
      <c r="X1278" s="10"/>
      <c r="Y1278" s="10"/>
      <c r="Z1278" s="10"/>
      <c r="AA1278" s="10"/>
      <c r="AB1278" s="10"/>
      <c r="AC1278" s="10"/>
    </row>
    <row r="1279" spans="3:29" s="7" customFormat="1">
      <c r="C1279" s="10"/>
      <c r="D1279" s="53"/>
      <c r="E1279" s="10"/>
      <c r="F1279" s="10"/>
      <c r="G1279" s="10"/>
      <c r="H1279" s="10"/>
      <c r="I1279" s="10"/>
      <c r="J1279" s="10"/>
      <c r="K1279" s="10"/>
      <c r="L1279" s="10"/>
      <c r="M1279" s="10"/>
      <c r="N1279" s="10"/>
      <c r="Q1279" s="10"/>
      <c r="R1279" s="10"/>
      <c r="S1279" s="10"/>
      <c r="T1279" s="10"/>
      <c r="U1279" s="10"/>
      <c r="V1279" s="10"/>
      <c r="W1279" s="10"/>
      <c r="X1279" s="10"/>
      <c r="Y1279" s="10"/>
      <c r="Z1279" s="10"/>
      <c r="AA1279" s="10"/>
      <c r="AB1279" s="10"/>
      <c r="AC1279" s="10"/>
    </row>
    <row r="1280" spans="3:29" s="7" customFormat="1">
      <c r="C1280" s="10"/>
      <c r="D1280" s="53"/>
      <c r="E1280" s="10"/>
      <c r="F1280" s="10"/>
      <c r="G1280" s="10"/>
      <c r="H1280" s="10"/>
      <c r="I1280" s="10"/>
      <c r="J1280" s="10"/>
      <c r="K1280" s="10"/>
      <c r="L1280" s="10"/>
      <c r="M1280" s="10"/>
      <c r="N1280" s="10"/>
      <c r="Q1280" s="10"/>
      <c r="R1280" s="10"/>
      <c r="S1280" s="10"/>
      <c r="T1280" s="10"/>
      <c r="U1280" s="10"/>
      <c r="V1280" s="10"/>
      <c r="W1280" s="10"/>
      <c r="X1280" s="10"/>
      <c r="Y1280" s="10"/>
      <c r="Z1280" s="10"/>
      <c r="AA1280" s="10"/>
      <c r="AB1280" s="10"/>
      <c r="AC1280" s="10"/>
    </row>
    <row r="1281" spans="3:29" s="7" customFormat="1">
      <c r="C1281" s="10"/>
      <c r="D1281" s="53"/>
      <c r="E1281" s="10"/>
      <c r="F1281" s="10"/>
      <c r="G1281" s="10"/>
      <c r="H1281" s="10"/>
      <c r="I1281" s="10"/>
      <c r="J1281" s="10"/>
      <c r="K1281" s="10"/>
      <c r="L1281" s="10"/>
      <c r="M1281" s="10"/>
      <c r="N1281" s="10"/>
      <c r="Q1281" s="10"/>
      <c r="R1281" s="10"/>
      <c r="S1281" s="10"/>
      <c r="T1281" s="10"/>
      <c r="U1281" s="10"/>
      <c r="V1281" s="10"/>
      <c r="W1281" s="10"/>
      <c r="X1281" s="10"/>
      <c r="Y1281" s="10"/>
      <c r="Z1281" s="10"/>
      <c r="AA1281" s="10"/>
      <c r="AB1281" s="10"/>
      <c r="AC1281" s="10"/>
    </row>
    <row r="1282" spans="3:29" s="7" customFormat="1">
      <c r="C1282" s="10"/>
      <c r="D1282" s="53"/>
      <c r="E1282" s="10"/>
      <c r="F1282" s="10"/>
      <c r="G1282" s="10"/>
      <c r="H1282" s="10"/>
      <c r="I1282" s="10"/>
      <c r="J1282" s="10"/>
      <c r="K1282" s="10"/>
      <c r="L1282" s="10"/>
      <c r="M1282" s="10"/>
      <c r="N1282" s="10"/>
      <c r="Q1282" s="10"/>
      <c r="R1282" s="10"/>
      <c r="S1282" s="10"/>
      <c r="T1282" s="10"/>
      <c r="U1282" s="10"/>
      <c r="V1282" s="10"/>
      <c r="W1282" s="10"/>
      <c r="X1282" s="10"/>
      <c r="Y1282" s="10"/>
      <c r="Z1282" s="10"/>
      <c r="AA1282" s="10"/>
      <c r="AB1282" s="10"/>
      <c r="AC1282" s="10"/>
    </row>
    <row r="1283" spans="3:29" s="7" customFormat="1">
      <c r="C1283" s="10"/>
      <c r="D1283" s="53"/>
      <c r="E1283" s="10"/>
      <c r="F1283" s="10"/>
      <c r="G1283" s="10"/>
      <c r="H1283" s="10"/>
      <c r="I1283" s="10"/>
      <c r="J1283" s="10"/>
      <c r="K1283" s="10"/>
      <c r="L1283" s="10"/>
      <c r="M1283" s="10"/>
      <c r="N1283" s="10"/>
      <c r="Q1283" s="10"/>
      <c r="R1283" s="10"/>
      <c r="S1283" s="10"/>
      <c r="T1283" s="10"/>
      <c r="U1283" s="10"/>
      <c r="V1283" s="10"/>
      <c r="W1283" s="10"/>
      <c r="X1283" s="10"/>
      <c r="Y1283" s="10"/>
      <c r="Z1283" s="10"/>
      <c r="AA1283" s="10"/>
      <c r="AB1283" s="10"/>
      <c r="AC1283" s="10"/>
    </row>
    <row r="1284" spans="3:29" s="7" customFormat="1">
      <c r="C1284" s="10"/>
      <c r="D1284" s="53"/>
      <c r="E1284" s="10"/>
      <c r="F1284" s="10"/>
      <c r="G1284" s="10"/>
      <c r="H1284" s="10"/>
      <c r="I1284" s="10"/>
      <c r="J1284" s="10"/>
      <c r="K1284" s="10"/>
      <c r="L1284" s="10"/>
      <c r="M1284" s="10"/>
      <c r="N1284" s="10"/>
      <c r="Q1284" s="10"/>
      <c r="R1284" s="10"/>
      <c r="S1284" s="10"/>
      <c r="T1284" s="10"/>
      <c r="U1284" s="10"/>
      <c r="V1284" s="10"/>
      <c r="W1284" s="10"/>
      <c r="X1284" s="10"/>
      <c r="Y1284" s="10"/>
      <c r="Z1284" s="10"/>
      <c r="AA1284" s="10"/>
      <c r="AB1284" s="10"/>
      <c r="AC1284" s="10"/>
    </row>
    <row r="1285" spans="3:29" s="7" customFormat="1">
      <c r="C1285" s="10"/>
      <c r="D1285" s="53"/>
      <c r="E1285" s="10"/>
      <c r="F1285" s="10"/>
      <c r="G1285" s="10"/>
      <c r="H1285" s="10"/>
      <c r="I1285" s="10"/>
      <c r="J1285" s="10"/>
      <c r="K1285" s="10"/>
      <c r="L1285" s="10"/>
      <c r="M1285" s="10"/>
      <c r="N1285" s="10"/>
      <c r="Q1285" s="10"/>
      <c r="R1285" s="10"/>
      <c r="S1285" s="10"/>
      <c r="T1285" s="10"/>
      <c r="U1285" s="10"/>
      <c r="V1285" s="10"/>
      <c r="W1285" s="10"/>
      <c r="X1285" s="10"/>
      <c r="Y1285" s="10"/>
      <c r="Z1285" s="10"/>
      <c r="AA1285" s="10"/>
      <c r="AB1285" s="10"/>
      <c r="AC1285" s="10"/>
    </row>
    <row r="1286" spans="3:29" s="7" customFormat="1">
      <c r="C1286" s="10"/>
      <c r="D1286" s="53"/>
      <c r="E1286" s="10"/>
      <c r="F1286" s="10"/>
      <c r="G1286" s="10"/>
      <c r="H1286" s="10"/>
      <c r="I1286" s="10"/>
      <c r="J1286" s="10"/>
      <c r="K1286" s="10"/>
      <c r="L1286" s="10"/>
      <c r="M1286" s="10"/>
      <c r="N1286" s="10"/>
      <c r="Q1286" s="10"/>
      <c r="R1286" s="10"/>
      <c r="S1286" s="10"/>
      <c r="T1286" s="10"/>
      <c r="U1286" s="10"/>
      <c r="V1286" s="10"/>
      <c r="W1286" s="10"/>
      <c r="X1286" s="10"/>
      <c r="Y1286" s="10"/>
      <c r="Z1286" s="10"/>
      <c r="AA1286" s="10"/>
      <c r="AB1286" s="10"/>
      <c r="AC1286" s="10"/>
    </row>
    <row r="1287" spans="3:29" s="7" customFormat="1">
      <c r="C1287" s="10"/>
      <c r="D1287" s="53"/>
      <c r="E1287" s="10"/>
      <c r="F1287" s="10"/>
      <c r="G1287" s="10"/>
      <c r="H1287" s="10"/>
      <c r="I1287" s="10"/>
      <c r="J1287" s="10"/>
      <c r="K1287" s="10"/>
      <c r="L1287" s="10"/>
      <c r="M1287" s="10"/>
      <c r="N1287" s="10"/>
      <c r="Q1287" s="10"/>
      <c r="R1287" s="10"/>
      <c r="S1287" s="10"/>
      <c r="T1287" s="10"/>
      <c r="U1287" s="10"/>
      <c r="V1287" s="10"/>
      <c r="W1287" s="10"/>
      <c r="X1287" s="10"/>
      <c r="Y1287" s="10"/>
      <c r="Z1287" s="10"/>
      <c r="AA1287" s="10"/>
      <c r="AB1287" s="10"/>
      <c r="AC1287" s="10"/>
    </row>
    <row r="1288" spans="3:29" s="7" customFormat="1">
      <c r="C1288" s="10"/>
      <c r="D1288" s="53"/>
      <c r="E1288" s="10"/>
      <c r="F1288" s="10"/>
      <c r="G1288" s="10"/>
      <c r="H1288" s="10"/>
      <c r="I1288" s="10"/>
      <c r="J1288" s="10"/>
      <c r="K1288" s="10"/>
      <c r="L1288" s="10"/>
      <c r="M1288" s="10"/>
      <c r="N1288" s="10"/>
      <c r="Q1288" s="10"/>
      <c r="R1288" s="10"/>
      <c r="S1288" s="10"/>
      <c r="T1288" s="10"/>
      <c r="U1288" s="10"/>
      <c r="V1288" s="10"/>
      <c r="W1288" s="10"/>
      <c r="X1288" s="10"/>
      <c r="Y1288" s="10"/>
      <c r="Z1288" s="10"/>
      <c r="AA1288" s="10"/>
      <c r="AB1288" s="10"/>
      <c r="AC1288" s="10"/>
    </row>
    <row r="1289" spans="3:29" s="7" customFormat="1">
      <c r="C1289" s="10"/>
      <c r="D1289" s="53"/>
      <c r="E1289" s="10"/>
      <c r="F1289" s="10"/>
      <c r="G1289" s="10"/>
      <c r="H1289" s="10"/>
      <c r="I1289" s="10"/>
      <c r="J1289" s="10"/>
      <c r="K1289" s="10"/>
      <c r="L1289" s="10"/>
      <c r="M1289" s="10"/>
      <c r="N1289" s="10"/>
      <c r="Q1289" s="10"/>
      <c r="R1289" s="10"/>
      <c r="S1289" s="10"/>
      <c r="T1289" s="10"/>
      <c r="U1289" s="10"/>
      <c r="V1289" s="10"/>
      <c r="W1289" s="10"/>
      <c r="X1289" s="10"/>
      <c r="Y1289" s="10"/>
      <c r="Z1289" s="10"/>
      <c r="AA1289" s="10"/>
      <c r="AB1289" s="10"/>
      <c r="AC1289" s="10"/>
    </row>
    <row r="1290" spans="3:29" s="7" customFormat="1">
      <c r="C1290" s="10"/>
      <c r="D1290" s="53"/>
      <c r="E1290" s="10"/>
      <c r="F1290" s="10"/>
      <c r="G1290" s="10"/>
      <c r="H1290" s="10"/>
      <c r="I1290" s="10"/>
      <c r="J1290" s="10"/>
      <c r="K1290" s="10"/>
      <c r="L1290" s="10"/>
      <c r="M1290" s="10"/>
      <c r="N1290" s="10"/>
      <c r="Q1290" s="10"/>
      <c r="R1290" s="10"/>
      <c r="S1290" s="10"/>
      <c r="T1290" s="10"/>
      <c r="U1290" s="10"/>
      <c r="V1290" s="10"/>
      <c r="W1290" s="10"/>
      <c r="X1290" s="10"/>
      <c r="Y1290" s="10"/>
      <c r="Z1290" s="10"/>
      <c r="AA1290" s="10"/>
      <c r="AB1290" s="10"/>
      <c r="AC1290" s="10"/>
    </row>
    <row r="1291" spans="3:29" s="7" customFormat="1">
      <c r="C1291" s="10"/>
      <c r="D1291" s="53"/>
      <c r="E1291" s="10"/>
      <c r="F1291" s="10"/>
      <c r="G1291" s="10"/>
      <c r="H1291" s="10"/>
      <c r="I1291" s="10"/>
      <c r="J1291" s="10"/>
      <c r="K1291" s="10"/>
      <c r="L1291" s="10"/>
      <c r="M1291" s="10"/>
      <c r="N1291" s="10"/>
      <c r="Q1291" s="10"/>
      <c r="R1291" s="10"/>
      <c r="S1291" s="10"/>
      <c r="T1291" s="10"/>
      <c r="U1291" s="10"/>
      <c r="V1291" s="10"/>
      <c r="W1291" s="10"/>
      <c r="X1291" s="10"/>
      <c r="Y1291" s="10"/>
      <c r="Z1291" s="10"/>
      <c r="AA1291" s="10"/>
      <c r="AB1291" s="10"/>
      <c r="AC1291" s="10"/>
    </row>
    <row r="1292" spans="3:29" s="7" customFormat="1">
      <c r="C1292" s="10"/>
      <c r="D1292" s="53"/>
      <c r="E1292" s="10"/>
      <c r="F1292" s="10"/>
      <c r="G1292" s="10"/>
      <c r="H1292" s="10"/>
      <c r="I1292" s="10"/>
      <c r="J1292" s="10"/>
      <c r="K1292" s="10"/>
      <c r="L1292" s="10"/>
      <c r="M1292" s="10"/>
      <c r="N1292" s="10"/>
      <c r="Q1292" s="10"/>
      <c r="R1292" s="10"/>
      <c r="S1292" s="10"/>
      <c r="T1292" s="10"/>
      <c r="U1292" s="10"/>
      <c r="V1292" s="10"/>
      <c r="W1292" s="10"/>
      <c r="X1292" s="10"/>
      <c r="Y1292" s="10"/>
      <c r="Z1292" s="10"/>
      <c r="AA1292" s="10"/>
      <c r="AB1292" s="10"/>
      <c r="AC1292" s="10"/>
    </row>
  </sheetData>
  <mergeCells count="63">
    <mergeCell ref="D3:D4"/>
    <mergeCell ref="L3:L4"/>
    <mergeCell ref="M3:N3"/>
    <mergeCell ref="O3:O4"/>
    <mergeCell ref="P3:Q3"/>
    <mergeCell ref="E3:H3"/>
    <mergeCell ref="I3:K3"/>
    <mergeCell ref="C189:C206"/>
    <mergeCell ref="C207:C232"/>
    <mergeCell ref="C233:C272"/>
    <mergeCell ref="B3:B4"/>
    <mergeCell ref="B5:B272"/>
    <mergeCell ref="C80:C113"/>
    <mergeCell ref="C114:C164"/>
    <mergeCell ref="C165:C188"/>
    <mergeCell ref="C3:C4"/>
    <mergeCell ref="C5:C79"/>
    <mergeCell ref="B273:B345"/>
    <mergeCell ref="C346:C369"/>
    <mergeCell ref="C370:C371"/>
    <mergeCell ref="C372:C374"/>
    <mergeCell ref="C375:C397"/>
    <mergeCell ref="B346:B397"/>
    <mergeCell ref="C273:C309"/>
    <mergeCell ref="C310:C335"/>
    <mergeCell ref="C336:C338"/>
    <mergeCell ref="C339:C343"/>
    <mergeCell ref="C344:C345"/>
    <mergeCell ref="B602:B615"/>
    <mergeCell ref="C481:C490"/>
    <mergeCell ref="C491:C499"/>
    <mergeCell ref="C500:C512"/>
    <mergeCell ref="C513:C526"/>
    <mergeCell ref="C527:C601"/>
    <mergeCell ref="B398:B601"/>
    <mergeCell ref="C398:C452"/>
    <mergeCell ref="C453:C480"/>
    <mergeCell ref="C602:C610"/>
    <mergeCell ref="C611:C613"/>
    <mergeCell ref="C614:C615"/>
    <mergeCell ref="B616:B704"/>
    <mergeCell ref="C850:C862"/>
    <mergeCell ref="C705:C721"/>
    <mergeCell ref="C722:C742"/>
    <mergeCell ref="C743:C747"/>
    <mergeCell ref="B705:B747"/>
    <mergeCell ref="C748:C762"/>
    <mergeCell ref="B748:B764"/>
    <mergeCell ref="B765:B862"/>
    <mergeCell ref="C616:C645"/>
    <mergeCell ref="C646:C678"/>
    <mergeCell ref="C679:C680"/>
    <mergeCell ref="C681:C689"/>
    <mergeCell ref="C690:C704"/>
    <mergeCell ref="C863:C868"/>
    <mergeCell ref="C869:C885"/>
    <mergeCell ref="C886:C888"/>
    <mergeCell ref="B863:B888"/>
    <mergeCell ref="C765:C784"/>
    <mergeCell ref="C785:C787"/>
    <mergeCell ref="C788:C793"/>
    <mergeCell ref="C794:C822"/>
    <mergeCell ref="C823:C849"/>
  </mergeCells>
  <conditionalFormatting sqref="C3:C4">
    <cfRule type="duplicateValues" dxfId="212" priority="211"/>
  </conditionalFormatting>
  <conditionalFormatting sqref="C80">
    <cfRule type="duplicateValues" dxfId="211" priority="193"/>
  </conditionalFormatting>
  <conditionalFormatting sqref="C165">
    <cfRule type="duplicateValues" dxfId="210" priority="177"/>
  </conditionalFormatting>
  <conditionalFormatting sqref="C189">
    <cfRule type="duplicateValues" dxfId="209" priority="169"/>
  </conditionalFormatting>
  <conditionalFormatting sqref="C207">
    <cfRule type="duplicateValues" dxfId="208" priority="158"/>
  </conditionalFormatting>
  <conditionalFormatting sqref="C233">
    <cfRule type="duplicateValues" dxfId="207" priority="150"/>
  </conditionalFormatting>
  <conditionalFormatting sqref="C513 C491 C527">
    <cfRule type="duplicateValues" dxfId="206" priority="102"/>
  </conditionalFormatting>
  <conditionalFormatting sqref="C611 C614">
    <cfRule type="duplicateValues" dxfId="205" priority="18"/>
  </conditionalFormatting>
  <conditionalFormatting sqref="C743 C722">
    <cfRule type="duplicateValues" dxfId="204" priority="9"/>
  </conditionalFormatting>
  <conditionalFormatting sqref="C763:C764">
    <cfRule type="duplicateValues" dxfId="203" priority="6"/>
  </conditionalFormatting>
  <conditionalFormatting sqref="C788 C794">
    <cfRule type="duplicateValues" dxfId="202" priority="5"/>
  </conditionalFormatting>
  <conditionalFormatting sqref="C886 C869">
    <cfRule type="duplicateValues" dxfId="201" priority="1"/>
  </conditionalFormatting>
  <conditionalFormatting sqref="D3:D4 C1 C889:C1048576">
    <cfRule type="duplicateValues" dxfId="200" priority="212"/>
  </conditionalFormatting>
  <conditionalFormatting sqref="D5:D9">
    <cfRule type="duplicateValues" dxfId="199" priority="209"/>
  </conditionalFormatting>
  <conditionalFormatting sqref="D21">
    <cfRule type="duplicateValues" dxfId="198" priority="208"/>
  </conditionalFormatting>
  <conditionalFormatting sqref="D22:D23">
    <cfRule type="duplicateValues" dxfId="197" priority="207"/>
  </conditionalFormatting>
  <conditionalFormatting sqref="D24:D32">
    <cfRule type="duplicateValues" dxfId="196" priority="206"/>
  </conditionalFormatting>
  <conditionalFormatting sqref="D33:D41">
    <cfRule type="duplicateValues" dxfId="195" priority="205"/>
  </conditionalFormatting>
  <conditionalFormatting sqref="D42">
    <cfRule type="duplicateValues" dxfId="194" priority="204"/>
  </conditionalFormatting>
  <conditionalFormatting sqref="D43">
    <cfRule type="duplicateValues" dxfId="193" priority="203"/>
  </conditionalFormatting>
  <conditionalFormatting sqref="D44">
    <cfRule type="duplicateValues" dxfId="192" priority="202"/>
  </conditionalFormatting>
  <conditionalFormatting sqref="D45">
    <cfRule type="duplicateValues" dxfId="191" priority="200"/>
  </conditionalFormatting>
  <conditionalFormatting sqref="D46">
    <cfRule type="duplicateValues" dxfId="190" priority="201"/>
  </conditionalFormatting>
  <conditionalFormatting sqref="D47:D54">
    <cfRule type="duplicateValues" dxfId="189" priority="199"/>
  </conditionalFormatting>
  <conditionalFormatting sqref="D55:D66">
    <cfRule type="duplicateValues" dxfId="188" priority="198"/>
  </conditionalFormatting>
  <conditionalFormatting sqref="D67:D72">
    <cfRule type="duplicateValues" dxfId="187" priority="197"/>
  </conditionalFormatting>
  <conditionalFormatting sqref="D77">
    <cfRule type="duplicateValues" dxfId="186" priority="196"/>
  </conditionalFormatting>
  <conditionalFormatting sqref="D78">
    <cfRule type="duplicateValues" dxfId="185" priority="195"/>
  </conditionalFormatting>
  <conditionalFormatting sqref="D79">
    <cfRule type="duplicateValues" dxfId="184" priority="194"/>
  </conditionalFormatting>
  <conditionalFormatting sqref="D80:D83">
    <cfRule type="duplicateValues" dxfId="183" priority="192"/>
  </conditionalFormatting>
  <conditionalFormatting sqref="D88">
    <cfRule type="duplicateValues" dxfId="182" priority="191"/>
  </conditionalFormatting>
  <conditionalFormatting sqref="D89">
    <cfRule type="duplicateValues" dxfId="181" priority="190"/>
  </conditionalFormatting>
  <conditionalFormatting sqref="D93:D94">
    <cfRule type="duplicateValues" dxfId="180" priority="189"/>
  </conditionalFormatting>
  <conditionalFormatting sqref="D95:D101">
    <cfRule type="duplicateValues" dxfId="179" priority="188"/>
  </conditionalFormatting>
  <conditionalFormatting sqref="D102:D104">
    <cfRule type="duplicateValues" dxfId="178" priority="187"/>
  </conditionalFormatting>
  <conditionalFormatting sqref="D105:D108">
    <cfRule type="duplicateValues" dxfId="177" priority="186"/>
  </conditionalFormatting>
  <conditionalFormatting sqref="D111:D113">
    <cfRule type="duplicateValues" dxfId="176" priority="185"/>
  </conditionalFormatting>
  <conditionalFormatting sqref="D114:D119">
    <cfRule type="duplicateValues" dxfId="175" priority="184"/>
  </conditionalFormatting>
  <conditionalFormatting sqref="D129:D130">
    <cfRule type="duplicateValues" dxfId="174" priority="183"/>
  </conditionalFormatting>
  <conditionalFormatting sqref="D131:D133">
    <cfRule type="duplicateValues" dxfId="173" priority="182"/>
  </conditionalFormatting>
  <conditionalFormatting sqref="D134:D136">
    <cfRule type="duplicateValues" dxfId="172" priority="181"/>
  </conditionalFormatting>
  <conditionalFormatting sqref="D137:D144">
    <cfRule type="duplicateValues" dxfId="171" priority="180"/>
  </conditionalFormatting>
  <conditionalFormatting sqref="D145:D147">
    <cfRule type="duplicateValues" dxfId="170" priority="179"/>
  </conditionalFormatting>
  <conditionalFormatting sqref="D148:D162">
    <cfRule type="duplicateValues" dxfId="169" priority="178"/>
  </conditionalFormatting>
  <conditionalFormatting sqref="D165:D167">
    <cfRule type="duplicateValues" dxfId="168" priority="176"/>
  </conditionalFormatting>
  <conditionalFormatting sqref="D169:D170">
    <cfRule type="duplicateValues" dxfId="167" priority="175"/>
  </conditionalFormatting>
  <conditionalFormatting sqref="D171">
    <cfRule type="duplicateValues" dxfId="166" priority="174"/>
  </conditionalFormatting>
  <conditionalFormatting sqref="D172:D175 D177:D178">
    <cfRule type="duplicateValues" dxfId="165" priority="213"/>
  </conditionalFormatting>
  <conditionalFormatting sqref="D179">
    <cfRule type="duplicateValues" dxfId="164" priority="173"/>
  </conditionalFormatting>
  <conditionalFormatting sqref="D180:D182">
    <cfRule type="duplicateValues" dxfId="163" priority="172"/>
  </conditionalFormatting>
  <conditionalFormatting sqref="D183:D184">
    <cfRule type="duplicateValues" dxfId="162" priority="171"/>
  </conditionalFormatting>
  <conditionalFormatting sqref="D185:D187">
    <cfRule type="duplicateValues" dxfId="161" priority="170"/>
  </conditionalFormatting>
  <conditionalFormatting sqref="D189">
    <cfRule type="duplicateValues" dxfId="160" priority="168"/>
  </conditionalFormatting>
  <conditionalFormatting sqref="D190">
    <cfRule type="duplicateValues" dxfId="159" priority="155"/>
  </conditionalFormatting>
  <conditionalFormatting sqref="D191:D193">
    <cfRule type="duplicateValues" dxfId="158" priority="167"/>
  </conditionalFormatting>
  <conditionalFormatting sqref="D195">
    <cfRule type="duplicateValues" dxfId="157" priority="166"/>
  </conditionalFormatting>
  <conditionalFormatting sqref="D196">
    <cfRule type="duplicateValues" dxfId="156" priority="165"/>
  </conditionalFormatting>
  <conditionalFormatting sqref="D197">
    <cfRule type="duplicateValues" dxfId="155" priority="164"/>
  </conditionalFormatting>
  <conditionalFormatting sqref="D198">
    <cfRule type="duplicateValues" dxfId="154" priority="163"/>
  </conditionalFormatting>
  <conditionalFormatting sqref="D199:D200">
    <cfRule type="duplicateValues" dxfId="153" priority="162"/>
  </conditionalFormatting>
  <conditionalFormatting sqref="D201:D202">
    <cfRule type="duplicateValues" dxfId="152" priority="161"/>
  </conditionalFormatting>
  <conditionalFormatting sqref="D203:D204">
    <cfRule type="duplicateValues" dxfId="151" priority="160"/>
  </conditionalFormatting>
  <conditionalFormatting sqref="D205">
    <cfRule type="duplicateValues" dxfId="150" priority="159"/>
  </conditionalFormatting>
  <conditionalFormatting sqref="D207:D209">
    <cfRule type="duplicateValues" dxfId="149" priority="131"/>
  </conditionalFormatting>
  <conditionalFormatting sqref="D210:D212">
    <cfRule type="duplicateValues" dxfId="148" priority="157"/>
  </conditionalFormatting>
  <conditionalFormatting sqref="D215:D217">
    <cfRule type="duplicateValues" dxfId="147" priority="156"/>
  </conditionalFormatting>
  <conditionalFormatting sqref="D218:D226">
    <cfRule type="duplicateValues" dxfId="146" priority="154"/>
  </conditionalFormatting>
  <conditionalFormatting sqref="D227">
    <cfRule type="duplicateValues" dxfId="145" priority="153"/>
  </conditionalFormatting>
  <conditionalFormatting sqref="D228:D230">
    <cfRule type="duplicateValues" dxfId="144" priority="152"/>
  </conditionalFormatting>
  <conditionalFormatting sqref="D232">
    <cfRule type="duplicateValues" dxfId="143" priority="151"/>
  </conditionalFormatting>
  <conditionalFormatting sqref="D233:D234">
    <cfRule type="duplicateValues" dxfId="142" priority="149"/>
  </conditionalFormatting>
  <conditionalFormatting sqref="D235:D239">
    <cfRule type="duplicateValues" dxfId="141" priority="148"/>
  </conditionalFormatting>
  <conditionalFormatting sqref="D243">
    <cfRule type="duplicateValues" dxfId="140" priority="147"/>
  </conditionalFormatting>
  <conditionalFormatting sqref="D244">
    <cfRule type="duplicateValues" dxfId="139" priority="146"/>
  </conditionalFormatting>
  <conditionalFormatting sqref="D245:D247">
    <cfRule type="duplicateValues" dxfId="138" priority="145"/>
  </conditionalFormatting>
  <conditionalFormatting sqref="D248">
    <cfRule type="duplicateValues" dxfId="137" priority="144"/>
  </conditionalFormatting>
  <conditionalFormatting sqref="D249:D250">
    <cfRule type="duplicateValues" dxfId="136" priority="143"/>
  </conditionalFormatting>
  <conditionalFormatting sqref="D251">
    <cfRule type="duplicateValues" dxfId="135" priority="142"/>
  </conditionalFormatting>
  <conditionalFormatting sqref="D252">
    <cfRule type="duplicateValues" dxfId="134" priority="141"/>
  </conditionalFormatting>
  <conditionalFormatting sqref="D253:D254">
    <cfRule type="duplicateValues" dxfId="133" priority="140"/>
  </conditionalFormatting>
  <conditionalFormatting sqref="D255">
    <cfRule type="duplicateValues" dxfId="132" priority="139"/>
  </conditionalFormatting>
  <conditionalFormatting sqref="D256:D261">
    <cfRule type="duplicateValues" dxfId="131" priority="138"/>
  </conditionalFormatting>
  <conditionalFormatting sqref="D262">
    <cfRule type="duplicateValues" dxfId="130" priority="136"/>
  </conditionalFormatting>
  <conditionalFormatting sqref="D263:D264">
    <cfRule type="duplicateValues" dxfId="129" priority="137"/>
  </conditionalFormatting>
  <conditionalFormatting sqref="D265:D266">
    <cfRule type="duplicateValues" dxfId="128" priority="135"/>
  </conditionalFormatting>
  <conditionalFormatting sqref="D268:D269">
    <cfRule type="duplicateValues" dxfId="127" priority="134"/>
  </conditionalFormatting>
  <conditionalFormatting sqref="D270:D271">
    <cfRule type="duplicateValues" dxfId="126" priority="133"/>
  </conditionalFormatting>
  <conditionalFormatting sqref="D272">
    <cfRule type="duplicateValues" dxfId="125" priority="132"/>
  </conditionalFormatting>
  <conditionalFormatting sqref="D273">
    <cfRule type="duplicateValues" dxfId="124" priority="130"/>
  </conditionalFormatting>
  <conditionalFormatting sqref="D274:D275">
    <cfRule type="duplicateValues" dxfId="123" priority="129"/>
  </conditionalFormatting>
  <conditionalFormatting sqref="D276:D277 D279">
    <cfRule type="duplicateValues" dxfId="122" priority="128"/>
  </conditionalFormatting>
  <conditionalFormatting sqref="D280:D283">
    <cfRule type="duplicateValues" dxfId="121" priority="127"/>
  </conditionalFormatting>
  <conditionalFormatting sqref="D284:D293">
    <cfRule type="duplicateValues" dxfId="120" priority="126"/>
  </conditionalFormatting>
  <conditionalFormatting sqref="D294">
    <cfRule type="duplicateValues" dxfId="119" priority="125"/>
  </conditionalFormatting>
  <conditionalFormatting sqref="D295">
    <cfRule type="duplicateValues" dxfId="118" priority="124"/>
  </conditionalFormatting>
  <conditionalFormatting sqref="D296:D297">
    <cfRule type="duplicateValues" dxfId="117" priority="123"/>
  </conditionalFormatting>
  <conditionalFormatting sqref="D298">
    <cfRule type="duplicateValues" dxfId="116" priority="122"/>
  </conditionalFormatting>
  <conditionalFormatting sqref="D299:D302">
    <cfRule type="duplicateValues" dxfId="115" priority="121"/>
  </conditionalFormatting>
  <conditionalFormatting sqref="D303:D306">
    <cfRule type="duplicateValues" dxfId="114" priority="120"/>
  </conditionalFormatting>
  <conditionalFormatting sqref="D307:D309">
    <cfRule type="duplicateValues" dxfId="113" priority="119"/>
  </conditionalFormatting>
  <conditionalFormatting sqref="D310">
    <cfRule type="duplicateValues" dxfId="112" priority="118"/>
  </conditionalFormatting>
  <conditionalFormatting sqref="D311">
    <cfRule type="duplicateValues" dxfId="111" priority="117"/>
  </conditionalFormatting>
  <conditionalFormatting sqref="D312">
    <cfRule type="duplicateValues" dxfId="110" priority="116"/>
  </conditionalFormatting>
  <conditionalFormatting sqref="D313:D316">
    <cfRule type="duplicateValues" dxfId="109" priority="115"/>
  </conditionalFormatting>
  <conditionalFormatting sqref="D317">
    <cfRule type="duplicateValues" dxfId="108" priority="114"/>
  </conditionalFormatting>
  <conditionalFormatting sqref="D318:D330">
    <cfRule type="duplicateValues" dxfId="107" priority="113"/>
  </conditionalFormatting>
  <conditionalFormatting sqref="D331:D333">
    <cfRule type="duplicateValues" dxfId="106" priority="112"/>
  </conditionalFormatting>
  <conditionalFormatting sqref="D334">
    <cfRule type="duplicateValues" dxfId="105" priority="111"/>
  </conditionalFormatting>
  <conditionalFormatting sqref="D335">
    <cfRule type="duplicateValues" dxfId="104" priority="110"/>
  </conditionalFormatting>
  <conditionalFormatting sqref="D336:D337">
    <cfRule type="duplicateValues" dxfId="103" priority="109"/>
  </conditionalFormatting>
  <conditionalFormatting sqref="D338">
    <cfRule type="duplicateValues" dxfId="102" priority="108"/>
  </conditionalFormatting>
  <conditionalFormatting sqref="D339:D340">
    <cfRule type="duplicateValues" dxfId="101" priority="107"/>
  </conditionalFormatting>
  <conditionalFormatting sqref="D341:D342">
    <cfRule type="duplicateValues" dxfId="100" priority="106"/>
  </conditionalFormatting>
  <conditionalFormatting sqref="D343">
    <cfRule type="duplicateValues" dxfId="99" priority="105"/>
  </conditionalFormatting>
  <conditionalFormatting sqref="D344:D345">
    <cfRule type="duplicateValues" dxfId="98" priority="104"/>
  </conditionalFormatting>
  <conditionalFormatting sqref="D397">
    <cfRule type="duplicateValues" dxfId="97" priority="103"/>
  </conditionalFormatting>
  <conditionalFormatting sqref="D400:D401">
    <cfRule type="duplicateValues" dxfId="96" priority="101"/>
  </conditionalFormatting>
  <conditionalFormatting sqref="D403:D405">
    <cfRule type="duplicateValues" dxfId="95" priority="100"/>
  </conditionalFormatting>
  <conditionalFormatting sqref="D406">
    <cfRule type="duplicateValues" dxfId="94" priority="99"/>
  </conditionalFormatting>
  <conditionalFormatting sqref="D408">
    <cfRule type="duplicateValues" dxfId="93" priority="97"/>
  </conditionalFormatting>
  <conditionalFormatting sqref="D409:D410">
    <cfRule type="duplicateValues" dxfId="92" priority="98"/>
  </conditionalFormatting>
  <conditionalFormatting sqref="D422">
    <cfRule type="duplicateValues" dxfId="91" priority="96"/>
  </conditionalFormatting>
  <conditionalFormatting sqref="D423">
    <cfRule type="duplicateValues" dxfId="90" priority="95"/>
  </conditionalFormatting>
  <conditionalFormatting sqref="D424">
    <cfRule type="duplicateValues" dxfId="89" priority="94"/>
  </conditionalFormatting>
  <conditionalFormatting sqref="D425">
    <cfRule type="duplicateValues" dxfId="88" priority="93"/>
  </conditionalFormatting>
  <conditionalFormatting sqref="D426">
    <cfRule type="duplicateValues" dxfId="87" priority="92"/>
  </conditionalFormatting>
  <conditionalFormatting sqref="D427:D430">
    <cfRule type="duplicateValues" dxfId="86" priority="91"/>
  </conditionalFormatting>
  <conditionalFormatting sqref="D431:D432">
    <cfRule type="duplicateValues" dxfId="85" priority="90"/>
  </conditionalFormatting>
  <conditionalFormatting sqref="D433">
    <cfRule type="duplicateValues" dxfId="84" priority="89"/>
  </conditionalFormatting>
  <conditionalFormatting sqref="D435">
    <cfRule type="duplicateValues" dxfId="83" priority="88"/>
  </conditionalFormatting>
  <conditionalFormatting sqref="D436:D443">
    <cfRule type="duplicateValues" dxfId="82" priority="87"/>
  </conditionalFormatting>
  <conditionalFormatting sqref="D444">
    <cfRule type="duplicateValues" dxfId="81" priority="75"/>
  </conditionalFormatting>
  <conditionalFormatting sqref="D445">
    <cfRule type="duplicateValues" dxfId="80" priority="86"/>
  </conditionalFormatting>
  <conditionalFormatting sqref="D446:D450">
    <cfRule type="duplicateValues" dxfId="79" priority="85"/>
  </conditionalFormatting>
  <conditionalFormatting sqref="D451">
    <cfRule type="duplicateValues" dxfId="78" priority="84"/>
  </conditionalFormatting>
  <conditionalFormatting sqref="D452">
    <cfRule type="duplicateValues" dxfId="77" priority="83"/>
  </conditionalFormatting>
  <conditionalFormatting sqref="D453">
    <cfRule type="duplicateValues" dxfId="76" priority="82"/>
  </conditionalFormatting>
  <conditionalFormatting sqref="D454">
    <cfRule type="duplicateValues" dxfId="75" priority="81"/>
  </conditionalFormatting>
  <conditionalFormatting sqref="D455:D456">
    <cfRule type="duplicateValues" dxfId="74" priority="80"/>
  </conditionalFormatting>
  <conditionalFormatting sqref="D460:D465">
    <cfRule type="duplicateValues" dxfId="73" priority="79"/>
  </conditionalFormatting>
  <conditionalFormatting sqref="D467:D471">
    <cfRule type="duplicateValues" dxfId="72" priority="78"/>
  </conditionalFormatting>
  <conditionalFormatting sqref="D472 D466">
    <cfRule type="duplicateValues" dxfId="71" priority="77"/>
  </conditionalFormatting>
  <conditionalFormatting sqref="D473:D477">
    <cfRule type="duplicateValues" dxfId="70" priority="76"/>
  </conditionalFormatting>
  <conditionalFormatting sqref="D478">
    <cfRule type="duplicateValues" dxfId="69" priority="74"/>
  </conditionalFormatting>
  <conditionalFormatting sqref="D479">
    <cfRule type="duplicateValues" dxfId="68" priority="73"/>
  </conditionalFormatting>
  <conditionalFormatting sqref="D480">
    <cfRule type="duplicateValues" dxfId="67" priority="72"/>
  </conditionalFormatting>
  <conditionalFormatting sqref="D481">
    <cfRule type="duplicateValues" dxfId="66" priority="71"/>
  </conditionalFormatting>
  <conditionalFormatting sqref="D482">
    <cfRule type="duplicateValues" dxfId="65" priority="70"/>
  </conditionalFormatting>
  <conditionalFormatting sqref="D484">
    <cfRule type="duplicateValues" dxfId="64" priority="69"/>
  </conditionalFormatting>
  <conditionalFormatting sqref="D485">
    <cfRule type="duplicateValues" dxfId="63" priority="68"/>
  </conditionalFormatting>
  <conditionalFormatting sqref="D486:D490">
    <cfRule type="duplicateValues" dxfId="62" priority="67"/>
  </conditionalFormatting>
  <conditionalFormatting sqref="D491">
    <cfRule type="duplicateValues" dxfId="61" priority="66"/>
  </conditionalFormatting>
  <conditionalFormatting sqref="D492">
    <cfRule type="duplicateValues" dxfId="60" priority="65"/>
  </conditionalFormatting>
  <conditionalFormatting sqref="D493:D494">
    <cfRule type="duplicateValues" dxfId="59" priority="64"/>
  </conditionalFormatting>
  <conditionalFormatting sqref="D495">
    <cfRule type="duplicateValues" dxfId="58" priority="55"/>
  </conditionalFormatting>
  <conditionalFormatting sqref="D496">
    <cfRule type="duplicateValues" dxfId="57" priority="63"/>
  </conditionalFormatting>
  <conditionalFormatting sqref="D497">
    <cfRule type="duplicateValues" dxfId="56" priority="62"/>
  </conditionalFormatting>
  <conditionalFormatting sqref="D498:D499">
    <cfRule type="duplicateValues" dxfId="55" priority="61"/>
  </conditionalFormatting>
  <conditionalFormatting sqref="D500">
    <cfRule type="duplicateValues" dxfId="54" priority="60"/>
  </conditionalFormatting>
  <conditionalFormatting sqref="D501:D502">
    <cfRule type="duplicateValues" dxfId="53" priority="59"/>
  </conditionalFormatting>
  <conditionalFormatting sqref="D503:D504">
    <cfRule type="duplicateValues" dxfId="52" priority="58"/>
  </conditionalFormatting>
  <conditionalFormatting sqref="D508">
    <cfRule type="duplicateValues" dxfId="51" priority="57"/>
  </conditionalFormatting>
  <conditionalFormatting sqref="D509">
    <cfRule type="duplicateValues" dxfId="50" priority="56"/>
  </conditionalFormatting>
  <conditionalFormatting sqref="D510">
    <cfRule type="duplicateValues" dxfId="49" priority="54"/>
  </conditionalFormatting>
  <conditionalFormatting sqref="D511">
    <cfRule type="duplicateValues" dxfId="48" priority="53"/>
  </conditionalFormatting>
  <conditionalFormatting sqref="D512">
    <cfRule type="duplicateValues" dxfId="47" priority="52"/>
  </conditionalFormatting>
  <conditionalFormatting sqref="D514">
    <cfRule type="duplicateValues" dxfId="46" priority="51"/>
  </conditionalFormatting>
  <conditionalFormatting sqref="D519">
    <cfRule type="duplicateValues" dxfId="45" priority="50"/>
  </conditionalFormatting>
  <conditionalFormatting sqref="D520">
    <cfRule type="duplicateValues" dxfId="44" priority="48"/>
  </conditionalFormatting>
  <conditionalFormatting sqref="D521">
    <cfRule type="duplicateValues" dxfId="43" priority="49"/>
  </conditionalFormatting>
  <conditionalFormatting sqref="D522">
    <cfRule type="duplicateValues" dxfId="42" priority="47"/>
  </conditionalFormatting>
  <conditionalFormatting sqref="D523">
    <cfRule type="duplicateValues" dxfId="41" priority="26"/>
  </conditionalFormatting>
  <conditionalFormatting sqref="D524">
    <cfRule type="duplicateValues" dxfId="40" priority="46"/>
  </conditionalFormatting>
  <conditionalFormatting sqref="D525">
    <cfRule type="duplicateValues" dxfId="39" priority="22"/>
  </conditionalFormatting>
  <conditionalFormatting sqref="D526">
    <cfRule type="duplicateValues" dxfId="38" priority="23"/>
  </conditionalFormatting>
  <conditionalFormatting sqref="D527:D528">
    <cfRule type="duplicateValues" dxfId="37" priority="45"/>
  </conditionalFormatting>
  <conditionalFormatting sqref="D529">
    <cfRule type="duplicateValues" dxfId="36" priority="44"/>
  </conditionalFormatting>
  <conditionalFormatting sqref="D531">
    <cfRule type="duplicateValues" dxfId="35" priority="43"/>
  </conditionalFormatting>
  <conditionalFormatting sqref="D532:D534">
    <cfRule type="duplicateValues" dxfId="34" priority="42"/>
  </conditionalFormatting>
  <conditionalFormatting sqref="D535">
    <cfRule type="duplicateValues" dxfId="33" priority="41"/>
  </conditionalFormatting>
  <conditionalFormatting sqref="D536:D537">
    <cfRule type="duplicateValues" dxfId="32" priority="40"/>
  </conditionalFormatting>
  <conditionalFormatting sqref="D545">
    <cfRule type="duplicateValues" dxfId="31" priority="38"/>
  </conditionalFormatting>
  <conditionalFormatting sqref="D546 D540:D542">
    <cfRule type="duplicateValues" dxfId="30" priority="39"/>
  </conditionalFormatting>
  <conditionalFormatting sqref="D564">
    <cfRule type="duplicateValues" dxfId="29" priority="37"/>
  </conditionalFormatting>
  <conditionalFormatting sqref="D565">
    <cfRule type="duplicateValues" dxfId="28" priority="36"/>
  </conditionalFormatting>
  <conditionalFormatting sqref="D573:D577 D567:D571">
    <cfRule type="duplicateValues" dxfId="27" priority="35"/>
  </conditionalFormatting>
  <conditionalFormatting sqref="D578">
    <cfRule type="duplicateValues" dxfId="26" priority="34"/>
  </conditionalFormatting>
  <conditionalFormatting sqref="D579">
    <cfRule type="duplicateValues" dxfId="25" priority="33"/>
  </conditionalFormatting>
  <conditionalFormatting sqref="D580">
    <cfRule type="duplicateValues" dxfId="24" priority="32"/>
  </conditionalFormatting>
  <conditionalFormatting sqref="D581:D583">
    <cfRule type="duplicateValues" dxfId="23" priority="31"/>
  </conditionalFormatting>
  <conditionalFormatting sqref="D584:D585">
    <cfRule type="duplicateValues" dxfId="22" priority="30"/>
  </conditionalFormatting>
  <conditionalFormatting sqref="D586:D587">
    <cfRule type="duplicateValues" dxfId="21" priority="29"/>
  </conditionalFormatting>
  <conditionalFormatting sqref="D588">
    <cfRule type="duplicateValues" dxfId="20" priority="27"/>
  </conditionalFormatting>
  <conditionalFormatting sqref="D589">
    <cfRule type="duplicateValues" dxfId="19" priority="28"/>
  </conditionalFormatting>
  <conditionalFormatting sqref="D590">
    <cfRule type="duplicateValues" dxfId="18" priority="25"/>
  </conditionalFormatting>
  <conditionalFormatting sqref="D591:D595">
    <cfRule type="duplicateValues" dxfId="17" priority="24"/>
  </conditionalFormatting>
  <conditionalFormatting sqref="D596">
    <cfRule type="duplicateValues" dxfId="16" priority="21"/>
  </conditionalFormatting>
  <conditionalFormatting sqref="D597:D599">
    <cfRule type="duplicateValues" dxfId="15" priority="20"/>
  </conditionalFormatting>
  <conditionalFormatting sqref="D600:D601">
    <cfRule type="duplicateValues" dxfId="14" priority="19"/>
  </conditionalFormatting>
  <conditionalFormatting sqref="D602">
    <cfRule type="duplicateValues" dxfId="13" priority="17"/>
  </conditionalFormatting>
  <conditionalFormatting sqref="D603">
    <cfRule type="duplicateValues" dxfId="12" priority="16"/>
  </conditionalFormatting>
  <conditionalFormatting sqref="D605:D606">
    <cfRule type="duplicateValues" dxfId="11" priority="15"/>
  </conditionalFormatting>
  <conditionalFormatting sqref="D611">
    <cfRule type="duplicateValues" dxfId="10" priority="14"/>
  </conditionalFormatting>
  <conditionalFormatting sqref="D612">
    <cfRule type="duplicateValues" dxfId="9" priority="13"/>
  </conditionalFormatting>
  <conditionalFormatting sqref="D614">
    <cfRule type="duplicateValues" dxfId="8" priority="12"/>
  </conditionalFormatting>
  <conditionalFormatting sqref="D615">
    <cfRule type="duplicateValues" dxfId="7" priority="11"/>
  </conditionalFormatting>
  <conditionalFormatting sqref="D688">
    <cfRule type="duplicateValues" dxfId="6" priority="10"/>
  </conditionalFormatting>
  <conditionalFormatting sqref="D737">
    <cfRule type="duplicateValues" dxfId="5" priority="8"/>
  </conditionalFormatting>
  <conditionalFormatting sqref="D747">
    <cfRule type="duplicateValues" dxfId="4" priority="7"/>
  </conditionalFormatting>
  <conditionalFormatting sqref="D784">
    <cfRule type="duplicateValues" dxfId="3" priority="4"/>
  </conditionalFormatting>
  <conditionalFormatting sqref="D822">
    <cfRule type="duplicateValues" dxfId="2" priority="3"/>
  </conditionalFormatting>
  <conditionalFormatting sqref="D862">
    <cfRule type="duplicateValues" dxfId="1" priority="2"/>
  </conditionalFormatting>
  <conditionalFormatting sqref="T271">
    <cfRule type="duplicateValues" dxfId="0" priority="210"/>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34E44-089E-2041-99F4-6F1CC159E57D}">
  <dimension ref="A2:Z53"/>
  <sheetViews>
    <sheetView tabSelected="1" topLeftCell="A38" zoomScale="87" zoomScaleNormal="87" workbookViewId="0">
      <selection activeCell="R56" sqref="R56"/>
    </sheetView>
  </sheetViews>
  <sheetFormatPr baseColWidth="10" defaultRowHeight="16"/>
  <sheetData>
    <row r="2" spans="1:26">
      <c r="A2" s="9"/>
      <c r="B2" s="9"/>
      <c r="C2" s="9"/>
      <c r="D2" s="9"/>
      <c r="E2" s="9"/>
      <c r="F2" s="9"/>
      <c r="G2" s="9"/>
      <c r="H2" s="9"/>
      <c r="I2" s="9"/>
      <c r="J2" s="9"/>
      <c r="K2" s="9"/>
      <c r="L2" s="9"/>
      <c r="M2" s="9"/>
      <c r="N2" s="9"/>
      <c r="O2" s="9"/>
      <c r="P2" s="9"/>
      <c r="Q2" s="9"/>
      <c r="R2" s="9"/>
      <c r="S2" s="9"/>
      <c r="T2" s="9"/>
      <c r="U2" s="9"/>
      <c r="V2" s="9"/>
      <c r="W2" s="9"/>
      <c r="X2" s="9"/>
      <c r="Y2" s="9"/>
      <c r="Z2" s="9"/>
    </row>
    <row r="3" spans="1:26">
      <c r="A3" s="9"/>
      <c r="B3" s="9"/>
      <c r="C3" s="9"/>
      <c r="D3" s="9"/>
      <c r="E3" s="9"/>
      <c r="F3" s="9"/>
      <c r="G3" s="9"/>
      <c r="H3" s="9"/>
      <c r="I3" s="9"/>
      <c r="J3" s="9"/>
      <c r="K3" s="9"/>
      <c r="L3" s="9"/>
      <c r="M3" s="9"/>
      <c r="N3" s="9"/>
      <c r="O3" s="9"/>
      <c r="P3" s="9"/>
      <c r="Q3" s="9"/>
      <c r="R3" s="9"/>
      <c r="S3" s="9"/>
      <c r="T3" s="9"/>
      <c r="U3" s="9"/>
      <c r="V3" s="9"/>
      <c r="W3" s="9"/>
      <c r="X3" s="9"/>
      <c r="Y3" s="9"/>
      <c r="Z3" s="9"/>
    </row>
    <row r="4" spans="1:26">
      <c r="A4" s="9"/>
      <c r="B4" s="9"/>
      <c r="C4" s="9"/>
      <c r="D4" s="9"/>
      <c r="E4" s="9"/>
      <c r="F4" s="9"/>
      <c r="G4" s="9"/>
      <c r="H4" s="9"/>
      <c r="I4" s="9"/>
      <c r="J4" s="9"/>
      <c r="K4" s="9"/>
      <c r="L4" s="9"/>
      <c r="M4" s="9"/>
      <c r="N4" s="9"/>
      <c r="O4" s="9"/>
      <c r="P4" s="9"/>
      <c r="Q4" s="9"/>
      <c r="R4" s="9"/>
      <c r="S4" s="9"/>
      <c r="T4" s="9"/>
      <c r="U4" s="9"/>
      <c r="V4" s="9"/>
      <c r="W4" s="9"/>
      <c r="X4" s="9"/>
      <c r="Y4" s="9"/>
      <c r="Z4" s="9"/>
    </row>
    <row r="5" spans="1:26">
      <c r="A5" s="9"/>
      <c r="B5" s="9"/>
      <c r="C5" s="9"/>
      <c r="D5" s="9"/>
      <c r="E5" s="9"/>
      <c r="F5" s="9"/>
      <c r="G5" s="9"/>
      <c r="H5" s="9"/>
      <c r="I5" s="9"/>
      <c r="J5" s="9"/>
      <c r="K5" s="9"/>
      <c r="L5" s="9"/>
      <c r="M5" s="9"/>
      <c r="N5" s="9"/>
      <c r="O5" s="9"/>
      <c r="P5" s="9"/>
      <c r="Q5" s="9"/>
      <c r="R5" s="9"/>
      <c r="S5" s="9"/>
      <c r="T5" s="9"/>
      <c r="U5" s="9"/>
      <c r="V5" s="9"/>
      <c r="W5" s="9"/>
      <c r="X5" s="9"/>
      <c r="Y5" s="9"/>
      <c r="Z5" s="9"/>
    </row>
    <row r="6" spans="1:26">
      <c r="A6" s="9"/>
      <c r="B6" s="9"/>
      <c r="C6" s="9"/>
      <c r="D6" s="9"/>
      <c r="E6" s="9"/>
      <c r="F6" s="9"/>
      <c r="G6" s="9"/>
      <c r="H6" s="9"/>
      <c r="I6" s="9"/>
      <c r="J6" s="9"/>
      <c r="K6" s="9"/>
      <c r="L6" s="9"/>
      <c r="M6" s="9"/>
      <c r="N6" s="9"/>
      <c r="O6" s="9"/>
      <c r="P6" s="9"/>
      <c r="Q6" s="9"/>
      <c r="R6" s="9"/>
      <c r="S6" s="9"/>
      <c r="T6" s="9"/>
      <c r="U6" s="9"/>
      <c r="V6" s="9"/>
      <c r="W6" s="9"/>
      <c r="X6" s="9"/>
      <c r="Y6" s="9"/>
      <c r="Z6" s="9"/>
    </row>
    <row r="7" spans="1:26">
      <c r="A7" s="9"/>
      <c r="B7" s="9"/>
      <c r="C7" s="9"/>
      <c r="D7" s="9"/>
      <c r="E7" s="9"/>
      <c r="F7" s="9"/>
      <c r="G7" s="9"/>
      <c r="H7" s="9"/>
      <c r="I7" s="9"/>
      <c r="J7" s="9"/>
      <c r="K7" s="9"/>
      <c r="L7" s="9"/>
      <c r="M7" s="9"/>
      <c r="N7" s="9"/>
      <c r="O7" s="9"/>
      <c r="P7" s="9"/>
      <c r="Q7" s="9"/>
      <c r="R7" s="9"/>
      <c r="S7" s="9"/>
      <c r="T7" s="9"/>
      <c r="U7" s="9"/>
      <c r="V7" s="9"/>
      <c r="W7" s="9"/>
      <c r="X7" s="9"/>
      <c r="Y7" s="9"/>
      <c r="Z7" s="9"/>
    </row>
    <row r="8" spans="1:26">
      <c r="A8" s="9"/>
      <c r="B8" s="9"/>
      <c r="C8" s="9"/>
      <c r="D8" s="9"/>
      <c r="E8" s="9"/>
      <c r="F8" s="9"/>
      <c r="G8" s="9"/>
      <c r="H8" s="9"/>
      <c r="I8" s="9"/>
      <c r="J8" s="9"/>
      <c r="K8" s="9"/>
      <c r="L8" s="9"/>
      <c r="M8" s="9"/>
      <c r="N8" s="9"/>
      <c r="O8" s="9"/>
      <c r="P8" s="9"/>
      <c r="Q8" s="9"/>
      <c r="R8" s="9"/>
      <c r="S8" s="9"/>
      <c r="T8" s="9"/>
      <c r="U8" s="9"/>
      <c r="V8" s="9"/>
      <c r="W8" s="9"/>
      <c r="X8" s="9"/>
      <c r="Y8" s="9"/>
      <c r="Z8" s="9"/>
    </row>
    <row r="9" spans="1:26">
      <c r="A9" s="9"/>
      <c r="B9" s="9"/>
      <c r="C9" s="9"/>
      <c r="D9" s="9"/>
      <c r="E9" s="9"/>
      <c r="F9" s="9"/>
      <c r="G9" s="9"/>
      <c r="H9" s="9"/>
      <c r="I9" s="9"/>
      <c r="J9" s="9"/>
      <c r="K9" s="9"/>
      <c r="L9" s="9"/>
      <c r="M9" s="9"/>
      <c r="N9" s="9"/>
      <c r="O9" s="9"/>
      <c r="P9" s="9"/>
      <c r="Q9" s="9"/>
      <c r="R9" s="9"/>
      <c r="S9" s="9"/>
      <c r="T9" s="9"/>
      <c r="U9" s="9"/>
      <c r="V9" s="9"/>
      <c r="W9" s="9"/>
      <c r="X9" s="9"/>
      <c r="Y9" s="9"/>
      <c r="Z9" s="9"/>
    </row>
    <row r="10" spans="1:26">
      <c r="A10" s="9"/>
      <c r="B10" s="9"/>
      <c r="C10" s="9"/>
      <c r="D10" s="9"/>
      <c r="E10" s="9"/>
      <c r="F10" s="9"/>
      <c r="G10" s="9"/>
      <c r="H10" s="9"/>
      <c r="I10" s="9"/>
      <c r="J10" s="9"/>
      <c r="K10" s="9"/>
      <c r="L10" s="9"/>
      <c r="M10" s="9"/>
      <c r="N10" s="9"/>
      <c r="O10" s="9"/>
      <c r="P10" s="9"/>
      <c r="Q10" s="9"/>
      <c r="R10" s="9"/>
      <c r="S10" s="9"/>
      <c r="T10" s="9"/>
      <c r="U10" s="9"/>
      <c r="V10" s="9"/>
      <c r="W10" s="9"/>
      <c r="X10" s="9"/>
      <c r="Y10" s="9"/>
      <c r="Z10" s="9"/>
    </row>
    <row r="11" spans="1:26">
      <c r="A11" s="9"/>
      <c r="B11" s="9"/>
      <c r="C11" s="9"/>
      <c r="D11" s="9"/>
      <c r="E11" s="9"/>
      <c r="F11" s="9"/>
      <c r="G11" s="9"/>
      <c r="H11" s="9"/>
      <c r="I11" s="9"/>
      <c r="J11" s="9"/>
      <c r="K11" s="9"/>
      <c r="L11" s="9"/>
      <c r="M11" s="9"/>
      <c r="N11" s="9"/>
      <c r="O11" s="9"/>
      <c r="P11" s="9"/>
      <c r="Q11" s="9"/>
      <c r="R11" s="9"/>
      <c r="S11" s="9"/>
      <c r="T11" s="9"/>
      <c r="U11" s="9"/>
      <c r="V11" s="9"/>
      <c r="W11" s="9"/>
      <c r="X11" s="9"/>
      <c r="Y11" s="9"/>
      <c r="Z11" s="9"/>
    </row>
    <row r="12" spans="1:26">
      <c r="A12" s="9"/>
      <c r="B12" s="9"/>
      <c r="C12" s="9"/>
      <c r="D12" s="9"/>
      <c r="E12" s="9"/>
      <c r="F12" s="9"/>
      <c r="G12" s="9"/>
      <c r="H12" s="9"/>
      <c r="I12" s="9"/>
      <c r="J12" s="9"/>
      <c r="K12" s="9"/>
      <c r="L12" s="9"/>
      <c r="M12" s="9"/>
      <c r="N12" s="9"/>
      <c r="O12" s="9"/>
      <c r="P12" s="9"/>
      <c r="Q12" s="9"/>
      <c r="R12" s="9"/>
      <c r="S12" s="9"/>
      <c r="T12" s="9"/>
      <c r="U12" s="9"/>
      <c r="V12" s="9"/>
      <c r="W12" s="9"/>
      <c r="X12" s="9"/>
      <c r="Y12" s="9"/>
      <c r="Z12" s="9"/>
    </row>
    <row r="13" spans="1:26">
      <c r="A13" s="9"/>
      <c r="B13" s="9"/>
      <c r="C13" s="9"/>
      <c r="D13" s="9"/>
      <c r="E13" s="9"/>
      <c r="F13" s="9"/>
      <c r="G13" s="9"/>
      <c r="H13" s="9"/>
      <c r="I13" s="9"/>
      <c r="J13" s="9"/>
      <c r="K13" s="9"/>
      <c r="L13" s="9"/>
      <c r="M13" s="9"/>
      <c r="N13" s="9"/>
      <c r="O13" s="9"/>
      <c r="P13" s="9"/>
      <c r="Q13" s="9"/>
      <c r="R13" s="9"/>
      <c r="S13" s="9"/>
      <c r="T13" s="9"/>
      <c r="U13" s="9"/>
      <c r="V13" s="9"/>
      <c r="W13" s="9"/>
      <c r="X13" s="9"/>
      <c r="Y13" s="9"/>
      <c r="Z13" s="9"/>
    </row>
    <row r="14" spans="1:26">
      <c r="A14" s="9"/>
      <c r="B14" s="9"/>
      <c r="C14" s="9"/>
      <c r="D14" s="9"/>
      <c r="E14" s="9"/>
      <c r="F14" s="9"/>
      <c r="G14" s="9"/>
      <c r="H14" s="9"/>
      <c r="I14" s="9"/>
      <c r="J14" s="9"/>
      <c r="K14" s="9"/>
      <c r="L14" s="9"/>
      <c r="M14" s="9"/>
      <c r="N14" s="9"/>
      <c r="O14" s="9"/>
      <c r="P14" s="9"/>
      <c r="Q14" s="9"/>
      <c r="R14" s="9"/>
      <c r="S14" s="9"/>
      <c r="T14" s="9"/>
      <c r="U14" s="9"/>
      <c r="V14" s="9"/>
      <c r="W14" s="9"/>
      <c r="X14" s="9"/>
      <c r="Y14" s="9"/>
      <c r="Z14" s="9"/>
    </row>
    <row r="15" spans="1:26">
      <c r="A15" s="9"/>
      <c r="B15" s="9"/>
      <c r="C15" s="9"/>
      <c r="D15" s="9"/>
      <c r="E15" s="9"/>
      <c r="F15" s="9"/>
      <c r="G15" s="9"/>
      <c r="H15" s="9"/>
      <c r="I15" s="9"/>
      <c r="J15" s="9"/>
      <c r="K15" s="9"/>
      <c r="L15" s="9"/>
      <c r="M15" s="9"/>
      <c r="N15" s="9"/>
      <c r="O15" s="9"/>
      <c r="P15" s="9"/>
      <c r="Q15" s="9"/>
      <c r="R15" s="9"/>
      <c r="S15" s="9"/>
      <c r="T15" s="9"/>
      <c r="U15" s="9"/>
      <c r="V15" s="9"/>
      <c r="W15" s="9"/>
      <c r="X15" s="9"/>
      <c r="Y15" s="9"/>
      <c r="Z15" s="9"/>
    </row>
    <row r="16" spans="1:26">
      <c r="A16" s="9"/>
      <c r="B16" s="9"/>
      <c r="C16" s="9"/>
      <c r="D16" s="9"/>
      <c r="E16" s="9"/>
      <c r="F16" s="9"/>
      <c r="G16" s="9"/>
      <c r="H16" s="9"/>
      <c r="I16" s="9"/>
      <c r="J16" s="9"/>
      <c r="K16" s="9"/>
      <c r="L16" s="9"/>
      <c r="M16" s="9"/>
      <c r="N16" s="9"/>
      <c r="O16" s="9"/>
      <c r="P16" s="9"/>
      <c r="Q16" s="9"/>
      <c r="R16" s="9"/>
      <c r="S16" s="9"/>
      <c r="T16" s="9"/>
      <c r="U16" s="9"/>
      <c r="V16" s="9"/>
      <c r="W16" s="9"/>
      <c r="X16" s="9"/>
      <c r="Y16" s="9"/>
      <c r="Z16" s="9"/>
    </row>
    <row r="17" spans="1:26">
      <c r="A17" s="9"/>
      <c r="B17" s="9"/>
      <c r="C17" s="9"/>
      <c r="D17" s="9"/>
      <c r="E17" s="9"/>
      <c r="F17" s="9"/>
      <c r="G17" s="9"/>
      <c r="H17" s="9"/>
      <c r="I17" s="9"/>
      <c r="J17" s="9"/>
      <c r="K17" s="9"/>
      <c r="L17" s="9"/>
      <c r="M17" s="9"/>
      <c r="N17" s="9"/>
      <c r="O17" s="9"/>
      <c r="P17" s="9"/>
      <c r="Q17" s="9"/>
      <c r="R17" s="9"/>
      <c r="S17" s="9"/>
      <c r="T17" s="9"/>
      <c r="U17" s="9"/>
      <c r="V17" s="9"/>
      <c r="W17" s="9"/>
      <c r="X17" s="9"/>
      <c r="Y17" s="9"/>
      <c r="Z17" s="9"/>
    </row>
    <row r="18" spans="1:26">
      <c r="A18" s="9"/>
      <c r="B18" s="9"/>
      <c r="C18" s="9"/>
      <c r="D18" s="9"/>
      <c r="E18" s="9"/>
      <c r="F18" s="9"/>
      <c r="G18" s="9"/>
      <c r="H18" s="9"/>
      <c r="I18" s="9"/>
      <c r="J18" s="9"/>
      <c r="K18" s="9"/>
      <c r="L18" s="9"/>
      <c r="M18" s="9"/>
      <c r="N18" s="9"/>
      <c r="O18" s="9"/>
      <c r="P18" s="9"/>
      <c r="Q18" s="9"/>
      <c r="R18" s="9"/>
      <c r="S18" s="9"/>
      <c r="T18" s="9"/>
      <c r="U18" s="9"/>
      <c r="V18" s="9"/>
      <c r="W18" s="9"/>
      <c r="X18" s="9"/>
      <c r="Y18" s="9"/>
      <c r="Z18" s="9"/>
    </row>
    <row r="19" spans="1:26">
      <c r="A19" s="9"/>
      <c r="B19" s="9"/>
      <c r="C19" s="9"/>
      <c r="D19" s="9"/>
      <c r="E19" s="9"/>
      <c r="F19" s="9"/>
      <c r="G19" s="9"/>
      <c r="H19" s="9"/>
      <c r="I19" s="9"/>
      <c r="J19" s="9"/>
      <c r="K19" s="9"/>
      <c r="L19" s="9"/>
      <c r="M19" s="9"/>
      <c r="N19" s="9"/>
      <c r="O19" s="9"/>
      <c r="P19" s="9"/>
      <c r="Q19" s="9"/>
      <c r="R19" s="9"/>
      <c r="S19" s="9"/>
      <c r="T19" s="9"/>
      <c r="U19" s="9"/>
      <c r="V19" s="9"/>
      <c r="W19" s="9"/>
      <c r="X19" s="9"/>
      <c r="Y19" s="9"/>
      <c r="Z19" s="9"/>
    </row>
    <row r="20" spans="1:26">
      <c r="A20" s="9"/>
      <c r="B20" s="9"/>
      <c r="C20" s="9"/>
      <c r="D20" s="9"/>
      <c r="E20" s="9"/>
      <c r="F20" s="9"/>
      <c r="G20" s="9"/>
      <c r="H20" s="9"/>
      <c r="I20" s="9"/>
      <c r="J20" s="9"/>
      <c r="K20" s="9"/>
      <c r="L20" s="9"/>
      <c r="M20" s="9"/>
      <c r="N20" s="9"/>
      <c r="O20" s="9"/>
      <c r="P20" s="9"/>
      <c r="Q20" s="9"/>
      <c r="R20" s="9"/>
      <c r="S20" s="9"/>
      <c r="T20" s="9"/>
      <c r="U20" s="9"/>
      <c r="V20" s="9"/>
      <c r="W20" s="9"/>
      <c r="X20" s="9"/>
      <c r="Y20" s="9"/>
      <c r="Z20" s="9"/>
    </row>
    <row r="21" spans="1:26">
      <c r="A21" s="9"/>
      <c r="B21" s="9"/>
      <c r="C21" s="9"/>
      <c r="D21" s="9"/>
      <c r="E21" s="9"/>
      <c r="F21" s="9"/>
      <c r="G21" s="9"/>
      <c r="H21" s="9"/>
      <c r="I21" s="9"/>
      <c r="J21" s="9"/>
      <c r="K21" s="9"/>
      <c r="L21" s="9"/>
      <c r="M21" s="9"/>
      <c r="N21" s="9"/>
      <c r="O21" s="9"/>
      <c r="P21" s="9"/>
      <c r="Q21" s="9"/>
      <c r="R21" s="9"/>
      <c r="S21" s="9"/>
      <c r="T21" s="9"/>
      <c r="U21" s="9"/>
      <c r="V21" s="9"/>
      <c r="W21" s="9"/>
      <c r="X21" s="9"/>
      <c r="Y21" s="9"/>
      <c r="Z21" s="9"/>
    </row>
    <row r="22" spans="1:26">
      <c r="A22" s="9"/>
      <c r="B22" s="9"/>
      <c r="C22" s="9"/>
      <c r="D22" s="9"/>
      <c r="E22" s="9"/>
      <c r="F22" s="9"/>
      <c r="G22" s="9"/>
      <c r="H22" s="9"/>
      <c r="I22" s="9"/>
      <c r="J22" s="9"/>
      <c r="K22" s="9"/>
      <c r="L22" s="9"/>
      <c r="M22" s="9"/>
      <c r="N22" s="9"/>
      <c r="O22" s="9"/>
      <c r="P22" s="9"/>
      <c r="Q22" s="9"/>
      <c r="R22" s="9"/>
      <c r="S22" s="9"/>
      <c r="T22" s="9"/>
      <c r="U22" s="9"/>
      <c r="V22" s="9"/>
      <c r="W22" s="9"/>
      <c r="X22" s="9"/>
      <c r="Y22" s="9"/>
      <c r="Z22" s="9"/>
    </row>
    <row r="23" spans="1:26">
      <c r="A23" s="9"/>
      <c r="B23" s="9"/>
      <c r="C23" s="9"/>
      <c r="D23" s="9"/>
      <c r="E23" s="9"/>
      <c r="F23" s="9"/>
      <c r="G23" s="9"/>
      <c r="H23" s="9"/>
      <c r="I23" s="9"/>
      <c r="J23" s="9"/>
      <c r="K23" s="9"/>
      <c r="L23" s="9"/>
      <c r="M23" s="9"/>
      <c r="N23" s="9"/>
      <c r="O23" s="9"/>
      <c r="P23" s="9"/>
      <c r="Q23" s="9"/>
      <c r="R23" s="9"/>
      <c r="S23" s="9"/>
      <c r="T23" s="9"/>
      <c r="U23" s="9"/>
      <c r="V23" s="9"/>
      <c r="W23" s="9"/>
      <c r="X23" s="9"/>
      <c r="Y23" s="9"/>
      <c r="Z23" s="9"/>
    </row>
    <row r="24" spans="1:26">
      <c r="A24" s="9"/>
      <c r="B24" s="9"/>
      <c r="C24" s="9"/>
      <c r="D24" s="9"/>
      <c r="E24" s="9"/>
      <c r="F24" s="9"/>
      <c r="G24" s="9"/>
      <c r="H24" s="9"/>
      <c r="I24" s="9"/>
      <c r="J24" s="9"/>
      <c r="K24" s="9"/>
      <c r="L24" s="9"/>
      <c r="M24" s="9"/>
      <c r="N24" s="9"/>
      <c r="O24" s="9"/>
      <c r="P24" s="9"/>
      <c r="Q24" s="9"/>
      <c r="R24" s="9"/>
      <c r="S24" s="9"/>
      <c r="T24" s="9"/>
      <c r="U24" s="9"/>
      <c r="V24" s="9"/>
      <c r="W24" s="9"/>
      <c r="X24" s="9"/>
      <c r="Y24" s="9"/>
      <c r="Z24" s="9"/>
    </row>
    <row r="25" spans="1:26">
      <c r="A25" s="9"/>
      <c r="B25" s="9"/>
      <c r="C25" s="9"/>
      <c r="D25" s="9"/>
      <c r="E25" s="9"/>
      <c r="F25" s="9"/>
      <c r="G25" s="9"/>
      <c r="H25" s="9"/>
      <c r="I25" s="9"/>
      <c r="J25" s="9"/>
      <c r="K25" s="9"/>
      <c r="L25" s="9"/>
      <c r="M25" s="9"/>
      <c r="N25" s="9"/>
      <c r="O25" s="9"/>
      <c r="P25" s="9"/>
      <c r="Q25" s="9"/>
      <c r="R25" s="9"/>
      <c r="S25" s="9"/>
      <c r="T25" s="9"/>
      <c r="U25" s="9"/>
      <c r="V25" s="9"/>
      <c r="W25" s="9"/>
      <c r="X25" s="9"/>
      <c r="Y25" s="9"/>
      <c r="Z25" s="9"/>
    </row>
    <row r="26" spans="1:26">
      <c r="A26" s="9"/>
      <c r="B26" s="9"/>
      <c r="C26" s="9"/>
      <c r="D26" s="9"/>
      <c r="E26" s="9"/>
      <c r="F26" s="9"/>
      <c r="G26" s="9"/>
      <c r="H26" s="9"/>
      <c r="I26" s="9"/>
      <c r="J26" s="9"/>
      <c r="K26" s="9"/>
      <c r="L26" s="9"/>
      <c r="M26" s="9"/>
      <c r="N26" s="9"/>
      <c r="O26" s="9"/>
      <c r="P26" s="9"/>
      <c r="Q26" s="9"/>
      <c r="R26" s="9"/>
      <c r="S26" s="9"/>
      <c r="T26" s="9"/>
      <c r="U26" s="9"/>
      <c r="V26" s="9"/>
      <c r="W26" s="9"/>
      <c r="X26" s="9"/>
      <c r="Y26" s="9"/>
      <c r="Z26" s="9"/>
    </row>
    <row r="27" spans="1:26">
      <c r="A27" s="9"/>
      <c r="B27" s="9"/>
      <c r="C27" s="9"/>
      <c r="D27" s="9"/>
      <c r="E27" s="9"/>
      <c r="F27" s="9"/>
      <c r="G27" s="9"/>
      <c r="H27" s="9"/>
      <c r="I27" s="9"/>
      <c r="J27" s="9"/>
      <c r="K27" s="9"/>
      <c r="L27" s="9"/>
      <c r="M27" s="9"/>
      <c r="N27" s="9"/>
      <c r="O27" s="9"/>
      <c r="P27" s="9"/>
      <c r="Q27" s="9"/>
      <c r="R27" s="9"/>
      <c r="S27" s="9"/>
      <c r="T27" s="9"/>
      <c r="U27" s="9"/>
      <c r="V27" s="9"/>
      <c r="W27" s="9"/>
      <c r="X27" s="9"/>
      <c r="Y27" s="9"/>
      <c r="Z27" s="9"/>
    </row>
    <row r="28" spans="1:26">
      <c r="A28" s="9"/>
      <c r="B28" s="9"/>
      <c r="C28" s="9"/>
      <c r="D28" s="9"/>
      <c r="E28" s="9"/>
      <c r="F28" s="9"/>
      <c r="G28" s="9"/>
      <c r="H28" s="9"/>
      <c r="I28" s="9"/>
      <c r="J28" s="9"/>
      <c r="K28" s="9"/>
      <c r="L28" s="9"/>
      <c r="M28" s="9"/>
      <c r="N28" s="9"/>
      <c r="O28" s="9"/>
      <c r="P28" s="9"/>
      <c r="Q28" s="9"/>
      <c r="R28" s="9"/>
      <c r="S28" s="9"/>
      <c r="T28" s="9"/>
      <c r="U28" s="9"/>
      <c r="V28" s="9"/>
      <c r="W28" s="9"/>
      <c r="X28" s="9"/>
      <c r="Y28" s="9"/>
      <c r="Z28" s="9"/>
    </row>
    <row r="29" spans="1:26">
      <c r="A29" s="9"/>
      <c r="B29" s="9"/>
      <c r="C29" s="9"/>
      <c r="D29" s="9"/>
      <c r="E29" s="9"/>
      <c r="F29" s="9"/>
      <c r="G29" s="9"/>
      <c r="H29" s="9"/>
      <c r="I29" s="9"/>
      <c r="J29" s="9"/>
      <c r="K29" s="9"/>
      <c r="L29" s="9"/>
      <c r="M29" s="9"/>
      <c r="N29" s="9"/>
      <c r="O29" s="9"/>
      <c r="P29" s="9"/>
      <c r="Q29" s="9"/>
      <c r="R29" s="9"/>
      <c r="S29" s="9"/>
      <c r="T29" s="9"/>
      <c r="U29" s="9"/>
      <c r="V29" s="9"/>
      <c r="W29" s="9"/>
      <c r="X29" s="9"/>
      <c r="Y29" s="9"/>
      <c r="Z29" s="9"/>
    </row>
    <row r="30" spans="1:26">
      <c r="A30" s="9"/>
      <c r="B30" s="9"/>
      <c r="C30" s="9"/>
      <c r="D30" s="9"/>
      <c r="E30" s="9"/>
      <c r="F30" s="9"/>
      <c r="G30" s="9"/>
      <c r="H30" s="9"/>
      <c r="I30" s="9"/>
      <c r="J30" s="9"/>
      <c r="K30" s="9"/>
      <c r="L30" s="9"/>
      <c r="M30" s="9"/>
      <c r="N30" s="9"/>
      <c r="O30" s="9"/>
      <c r="P30" s="9"/>
      <c r="Q30" s="9"/>
      <c r="R30" s="9"/>
      <c r="S30" s="9"/>
      <c r="T30" s="9"/>
      <c r="U30" s="9"/>
      <c r="V30" s="9"/>
      <c r="W30" s="9"/>
      <c r="X30" s="9"/>
      <c r="Y30" s="9"/>
      <c r="Z30" s="9"/>
    </row>
    <row r="31" spans="1:26">
      <c r="A31" s="9"/>
      <c r="B31" s="9"/>
      <c r="C31" s="9"/>
      <c r="D31" s="9"/>
      <c r="E31" s="9"/>
      <c r="F31" s="9"/>
      <c r="G31" s="9"/>
      <c r="H31" s="9"/>
      <c r="I31" s="9"/>
      <c r="J31" s="9"/>
      <c r="K31" s="9"/>
      <c r="L31" s="9"/>
      <c r="M31" s="9"/>
      <c r="N31" s="9"/>
      <c r="O31" s="9"/>
      <c r="P31" s="9"/>
      <c r="Q31" s="9"/>
      <c r="R31" s="9"/>
      <c r="S31" s="9"/>
      <c r="T31" s="9"/>
      <c r="U31" s="9"/>
      <c r="V31" s="9"/>
      <c r="W31" s="9"/>
      <c r="X31" s="9"/>
      <c r="Y31" s="9"/>
      <c r="Z31" s="9"/>
    </row>
    <row r="32" spans="1:26">
      <c r="A32" s="9"/>
      <c r="B32" s="9"/>
      <c r="C32" s="9"/>
      <c r="D32" s="9"/>
      <c r="E32" s="9"/>
      <c r="F32" s="9"/>
      <c r="G32" s="9"/>
      <c r="H32" s="9"/>
      <c r="I32" s="9"/>
      <c r="J32" s="9"/>
      <c r="K32" s="9"/>
      <c r="L32" s="9"/>
      <c r="M32" s="9"/>
      <c r="N32" s="9"/>
      <c r="O32" s="9"/>
      <c r="P32" s="9"/>
      <c r="Q32" s="9"/>
      <c r="R32" s="9"/>
      <c r="S32" s="9"/>
      <c r="T32" s="9"/>
      <c r="U32" s="9"/>
      <c r="V32" s="9"/>
      <c r="W32" s="9"/>
      <c r="X32" s="9"/>
      <c r="Y32" s="9"/>
      <c r="Z32" s="9"/>
    </row>
    <row r="33" spans="1:26">
      <c r="A33" s="9"/>
      <c r="B33" s="9"/>
      <c r="C33" s="9"/>
      <c r="D33" s="9"/>
      <c r="E33" s="9"/>
      <c r="F33" s="9"/>
      <c r="G33" s="9"/>
      <c r="H33" s="9"/>
      <c r="I33" s="9"/>
      <c r="J33" s="9"/>
      <c r="K33" s="9"/>
      <c r="L33" s="9"/>
      <c r="M33" s="9"/>
      <c r="N33" s="9"/>
      <c r="O33" s="9"/>
      <c r="P33" s="9"/>
      <c r="Q33" s="9"/>
      <c r="R33" s="9"/>
      <c r="S33" s="9"/>
      <c r="T33" s="9"/>
      <c r="U33" s="9"/>
      <c r="V33" s="9"/>
      <c r="W33" s="9"/>
      <c r="X33" s="9"/>
      <c r="Y33" s="9"/>
      <c r="Z33" s="9"/>
    </row>
    <row r="34" spans="1:26">
      <c r="A34" s="9"/>
      <c r="B34" s="9"/>
      <c r="C34" s="9"/>
      <c r="D34" s="9"/>
      <c r="E34" s="9"/>
      <c r="F34" s="9"/>
      <c r="G34" s="9"/>
      <c r="H34" s="9"/>
      <c r="I34" s="9"/>
      <c r="J34" s="9"/>
      <c r="K34" s="9"/>
      <c r="L34" s="9"/>
      <c r="M34" s="9"/>
      <c r="N34" s="9"/>
      <c r="O34" s="9"/>
      <c r="P34" s="9"/>
      <c r="Q34" s="9"/>
      <c r="R34" s="9"/>
      <c r="S34" s="9"/>
      <c r="T34" s="9"/>
      <c r="U34" s="9"/>
      <c r="V34" s="9"/>
      <c r="W34" s="9"/>
      <c r="X34" s="9"/>
      <c r="Y34" s="9"/>
      <c r="Z34" s="9"/>
    </row>
    <row r="35" spans="1:26">
      <c r="A35" s="9"/>
      <c r="B35" s="9"/>
      <c r="C35" s="9"/>
      <c r="D35" s="9"/>
      <c r="E35" s="9"/>
      <c r="F35" s="9"/>
      <c r="G35" s="9"/>
      <c r="H35" s="9"/>
      <c r="I35" s="9"/>
      <c r="J35" s="9"/>
      <c r="K35" s="9"/>
      <c r="L35" s="9"/>
      <c r="M35" s="9"/>
      <c r="N35" s="9"/>
      <c r="O35" s="9"/>
      <c r="P35" s="9"/>
      <c r="Q35" s="9"/>
      <c r="R35" s="9"/>
      <c r="S35" s="9"/>
      <c r="T35" s="9"/>
      <c r="U35" s="9"/>
      <c r="V35" s="9"/>
      <c r="W35" s="9"/>
      <c r="X35" s="9"/>
      <c r="Y35" s="9"/>
      <c r="Z35" s="9"/>
    </row>
    <row r="36" spans="1:26">
      <c r="A36" s="9"/>
      <c r="B36" s="9"/>
      <c r="C36" s="9"/>
      <c r="D36" s="9"/>
      <c r="E36" s="9"/>
      <c r="F36" s="9"/>
      <c r="G36" s="9"/>
      <c r="H36" s="9"/>
      <c r="I36" s="9"/>
      <c r="J36" s="9"/>
      <c r="K36" s="9"/>
      <c r="L36" s="9"/>
      <c r="M36" s="9"/>
      <c r="N36" s="9"/>
      <c r="O36" s="9"/>
      <c r="P36" s="9"/>
      <c r="Q36" s="9"/>
      <c r="R36" s="9"/>
      <c r="S36" s="9"/>
      <c r="T36" s="9"/>
      <c r="U36" s="9"/>
      <c r="V36" s="9"/>
      <c r="W36" s="9"/>
      <c r="X36" s="9"/>
      <c r="Y36" s="9"/>
      <c r="Z36" s="9"/>
    </row>
    <row r="37" spans="1:26">
      <c r="A37" s="9"/>
      <c r="B37" s="9"/>
      <c r="C37" s="9"/>
      <c r="D37" s="9"/>
      <c r="E37" s="9"/>
      <c r="F37" s="9"/>
      <c r="G37" s="9"/>
      <c r="H37" s="9"/>
      <c r="I37" s="9"/>
      <c r="J37" s="9"/>
      <c r="K37" s="9"/>
      <c r="L37" s="9"/>
      <c r="M37" s="9"/>
      <c r="N37" s="9"/>
      <c r="O37" s="9"/>
      <c r="P37" s="9"/>
      <c r="Q37" s="9"/>
      <c r="R37" s="9"/>
      <c r="S37" s="9"/>
      <c r="T37" s="9"/>
      <c r="U37" s="9"/>
      <c r="V37" s="9"/>
      <c r="W37" s="9"/>
      <c r="X37" s="9"/>
      <c r="Y37" s="9"/>
      <c r="Z37" s="9"/>
    </row>
    <row r="38" spans="1:26">
      <c r="A38" s="9"/>
      <c r="B38" s="9"/>
      <c r="C38" s="9"/>
      <c r="D38" s="9"/>
      <c r="E38" s="9"/>
      <c r="F38" s="9"/>
      <c r="G38" s="9"/>
      <c r="H38" s="9"/>
      <c r="I38" s="9"/>
      <c r="J38" s="9"/>
      <c r="K38" s="9"/>
      <c r="L38" s="9"/>
      <c r="M38" s="9"/>
      <c r="N38" s="9"/>
      <c r="O38" s="9"/>
      <c r="P38" s="9"/>
      <c r="Q38" s="9"/>
      <c r="R38" s="9"/>
      <c r="S38" s="9"/>
      <c r="T38" s="9"/>
      <c r="U38" s="9"/>
      <c r="V38" s="9"/>
      <c r="W38" s="9"/>
      <c r="X38" s="9"/>
      <c r="Y38" s="9"/>
      <c r="Z38" s="9"/>
    </row>
    <row r="39" spans="1:26">
      <c r="A39" s="9"/>
      <c r="B39" s="9"/>
      <c r="C39" s="9"/>
      <c r="D39" s="9"/>
      <c r="E39" s="9"/>
      <c r="F39" s="9"/>
      <c r="G39" s="9"/>
      <c r="H39" s="9"/>
      <c r="I39" s="9"/>
      <c r="J39" s="9"/>
      <c r="K39" s="9"/>
      <c r="L39" s="9"/>
      <c r="M39" s="9"/>
      <c r="N39" s="9"/>
      <c r="O39" s="9"/>
      <c r="P39" s="9"/>
      <c r="Q39" s="9"/>
      <c r="R39" s="9"/>
      <c r="S39" s="9"/>
      <c r="T39" s="9"/>
      <c r="U39" s="9"/>
      <c r="V39" s="9"/>
      <c r="W39" s="9"/>
      <c r="X39" s="9"/>
      <c r="Y39" s="9"/>
      <c r="Z39" s="9"/>
    </row>
    <row r="40" spans="1:26">
      <c r="A40" s="9"/>
      <c r="B40" s="9"/>
      <c r="C40" s="9"/>
      <c r="D40" s="9"/>
      <c r="E40" s="9"/>
      <c r="F40" s="9"/>
      <c r="G40" s="9"/>
      <c r="H40" s="9"/>
      <c r="I40" s="9"/>
      <c r="J40" s="9"/>
      <c r="K40" s="9"/>
      <c r="L40" s="9"/>
      <c r="M40" s="9"/>
      <c r="N40" s="9"/>
      <c r="O40" s="9"/>
      <c r="P40" s="9"/>
      <c r="Q40" s="9"/>
      <c r="R40" s="9"/>
      <c r="S40" s="9"/>
      <c r="T40" s="9"/>
      <c r="U40" s="9"/>
      <c r="V40" s="9"/>
      <c r="W40" s="9"/>
      <c r="X40" s="9"/>
      <c r="Y40" s="9"/>
      <c r="Z40" s="9"/>
    </row>
    <row r="41" spans="1:26">
      <c r="A41" s="9"/>
      <c r="B41" s="9"/>
      <c r="C41" s="9"/>
      <c r="D41" s="9"/>
      <c r="E41" s="9"/>
      <c r="F41" s="9"/>
      <c r="G41" s="9"/>
      <c r="H41" s="9"/>
      <c r="I41" s="9"/>
      <c r="J41" s="9"/>
      <c r="K41" s="9"/>
      <c r="L41" s="9"/>
      <c r="M41" s="9"/>
      <c r="N41" s="9"/>
      <c r="O41" s="9"/>
      <c r="P41" s="9"/>
      <c r="Q41" s="9"/>
      <c r="R41" s="9"/>
      <c r="S41" s="9"/>
      <c r="T41" s="9"/>
      <c r="U41" s="9"/>
      <c r="V41" s="9"/>
      <c r="W41" s="9"/>
      <c r="X41" s="9"/>
      <c r="Y41" s="9"/>
      <c r="Z41" s="9"/>
    </row>
    <row r="42" spans="1:26">
      <c r="A42" s="9"/>
      <c r="B42" s="9"/>
      <c r="C42" s="9"/>
      <c r="D42" s="9"/>
      <c r="E42" s="9"/>
      <c r="F42" s="9"/>
      <c r="G42" s="9"/>
      <c r="H42" s="9"/>
      <c r="I42" s="9"/>
      <c r="J42" s="9"/>
      <c r="K42" s="9"/>
      <c r="L42" s="9"/>
      <c r="M42" s="9"/>
      <c r="N42" s="9"/>
      <c r="O42" s="9"/>
      <c r="P42" s="9"/>
      <c r="Q42" s="9"/>
      <c r="R42" s="9"/>
      <c r="S42" s="9"/>
      <c r="T42" s="9"/>
      <c r="U42" s="9"/>
      <c r="V42" s="9"/>
      <c r="W42" s="9"/>
      <c r="X42" s="9"/>
      <c r="Y42" s="9"/>
      <c r="Z42" s="9"/>
    </row>
    <row r="43" spans="1:26">
      <c r="A43" s="9"/>
      <c r="B43" s="9"/>
      <c r="C43" s="9"/>
      <c r="D43" s="9"/>
      <c r="E43" s="9"/>
      <c r="F43" s="9"/>
      <c r="G43" s="9"/>
      <c r="H43" s="9"/>
      <c r="I43" s="9"/>
      <c r="J43" s="9"/>
      <c r="K43" s="9"/>
      <c r="L43" s="9"/>
      <c r="M43" s="9"/>
      <c r="N43" s="9"/>
      <c r="O43" s="9"/>
      <c r="P43" s="9"/>
      <c r="Q43" s="9"/>
      <c r="R43" s="9"/>
      <c r="S43" s="9"/>
      <c r="T43" s="9"/>
      <c r="U43" s="9"/>
      <c r="V43" s="9"/>
      <c r="W43" s="9"/>
      <c r="X43" s="9"/>
      <c r="Y43" s="9"/>
      <c r="Z43" s="9"/>
    </row>
    <row r="44" spans="1:26">
      <c r="A44" s="9"/>
      <c r="B44" s="9"/>
      <c r="C44" s="9"/>
      <c r="D44" s="9"/>
      <c r="E44" s="9"/>
      <c r="F44" s="9"/>
      <c r="G44" s="9"/>
      <c r="H44" s="9"/>
      <c r="I44" s="9"/>
      <c r="J44" s="9"/>
      <c r="K44" s="9"/>
      <c r="L44" s="9"/>
      <c r="M44" s="9"/>
      <c r="N44" s="9"/>
      <c r="O44" s="9"/>
      <c r="P44" s="9"/>
      <c r="Q44" s="9"/>
      <c r="R44" s="9"/>
      <c r="S44" s="9"/>
      <c r="T44" s="9"/>
      <c r="U44" s="9"/>
      <c r="V44" s="9"/>
      <c r="W44" s="9"/>
      <c r="X44" s="9"/>
      <c r="Y44" s="9"/>
      <c r="Z44" s="9"/>
    </row>
    <row r="45" spans="1:26">
      <c r="A45" s="9"/>
      <c r="B45" s="9"/>
      <c r="C45" s="9"/>
      <c r="D45" s="9"/>
      <c r="E45" s="9"/>
      <c r="F45" s="9"/>
      <c r="G45" s="9"/>
      <c r="H45" s="9"/>
      <c r="I45" s="9"/>
      <c r="J45" s="9"/>
      <c r="K45" s="9"/>
      <c r="L45" s="9"/>
      <c r="M45" s="9"/>
      <c r="N45" s="9"/>
      <c r="O45" s="9"/>
      <c r="P45" s="9"/>
      <c r="Q45" s="9"/>
      <c r="R45" s="9"/>
      <c r="S45" s="9"/>
      <c r="T45" s="9"/>
      <c r="U45" s="9"/>
      <c r="V45" s="9"/>
      <c r="W45" s="9"/>
      <c r="X45" s="9"/>
      <c r="Y45" s="9"/>
      <c r="Z45" s="9"/>
    </row>
    <row r="46" spans="1:26">
      <c r="A46" s="9"/>
      <c r="B46" s="9"/>
      <c r="C46" s="9"/>
      <c r="D46" s="9"/>
      <c r="E46" s="9"/>
      <c r="F46" s="9"/>
      <c r="G46" s="9"/>
      <c r="H46" s="9"/>
      <c r="I46" s="9"/>
      <c r="J46" s="9"/>
      <c r="K46" s="9"/>
      <c r="L46" s="9"/>
      <c r="M46" s="9"/>
      <c r="N46" s="9"/>
      <c r="O46" s="9"/>
      <c r="P46" s="9"/>
      <c r="Q46" s="9"/>
      <c r="R46" s="9"/>
      <c r="S46" s="9"/>
      <c r="T46" s="9"/>
      <c r="U46" s="9"/>
      <c r="V46" s="9"/>
      <c r="W46" s="9"/>
      <c r="X46" s="9"/>
      <c r="Y46" s="9"/>
      <c r="Z46" s="9"/>
    </row>
    <row r="47" spans="1:26">
      <c r="A47" s="9"/>
      <c r="B47" s="9"/>
      <c r="C47" s="9"/>
      <c r="D47" s="9"/>
      <c r="E47" s="9"/>
      <c r="F47" s="9"/>
      <c r="G47" s="9"/>
      <c r="H47" s="9"/>
      <c r="I47" s="9"/>
      <c r="J47" s="9"/>
      <c r="K47" s="9"/>
      <c r="L47" s="9"/>
      <c r="M47" s="9"/>
      <c r="N47" s="9"/>
      <c r="O47" s="9"/>
      <c r="P47" s="9"/>
      <c r="Q47" s="9"/>
      <c r="R47" s="9"/>
      <c r="S47" s="9"/>
      <c r="T47" s="9"/>
      <c r="U47" s="9"/>
      <c r="V47" s="9"/>
      <c r="W47" s="9"/>
      <c r="X47" s="9"/>
      <c r="Y47" s="9"/>
      <c r="Z47" s="9"/>
    </row>
    <row r="48" spans="1:26">
      <c r="A48" s="9"/>
      <c r="B48" s="9"/>
      <c r="C48" s="9"/>
      <c r="D48" s="9"/>
      <c r="E48" s="9"/>
      <c r="F48" s="9"/>
      <c r="G48" s="9"/>
      <c r="H48" s="9"/>
      <c r="I48" s="9"/>
      <c r="J48" s="9"/>
      <c r="K48" s="9"/>
      <c r="L48" s="9"/>
      <c r="M48" s="9"/>
      <c r="N48" s="9"/>
      <c r="O48" s="9"/>
      <c r="P48" s="9"/>
      <c r="Q48" s="9"/>
      <c r="R48" s="9"/>
      <c r="S48" s="9"/>
      <c r="T48" s="9"/>
      <c r="U48" s="9"/>
      <c r="V48" s="9"/>
      <c r="W48" s="9"/>
      <c r="X48" s="9"/>
      <c r="Y48" s="9"/>
      <c r="Z48" s="9"/>
    </row>
    <row r="49" spans="1:26">
      <c r="A49" s="9"/>
      <c r="B49" s="9"/>
      <c r="C49" s="9"/>
      <c r="D49" s="9"/>
      <c r="E49" s="9"/>
      <c r="F49" s="9"/>
      <c r="G49" s="9"/>
      <c r="H49" s="9"/>
      <c r="I49" s="9"/>
      <c r="J49" s="9"/>
      <c r="K49" s="9"/>
      <c r="L49" s="9"/>
      <c r="M49" s="9"/>
      <c r="N49" s="9"/>
      <c r="O49" s="9"/>
      <c r="P49" s="9"/>
      <c r="Q49" s="9"/>
      <c r="R49" s="9"/>
      <c r="S49" s="9"/>
      <c r="T49" s="9"/>
      <c r="U49" s="9"/>
      <c r="V49" s="9"/>
      <c r="W49" s="9"/>
      <c r="X49" s="9"/>
      <c r="Y49" s="9"/>
      <c r="Z49" s="9"/>
    </row>
    <row r="50" spans="1:26">
      <c r="A50" s="9"/>
      <c r="B50" s="9"/>
      <c r="C50" s="9"/>
      <c r="D50" s="9"/>
      <c r="E50" s="9"/>
      <c r="F50" s="9"/>
      <c r="G50" s="9"/>
      <c r="H50" s="9"/>
      <c r="I50" s="9"/>
      <c r="J50" s="9"/>
      <c r="K50" s="9"/>
      <c r="L50" s="9"/>
      <c r="M50" s="9"/>
      <c r="N50" s="9"/>
      <c r="O50" s="9"/>
      <c r="P50" s="9"/>
      <c r="Q50" s="9"/>
      <c r="R50" s="9"/>
      <c r="S50" s="9"/>
      <c r="T50" s="9"/>
      <c r="U50" s="9"/>
      <c r="V50" s="9"/>
      <c r="W50" s="9"/>
      <c r="X50" s="9"/>
      <c r="Y50" s="9"/>
      <c r="Z50" s="9"/>
    </row>
    <row r="51" spans="1:26">
      <c r="A51" s="9"/>
      <c r="B51" s="9"/>
      <c r="C51" s="9"/>
      <c r="D51" s="9"/>
      <c r="E51" s="9"/>
      <c r="F51" s="9"/>
      <c r="G51" s="9"/>
      <c r="H51" s="9"/>
      <c r="I51" s="9"/>
      <c r="J51" s="9"/>
      <c r="K51" s="9"/>
      <c r="L51" s="9"/>
      <c r="M51" s="9"/>
      <c r="N51" s="9"/>
      <c r="O51" s="9"/>
      <c r="P51" s="9"/>
      <c r="Q51" s="9"/>
      <c r="R51" s="9"/>
      <c r="S51" s="9"/>
      <c r="T51" s="9"/>
      <c r="U51" s="9"/>
      <c r="V51" s="9"/>
      <c r="W51" s="9"/>
      <c r="X51" s="9"/>
      <c r="Y51" s="9"/>
      <c r="Z51" s="9"/>
    </row>
    <row r="52" spans="1:26">
      <c r="A52" s="9"/>
      <c r="B52" s="9"/>
      <c r="C52" s="9"/>
      <c r="D52" s="9"/>
      <c r="E52" s="9"/>
      <c r="F52" s="9"/>
      <c r="G52" s="9"/>
      <c r="H52" s="9"/>
      <c r="I52" s="9"/>
      <c r="J52" s="9"/>
      <c r="K52" s="9"/>
      <c r="L52" s="9"/>
      <c r="M52" s="9"/>
      <c r="N52" s="9"/>
      <c r="O52" s="9"/>
      <c r="P52" s="9"/>
      <c r="Q52" s="9"/>
      <c r="R52" s="9"/>
      <c r="S52" s="9"/>
      <c r="T52" s="9"/>
      <c r="U52" s="9"/>
      <c r="V52" s="9"/>
      <c r="W52" s="9"/>
      <c r="X52" s="9"/>
      <c r="Y52" s="9"/>
      <c r="Z52" s="9"/>
    </row>
    <row r="53" spans="1:26" ht="94" customHeight="1">
      <c r="A53" s="383" t="s">
        <v>4299</v>
      </c>
      <c r="B53" s="384"/>
      <c r="C53" s="384"/>
      <c r="D53" s="384"/>
      <c r="E53" s="384"/>
      <c r="F53" s="384"/>
      <c r="G53" s="384"/>
      <c r="H53" s="384"/>
      <c r="I53" s="384"/>
      <c r="J53" s="384"/>
      <c r="K53" s="384"/>
      <c r="L53" s="384"/>
      <c r="M53" s="384"/>
      <c r="N53" s="384"/>
      <c r="O53" s="384"/>
      <c r="P53" s="384"/>
      <c r="Q53" s="384"/>
      <c r="R53" s="384"/>
      <c r="S53" s="384"/>
      <c r="T53" s="384"/>
      <c r="U53" s="384"/>
      <c r="V53" s="384"/>
      <c r="W53" s="384"/>
      <c r="X53" s="384"/>
      <c r="Y53" s="384"/>
      <c r="Z53" s="384"/>
    </row>
  </sheetData>
  <mergeCells count="1">
    <mergeCell ref="A53:Z5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Supp. Table S1 (Strains)</vt:lpstr>
      <vt:lpstr>Supp. Table S2 (ANI Matrix)</vt:lpstr>
      <vt:lpstr>Supp. Figure S1 (Pan-Genome)</vt:lpstr>
      <vt:lpstr>Supp. Figure S2 (PGSF)</vt:lpstr>
      <vt:lpstr>Supp. Figure S3 (panGWAS Stats)</vt:lpstr>
      <vt:lpstr>Supp. Table S3 (Function Refs)</vt:lpstr>
      <vt:lpstr>Supp. Figure S4 (Coinfinder)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Yu</dc:creator>
  <cp:lastModifiedBy>Daniel Yu</cp:lastModifiedBy>
  <dcterms:created xsi:type="dcterms:W3CDTF">2023-07-31T18:05:01Z</dcterms:created>
  <dcterms:modified xsi:type="dcterms:W3CDTF">2023-12-19T18:02:15Z</dcterms:modified>
</cp:coreProperties>
</file>