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0730" windowHeight="11760" firstSheet="1" activeTab="3"/>
  </bookViews>
  <sheets>
    <sheet name="LUCA (P=1)" sheetId="2" r:id="rId1"/>
    <sheet name="LUCA (Fe=1)" sheetId="3" r:id="rId2"/>
    <sheet name="Sun_Asplund et al (2009)" sheetId="4" r:id="rId3"/>
    <sheet name="SN_Calculation" sheetId="5" r:id="rId4"/>
  </sheets>
  <definedNames>
    <definedName name="eightGy">#REF!</definedName>
    <definedName name="elevenGy">#REF!</definedName>
    <definedName name="ElevenGY_2">#REF!</definedName>
    <definedName name="fiveGy">#REF!</definedName>
    <definedName name="fourGy">#REF!</definedName>
    <definedName name="nineGy">#REF!</definedName>
    <definedName name="oneGy">#REF!</definedName>
    <definedName name="result1">#REF!</definedName>
    <definedName name="sample">#REF!</definedName>
    <definedName name="sevenGy">#REF!</definedName>
    <definedName name="sixGy">#REF!</definedName>
    <definedName name="sort1">#REF!</definedName>
    <definedName name="sort2">#REF!</definedName>
    <definedName name="sort3">#REF!</definedName>
    <definedName name="sort4">#REF!</definedName>
    <definedName name="sort5">#REF!</definedName>
    <definedName name="sort6">#REF!</definedName>
    <definedName name="tenGy">#REF!</definedName>
    <definedName name="thirteenGy">#REF!</definedName>
    <definedName name="threeGy">#REF!</definedName>
    <definedName name="twelfeGy">#REF!</definedName>
    <definedName name="twoGy">#REF!</definedName>
  </definedNames>
  <calcPr calcId="125725"/>
</workbook>
</file>

<file path=xl/calcChain.xml><?xml version="1.0" encoding="utf-8"?>
<calcChain xmlns="http://schemas.openxmlformats.org/spreadsheetml/2006/main">
  <c r="D5" i="4"/>
  <c r="D6"/>
  <c r="D8"/>
  <c r="D9"/>
  <c r="D10"/>
  <c r="D11"/>
  <c r="D12"/>
  <c r="D13"/>
  <c r="D15"/>
  <c r="D16"/>
  <c r="D17"/>
  <c r="D18"/>
  <c r="D19"/>
  <c r="D20"/>
  <c r="D21"/>
  <c r="D22"/>
  <c r="D23"/>
  <c r="D24"/>
  <c r="D27"/>
  <c r="D4"/>
  <c r="C116" i="5" l="1"/>
  <c r="C118"/>
  <c r="C119"/>
  <c r="C120"/>
  <c r="C121"/>
  <c r="C124"/>
  <c r="C115"/>
  <c r="C112"/>
  <c r="C113"/>
  <c r="C114"/>
  <c r="C106"/>
  <c r="C107"/>
  <c r="C108"/>
  <c r="C109"/>
  <c r="C110"/>
  <c r="C105"/>
  <c r="C102"/>
  <c r="C103"/>
  <c r="C101"/>
  <c r="C4" i="2" l="1"/>
  <c r="D4"/>
  <c r="E4"/>
  <c r="F4"/>
  <c r="G4"/>
  <c r="B4"/>
  <c r="AP38" i="5"/>
  <c r="AP39"/>
  <c r="AP41"/>
  <c r="AP42"/>
  <c r="AP43"/>
  <c r="AP44"/>
  <c r="AP45"/>
  <c r="AP46"/>
  <c r="AP48"/>
  <c r="AP49"/>
  <c r="AP50"/>
  <c r="AP51"/>
  <c r="AP52"/>
  <c r="AP54"/>
  <c r="AP55"/>
  <c r="AP56"/>
  <c r="AP57"/>
  <c r="AP60"/>
  <c r="AP37"/>
  <c r="AM38"/>
  <c r="AM39"/>
  <c r="AM41"/>
  <c r="AM42"/>
  <c r="AM43"/>
  <c r="AM44"/>
  <c r="AM45"/>
  <c r="AM46"/>
  <c r="AM48"/>
  <c r="AM49"/>
  <c r="AM50"/>
  <c r="AM51"/>
  <c r="AM52"/>
  <c r="AM54"/>
  <c r="AM55"/>
  <c r="AM56"/>
  <c r="AM57"/>
  <c r="AM60"/>
  <c r="AM37"/>
  <c r="AJ38"/>
  <c r="AJ39"/>
  <c r="AJ41"/>
  <c r="AJ42"/>
  <c r="AJ43"/>
  <c r="AJ44"/>
  <c r="AJ45"/>
  <c r="AJ46"/>
  <c r="AJ48"/>
  <c r="AJ49"/>
  <c r="AJ50"/>
  <c r="AJ51"/>
  <c r="AJ52"/>
  <c r="AJ54"/>
  <c r="AJ55"/>
  <c r="AJ56"/>
  <c r="AJ57"/>
  <c r="AJ60"/>
  <c r="AJ37"/>
  <c r="X55"/>
  <c r="U55"/>
  <c r="AG51"/>
  <c r="AD51"/>
  <c r="AA51"/>
  <c r="U51"/>
  <c r="AG45"/>
  <c r="AD45"/>
  <c r="X45"/>
  <c r="AD37"/>
  <c r="AU29"/>
  <c r="AV29" s="1"/>
  <c r="AU26"/>
  <c r="AV26" s="1"/>
  <c r="AU25"/>
  <c r="AV25" s="1"/>
  <c r="AU24"/>
  <c r="U87" s="1"/>
  <c r="V87" s="1"/>
  <c r="AU23"/>
  <c r="AV23" s="1"/>
  <c r="AU22"/>
  <c r="AV22" s="1"/>
  <c r="AU21"/>
  <c r="AV21" s="1"/>
  <c r="AU20"/>
  <c r="AV20" s="1"/>
  <c r="AU19"/>
  <c r="AV19" s="1"/>
  <c r="AU18"/>
  <c r="AV18" s="1"/>
  <c r="AU17"/>
  <c r="AV17" s="1"/>
  <c r="AU15"/>
  <c r="AV15" s="1"/>
  <c r="AU14"/>
  <c r="AU13"/>
  <c r="AV13" s="1"/>
  <c r="AU12"/>
  <c r="AV12" s="1"/>
  <c r="AU11"/>
  <c r="AV11" s="1"/>
  <c r="AU10"/>
  <c r="AV10" s="1"/>
  <c r="AU8"/>
  <c r="AV8" s="1"/>
  <c r="AU7"/>
  <c r="AV7" s="1"/>
  <c r="AU6"/>
  <c r="AV6" s="1"/>
  <c r="E20" i="4"/>
  <c r="E5"/>
  <c r="E6"/>
  <c r="E8"/>
  <c r="E9"/>
  <c r="E10"/>
  <c r="E11"/>
  <c r="E12"/>
  <c r="E13"/>
  <c r="E15"/>
  <c r="E16"/>
  <c r="E17"/>
  <c r="E18"/>
  <c r="E19"/>
  <c r="E21"/>
  <c r="E22"/>
  <c r="E23"/>
  <c r="E24"/>
  <c r="E27"/>
  <c r="E4"/>
  <c r="AG46" i="5"/>
  <c r="AG42"/>
  <c r="AG43"/>
  <c r="AG41"/>
  <c r="AG73" s="1"/>
  <c r="AG105" s="1"/>
  <c r="AG44"/>
  <c r="AG48"/>
  <c r="AG80" s="1"/>
  <c r="AH80" s="1"/>
  <c r="AG49"/>
  <c r="AG50"/>
  <c r="AG82" s="1"/>
  <c r="AG114" s="1"/>
  <c r="AG52"/>
  <c r="AG54"/>
  <c r="AG86" s="1"/>
  <c r="AG55"/>
  <c r="AG56"/>
  <c r="AG88" s="1"/>
  <c r="AG57"/>
  <c r="AG60"/>
  <c r="AG92" s="1"/>
  <c r="AH92" s="1"/>
  <c r="AG39"/>
  <c r="AG38"/>
  <c r="AG37"/>
  <c r="AD38"/>
  <c r="AD39"/>
  <c r="AD41"/>
  <c r="AD42"/>
  <c r="AD43"/>
  <c r="AD44"/>
  <c r="AD46"/>
  <c r="AD48"/>
  <c r="AD49"/>
  <c r="AD50"/>
  <c r="AD52"/>
  <c r="AD54"/>
  <c r="AD55"/>
  <c r="AD56"/>
  <c r="AD57"/>
  <c r="AD60"/>
  <c r="AA38"/>
  <c r="AA39"/>
  <c r="AA41"/>
  <c r="AA42"/>
  <c r="AA43"/>
  <c r="AA44"/>
  <c r="AA45"/>
  <c r="AA46"/>
  <c r="AA48"/>
  <c r="AA49"/>
  <c r="AA50"/>
  <c r="AA52"/>
  <c r="AA54"/>
  <c r="AA55"/>
  <c r="AA56"/>
  <c r="AA57"/>
  <c r="AA60"/>
  <c r="AA37"/>
  <c r="X38"/>
  <c r="X39"/>
  <c r="X41"/>
  <c r="X42"/>
  <c r="X43"/>
  <c r="X44"/>
  <c r="X46"/>
  <c r="X48"/>
  <c r="X49"/>
  <c r="X50"/>
  <c r="X51"/>
  <c r="X52"/>
  <c r="X54"/>
  <c r="X56"/>
  <c r="X57"/>
  <c r="X60"/>
  <c r="X37"/>
  <c r="U38"/>
  <c r="U39"/>
  <c r="U41"/>
  <c r="U42"/>
  <c r="U43"/>
  <c r="U44"/>
  <c r="U45"/>
  <c r="U46"/>
  <c r="U48"/>
  <c r="U49"/>
  <c r="U50"/>
  <c r="U52"/>
  <c r="U54"/>
  <c r="U56"/>
  <c r="U57"/>
  <c r="U60"/>
  <c r="U37"/>
  <c r="R38"/>
  <c r="R39"/>
  <c r="R41"/>
  <c r="R42"/>
  <c r="R43"/>
  <c r="R44"/>
  <c r="R45"/>
  <c r="R46"/>
  <c r="R48"/>
  <c r="R49"/>
  <c r="R50"/>
  <c r="R51"/>
  <c r="R52"/>
  <c r="R54"/>
  <c r="R86" s="1"/>
  <c r="S86" s="1"/>
  <c r="R55"/>
  <c r="R56"/>
  <c r="R88" s="1"/>
  <c r="S88" s="1"/>
  <c r="R57"/>
  <c r="R60"/>
  <c r="R92" s="1"/>
  <c r="R124" s="1"/>
  <c r="R37"/>
  <c r="O60"/>
  <c r="O92" s="1"/>
  <c r="P92" s="1"/>
  <c r="O38"/>
  <c r="O70" s="1"/>
  <c r="P70" s="1"/>
  <c r="O39"/>
  <c r="O41"/>
  <c r="O73" s="1"/>
  <c r="P73" s="1"/>
  <c r="O42"/>
  <c r="O43"/>
  <c r="O75" s="1"/>
  <c r="P75" s="1"/>
  <c r="O44"/>
  <c r="O45"/>
  <c r="O77" s="1"/>
  <c r="P77" s="1"/>
  <c r="O46"/>
  <c r="O48"/>
  <c r="O80" s="1"/>
  <c r="P80" s="1"/>
  <c r="O49"/>
  <c r="O50"/>
  <c r="O82" s="1"/>
  <c r="P82" s="1"/>
  <c r="O51"/>
  <c r="O52"/>
  <c r="O84" s="1"/>
  <c r="P84" s="1"/>
  <c r="O54"/>
  <c r="O86" s="1"/>
  <c r="O118" s="1"/>
  <c r="O55"/>
  <c r="O87" s="1"/>
  <c r="P87" s="1"/>
  <c r="O56"/>
  <c r="O88" s="1"/>
  <c r="O120" s="1"/>
  <c r="O57"/>
  <c r="O89" s="1"/>
  <c r="O121" s="1"/>
  <c r="O37"/>
  <c r="L48"/>
  <c r="L49"/>
  <c r="L50"/>
  <c r="L51"/>
  <c r="L52"/>
  <c r="L54"/>
  <c r="L86" s="1"/>
  <c r="M86" s="1"/>
  <c r="L55"/>
  <c r="L56"/>
  <c r="L88" s="1"/>
  <c r="M88" s="1"/>
  <c r="L57"/>
  <c r="L60"/>
  <c r="L92" s="1"/>
  <c r="M92" s="1"/>
  <c r="L38"/>
  <c r="L39"/>
  <c r="L41"/>
  <c r="L42"/>
  <c r="L43"/>
  <c r="L44"/>
  <c r="L45"/>
  <c r="L46"/>
  <c r="L37"/>
  <c r="I38"/>
  <c r="I70" s="1"/>
  <c r="I102" s="1"/>
  <c r="I39"/>
  <c r="I71" s="1"/>
  <c r="J71" s="1"/>
  <c r="I41"/>
  <c r="I73" s="1"/>
  <c r="I105" s="1"/>
  <c r="I42"/>
  <c r="I74" s="1"/>
  <c r="J74" s="1"/>
  <c r="I43"/>
  <c r="I75" s="1"/>
  <c r="I107" s="1"/>
  <c r="I44"/>
  <c r="I76" s="1"/>
  <c r="J76" s="1"/>
  <c r="I45"/>
  <c r="I77" s="1"/>
  <c r="I109" s="1"/>
  <c r="I46"/>
  <c r="I78" s="1"/>
  <c r="J78" s="1"/>
  <c r="I48"/>
  <c r="I80" s="1"/>
  <c r="I112" s="1"/>
  <c r="I49"/>
  <c r="I81" s="1"/>
  <c r="J81" s="1"/>
  <c r="I50"/>
  <c r="I82" s="1"/>
  <c r="I114" s="1"/>
  <c r="I51"/>
  <c r="I83" s="1"/>
  <c r="J83" s="1"/>
  <c r="I52"/>
  <c r="I84" s="1"/>
  <c r="I116" s="1"/>
  <c r="I54"/>
  <c r="I86" s="1"/>
  <c r="J86" s="1"/>
  <c r="I55"/>
  <c r="I56"/>
  <c r="I88" s="1"/>
  <c r="J88" s="1"/>
  <c r="I57"/>
  <c r="I60"/>
  <c r="I92" s="1"/>
  <c r="I124" s="1"/>
  <c r="I37"/>
  <c r="F38"/>
  <c r="F70" s="1"/>
  <c r="F102" s="1"/>
  <c r="F39"/>
  <c r="F41"/>
  <c r="F73" s="1"/>
  <c r="F105" s="1"/>
  <c r="F42"/>
  <c r="F43"/>
  <c r="F75" s="1"/>
  <c r="F107" s="1"/>
  <c r="F44"/>
  <c r="F45"/>
  <c r="F77" s="1"/>
  <c r="F109" s="1"/>
  <c r="F46"/>
  <c r="F48"/>
  <c r="F80" s="1"/>
  <c r="F112" s="1"/>
  <c r="F49"/>
  <c r="F50"/>
  <c r="F82" s="1"/>
  <c r="F114" s="1"/>
  <c r="F51"/>
  <c r="F52"/>
  <c r="F84" s="1"/>
  <c r="F116" s="1"/>
  <c r="F54"/>
  <c r="F86" s="1"/>
  <c r="F118" s="1"/>
  <c r="F55"/>
  <c r="F87" s="1"/>
  <c r="F119" s="1"/>
  <c r="F56"/>
  <c r="F88" s="1"/>
  <c r="F120" s="1"/>
  <c r="F57"/>
  <c r="F89" s="1"/>
  <c r="F121" s="1"/>
  <c r="F60"/>
  <c r="F92" s="1"/>
  <c r="F124" s="1"/>
  <c r="F37"/>
  <c r="BE4" i="2"/>
  <c r="BF4"/>
  <c r="BG4"/>
  <c r="BH4"/>
  <c r="BI4"/>
  <c r="BJ4"/>
  <c r="BK4"/>
  <c r="BL4"/>
  <c r="BM4"/>
  <c r="BN4"/>
  <c r="BO4"/>
  <c r="BP4"/>
  <c r="BQ4"/>
  <c r="BR4"/>
  <c r="BS4"/>
  <c r="BT4"/>
  <c r="BU4"/>
  <c r="BV4"/>
  <c r="BW4"/>
  <c r="BX4"/>
  <c r="BY4"/>
  <c r="BZ4"/>
  <c r="CA4"/>
  <c r="CB4"/>
  <c r="CC4"/>
  <c r="CD4"/>
  <c r="CE4"/>
  <c r="CF4"/>
  <c r="CG4"/>
  <c r="AY4"/>
  <c r="AZ4"/>
  <c r="BA4"/>
  <c r="BB4"/>
  <c r="BC4"/>
  <c r="BD4"/>
  <c r="AN4"/>
  <c r="AO4"/>
  <c r="AP4"/>
  <c r="AQ4"/>
  <c r="AR4"/>
  <c r="AS4"/>
  <c r="AT4"/>
  <c r="AU4"/>
  <c r="AV4"/>
  <c r="AW4"/>
  <c r="AX4"/>
  <c r="AG4"/>
  <c r="AH4"/>
  <c r="AI4"/>
  <c r="AJ4"/>
  <c r="AK4"/>
  <c r="AL4"/>
  <c r="AM4"/>
  <c r="W4"/>
  <c r="X4"/>
  <c r="Y4"/>
  <c r="Z4"/>
  <c r="AA4"/>
  <c r="AB4"/>
  <c r="AC4"/>
  <c r="AD4"/>
  <c r="AE4"/>
  <c r="AF4"/>
  <c r="I4"/>
  <c r="J4"/>
  <c r="K4"/>
  <c r="L4"/>
  <c r="M4"/>
  <c r="N4"/>
  <c r="O4"/>
  <c r="P4"/>
  <c r="Q4"/>
  <c r="R4"/>
  <c r="S4"/>
  <c r="T4"/>
  <c r="U4"/>
  <c r="V4"/>
  <c r="H4"/>
  <c r="AJ84" i="5" l="1"/>
  <c r="AJ82"/>
  <c r="AJ80"/>
  <c r="AJ77"/>
  <c r="AJ75"/>
  <c r="AJ73"/>
  <c r="AJ70"/>
  <c r="AM88"/>
  <c r="AM86"/>
  <c r="AP84"/>
  <c r="AP82"/>
  <c r="AP80"/>
  <c r="AP77"/>
  <c r="AP75"/>
  <c r="AP73"/>
  <c r="AP70"/>
  <c r="AJ69"/>
  <c r="AJ89"/>
  <c r="AJ87"/>
  <c r="AM83"/>
  <c r="AM81"/>
  <c r="AM78"/>
  <c r="AM76"/>
  <c r="AM74"/>
  <c r="AM71"/>
  <c r="AP69"/>
  <c r="AP87"/>
  <c r="F83"/>
  <c r="F115" s="1"/>
  <c r="F81"/>
  <c r="F113" s="1"/>
  <c r="F78"/>
  <c r="F110" s="1"/>
  <c r="F76"/>
  <c r="F108" s="1"/>
  <c r="F74"/>
  <c r="F106" s="1"/>
  <c r="F71"/>
  <c r="F103" s="1"/>
  <c r="I69"/>
  <c r="I101" s="1"/>
  <c r="I89"/>
  <c r="I121" s="1"/>
  <c r="I87"/>
  <c r="I119" s="1"/>
  <c r="L78"/>
  <c r="M78" s="1"/>
  <c r="L76"/>
  <c r="M76" s="1"/>
  <c r="L74"/>
  <c r="M74" s="1"/>
  <c r="L71"/>
  <c r="M71" s="1"/>
  <c r="L83"/>
  <c r="M83" s="1"/>
  <c r="L81"/>
  <c r="M81" s="1"/>
  <c r="O69"/>
  <c r="P69" s="1"/>
  <c r="O83"/>
  <c r="O115" s="1"/>
  <c r="O81"/>
  <c r="O113" s="1"/>
  <c r="O78"/>
  <c r="O110" s="1"/>
  <c r="O76"/>
  <c r="O108" s="1"/>
  <c r="O74"/>
  <c r="O106" s="1"/>
  <c r="O71"/>
  <c r="O103" s="1"/>
  <c r="R83"/>
  <c r="S83" s="1"/>
  <c r="R81"/>
  <c r="S81" s="1"/>
  <c r="R78"/>
  <c r="S78" s="1"/>
  <c r="R76"/>
  <c r="S76" s="1"/>
  <c r="R74"/>
  <c r="S74" s="1"/>
  <c r="R71"/>
  <c r="S71" s="1"/>
  <c r="U69"/>
  <c r="U101" s="1"/>
  <c r="AP92"/>
  <c r="AJ121"/>
  <c r="AK89"/>
  <c r="AJ116"/>
  <c r="AK84"/>
  <c r="AJ112"/>
  <c r="AK80"/>
  <c r="AJ107"/>
  <c r="AK75"/>
  <c r="AJ102"/>
  <c r="AK70"/>
  <c r="AN88"/>
  <c r="AM120"/>
  <c r="AM118"/>
  <c r="AN86"/>
  <c r="AN83"/>
  <c r="AM115"/>
  <c r="AM113"/>
  <c r="AN81"/>
  <c r="AN78"/>
  <c r="AM110"/>
  <c r="AN74"/>
  <c r="AM106"/>
  <c r="AM103"/>
  <c r="AN71"/>
  <c r="AP101"/>
  <c r="AQ69"/>
  <c r="AP119"/>
  <c r="AQ87"/>
  <c r="AQ84"/>
  <c r="AP116"/>
  <c r="AP114"/>
  <c r="AQ82"/>
  <c r="AQ80"/>
  <c r="AP112"/>
  <c r="AP109"/>
  <c r="AQ77"/>
  <c r="AQ75"/>
  <c r="AP107"/>
  <c r="AP105"/>
  <c r="AQ73"/>
  <c r="AQ70"/>
  <c r="AP102"/>
  <c r="AJ101"/>
  <c r="AK69"/>
  <c r="AK87"/>
  <c r="AJ119"/>
  <c r="AK82"/>
  <c r="AJ114"/>
  <c r="AK77"/>
  <c r="AJ109"/>
  <c r="AK73"/>
  <c r="AJ105"/>
  <c r="AM108"/>
  <c r="AN76"/>
  <c r="AQ92"/>
  <c r="AP124"/>
  <c r="AA69"/>
  <c r="AG69"/>
  <c r="AG81"/>
  <c r="AG76"/>
  <c r="AJ92"/>
  <c r="AJ88"/>
  <c r="AJ86"/>
  <c r="AJ83"/>
  <c r="AJ81"/>
  <c r="AJ78"/>
  <c r="AJ76"/>
  <c r="AJ74"/>
  <c r="AJ71"/>
  <c r="AM69"/>
  <c r="AM87"/>
  <c r="AM84"/>
  <c r="AM82"/>
  <c r="AM80"/>
  <c r="AM77"/>
  <c r="AM75"/>
  <c r="AM73"/>
  <c r="AM70"/>
  <c r="AP88"/>
  <c r="AP86"/>
  <c r="AP83"/>
  <c r="AP81"/>
  <c r="AP78"/>
  <c r="AP76"/>
  <c r="AP74"/>
  <c r="AP71"/>
  <c r="G92"/>
  <c r="G87"/>
  <c r="G84"/>
  <c r="G82"/>
  <c r="G80"/>
  <c r="G77"/>
  <c r="G75"/>
  <c r="G73"/>
  <c r="G70"/>
  <c r="V69"/>
  <c r="J92"/>
  <c r="J84"/>
  <c r="J80"/>
  <c r="J75"/>
  <c r="J70"/>
  <c r="P88"/>
  <c r="P83"/>
  <c r="P78"/>
  <c r="P74"/>
  <c r="S92"/>
  <c r="AH82"/>
  <c r="AH73"/>
  <c r="O101"/>
  <c r="I120"/>
  <c r="I115"/>
  <c r="I110"/>
  <c r="I106"/>
  <c r="L124"/>
  <c r="L118"/>
  <c r="L113"/>
  <c r="L108"/>
  <c r="L103"/>
  <c r="O119"/>
  <c r="O114"/>
  <c r="O109"/>
  <c r="O105"/>
  <c r="R120"/>
  <c r="R115"/>
  <c r="R110"/>
  <c r="R106"/>
  <c r="AG124"/>
  <c r="AG112"/>
  <c r="AG120"/>
  <c r="AH88"/>
  <c r="AG118"/>
  <c r="AH86"/>
  <c r="AM92"/>
  <c r="G88"/>
  <c r="G86"/>
  <c r="G83"/>
  <c r="G81"/>
  <c r="G78"/>
  <c r="G76"/>
  <c r="G74"/>
  <c r="G71"/>
  <c r="J69"/>
  <c r="J87"/>
  <c r="J82"/>
  <c r="J77"/>
  <c r="J73"/>
  <c r="P86"/>
  <c r="P81"/>
  <c r="P76"/>
  <c r="P71"/>
  <c r="I118"/>
  <c r="I113"/>
  <c r="I108"/>
  <c r="I103"/>
  <c r="L120"/>
  <c r="L115"/>
  <c r="L110"/>
  <c r="L106"/>
  <c r="O124"/>
  <c r="O116"/>
  <c r="O112"/>
  <c r="O107"/>
  <c r="O102"/>
  <c r="R118"/>
  <c r="R113"/>
  <c r="R108"/>
  <c r="R103"/>
  <c r="U119"/>
  <c r="P89"/>
  <c r="AP89"/>
  <c r="AM89"/>
  <c r="J89"/>
  <c r="G89"/>
  <c r="AD77"/>
  <c r="AV14"/>
  <c r="AV24"/>
  <c r="AD69"/>
  <c r="AG83"/>
  <c r="F69"/>
  <c r="L69"/>
  <c r="L89"/>
  <c r="L87"/>
  <c r="L84"/>
  <c r="L82"/>
  <c r="L80"/>
  <c r="L77"/>
  <c r="L75"/>
  <c r="L73"/>
  <c r="L70"/>
  <c r="R69"/>
  <c r="R89"/>
  <c r="R87"/>
  <c r="R84"/>
  <c r="R82"/>
  <c r="R80"/>
  <c r="R77"/>
  <c r="R75"/>
  <c r="R73"/>
  <c r="R70"/>
  <c r="U92"/>
  <c r="U88"/>
  <c r="U82"/>
  <c r="U80"/>
  <c r="U77"/>
  <c r="U75"/>
  <c r="U73"/>
  <c r="U70"/>
  <c r="U86"/>
  <c r="X69"/>
  <c r="X89"/>
  <c r="X87"/>
  <c r="X84"/>
  <c r="X82"/>
  <c r="X80"/>
  <c r="X77"/>
  <c r="X75"/>
  <c r="X73"/>
  <c r="X70"/>
  <c r="AA92"/>
  <c r="AA88"/>
  <c r="AA86"/>
  <c r="AA83"/>
  <c r="AA81"/>
  <c r="AA78"/>
  <c r="AA76"/>
  <c r="AA74"/>
  <c r="AA71"/>
  <c r="AD92"/>
  <c r="AD88"/>
  <c r="AD86"/>
  <c r="AD83"/>
  <c r="AD81"/>
  <c r="AD78"/>
  <c r="AD75"/>
  <c r="AD73"/>
  <c r="AD70"/>
  <c r="AG89"/>
  <c r="AG87"/>
  <c r="AG84"/>
  <c r="AG77"/>
  <c r="AG75"/>
  <c r="AG70"/>
  <c r="U89"/>
  <c r="U84"/>
  <c r="U81"/>
  <c r="U78"/>
  <c r="U76"/>
  <c r="U74"/>
  <c r="U71"/>
  <c r="U83"/>
  <c r="X92"/>
  <c r="X88"/>
  <c r="X86"/>
  <c r="X83"/>
  <c r="X81"/>
  <c r="X78"/>
  <c r="X76"/>
  <c r="X74"/>
  <c r="X71"/>
  <c r="AA89"/>
  <c r="AA87"/>
  <c r="AA84"/>
  <c r="AA82"/>
  <c r="AA80"/>
  <c r="AA77"/>
  <c r="AA75"/>
  <c r="AA73"/>
  <c r="AA70"/>
  <c r="AD89"/>
  <c r="AD87"/>
  <c r="AD84"/>
  <c r="AD82"/>
  <c r="AD80"/>
  <c r="AD76"/>
  <c r="AD74"/>
  <c r="AD71"/>
  <c r="AG78"/>
  <c r="AG74"/>
  <c r="AG71"/>
  <c r="J93" l="1"/>
  <c r="P93"/>
  <c r="AG103"/>
  <c r="AH71"/>
  <c r="AG110"/>
  <c r="AH78"/>
  <c r="AE74"/>
  <c r="AD106"/>
  <c r="AD112"/>
  <c r="AE80"/>
  <c r="AD116"/>
  <c r="AE84"/>
  <c r="AB73"/>
  <c r="AA105"/>
  <c r="AB77"/>
  <c r="AA109"/>
  <c r="AB82"/>
  <c r="AA114"/>
  <c r="AB87"/>
  <c r="AA119"/>
  <c r="Y71"/>
  <c r="X103"/>
  <c r="Y76"/>
  <c r="X108"/>
  <c r="Y81"/>
  <c r="X113"/>
  <c r="Y86"/>
  <c r="X118"/>
  <c r="X124"/>
  <c r="Y92"/>
  <c r="U103"/>
  <c r="V71"/>
  <c r="U108"/>
  <c r="V76"/>
  <c r="U113"/>
  <c r="V81"/>
  <c r="AH75"/>
  <c r="AG107"/>
  <c r="AH84"/>
  <c r="AG116"/>
  <c r="AD105"/>
  <c r="AE73"/>
  <c r="AE78"/>
  <c r="AD110"/>
  <c r="AE83"/>
  <c r="AD115"/>
  <c r="AE88"/>
  <c r="AD120"/>
  <c r="AA103"/>
  <c r="AB71"/>
  <c r="AA108"/>
  <c r="AB76"/>
  <c r="AA113"/>
  <c r="AB81"/>
  <c r="AA118"/>
  <c r="AB86"/>
  <c r="AB92"/>
  <c r="AA124"/>
  <c r="X105"/>
  <c r="Y73"/>
  <c r="X109"/>
  <c r="Y77"/>
  <c r="X114"/>
  <c r="Y82"/>
  <c r="X119"/>
  <c r="Y87"/>
  <c r="X101"/>
  <c r="Y69"/>
  <c r="V70"/>
  <c r="U102"/>
  <c r="V75"/>
  <c r="U107"/>
  <c r="V80"/>
  <c r="U112"/>
  <c r="U120"/>
  <c r="V88"/>
  <c r="R102"/>
  <c r="S70"/>
  <c r="R107"/>
  <c r="S75"/>
  <c r="R112"/>
  <c r="S80"/>
  <c r="R116"/>
  <c r="S84"/>
  <c r="L102"/>
  <c r="M70"/>
  <c r="L107"/>
  <c r="M75"/>
  <c r="L112"/>
  <c r="M80"/>
  <c r="L116"/>
  <c r="M84"/>
  <c r="L121"/>
  <c r="M89"/>
  <c r="F101"/>
  <c r="G69"/>
  <c r="G93" s="1"/>
  <c r="AD101"/>
  <c r="AE69"/>
  <c r="AM124"/>
  <c r="AN92"/>
  <c r="AP106"/>
  <c r="AQ74"/>
  <c r="AP110"/>
  <c r="AQ78"/>
  <c r="AP115"/>
  <c r="AQ83"/>
  <c r="AP120"/>
  <c r="AQ88"/>
  <c r="AM105"/>
  <c r="AN73"/>
  <c r="AM109"/>
  <c r="AN77"/>
  <c r="AM114"/>
  <c r="AN82"/>
  <c r="AM119"/>
  <c r="AN87"/>
  <c r="AJ103"/>
  <c r="AK71"/>
  <c r="AJ108"/>
  <c r="AK76"/>
  <c r="AJ113"/>
  <c r="AK81"/>
  <c r="AJ118"/>
  <c r="AK86"/>
  <c r="AJ124"/>
  <c r="AK92"/>
  <c r="AG113"/>
  <c r="AH81"/>
  <c r="AB69"/>
  <c r="AA101"/>
  <c r="AG106"/>
  <c r="AH74"/>
  <c r="AD103"/>
  <c r="AE71"/>
  <c r="AD108"/>
  <c r="AE76"/>
  <c r="AD114"/>
  <c r="AE82"/>
  <c r="AD119"/>
  <c r="AE87"/>
  <c r="AB70"/>
  <c r="AA102"/>
  <c r="AB75"/>
  <c r="AA107"/>
  <c r="AB80"/>
  <c r="AA112"/>
  <c r="AB84"/>
  <c r="AA116"/>
  <c r="Y74"/>
  <c r="X106"/>
  <c r="Y78"/>
  <c r="X110"/>
  <c r="Y83"/>
  <c r="X115"/>
  <c r="Y88"/>
  <c r="X120"/>
  <c r="U115"/>
  <c r="V83"/>
  <c r="U106"/>
  <c r="V74"/>
  <c r="U110"/>
  <c r="V78"/>
  <c r="V84"/>
  <c r="U116"/>
  <c r="AH70"/>
  <c r="AG102"/>
  <c r="AG109"/>
  <c r="AH77"/>
  <c r="AG119"/>
  <c r="AH87"/>
  <c r="AD102"/>
  <c r="AE70"/>
  <c r="AD107"/>
  <c r="AE75"/>
  <c r="AD113"/>
  <c r="AE81"/>
  <c r="AD118"/>
  <c r="AE86"/>
  <c r="AD124"/>
  <c r="AE92"/>
  <c r="AA106"/>
  <c r="AB74"/>
  <c r="AA110"/>
  <c r="AB78"/>
  <c r="AA115"/>
  <c r="AB83"/>
  <c r="AA120"/>
  <c r="AB88"/>
  <c r="X102"/>
  <c r="Y70"/>
  <c r="X107"/>
  <c r="Y75"/>
  <c r="X112"/>
  <c r="Y80"/>
  <c r="X116"/>
  <c r="Y84"/>
  <c r="U118"/>
  <c r="V86"/>
  <c r="V73"/>
  <c r="U105"/>
  <c r="V77"/>
  <c r="U109"/>
  <c r="V82"/>
  <c r="U114"/>
  <c r="V92"/>
  <c r="U124"/>
  <c r="R105"/>
  <c r="S73"/>
  <c r="R109"/>
  <c r="S77"/>
  <c r="R114"/>
  <c r="S82"/>
  <c r="R119"/>
  <c r="S87"/>
  <c r="R101"/>
  <c r="S69"/>
  <c r="L105"/>
  <c r="M73"/>
  <c r="L109"/>
  <c r="M77"/>
  <c r="L114"/>
  <c r="M82"/>
  <c r="L119"/>
  <c r="M87"/>
  <c r="L101"/>
  <c r="M69"/>
  <c r="M93" s="1"/>
  <c r="AG115"/>
  <c r="AH83"/>
  <c r="AD109"/>
  <c r="AE77"/>
  <c r="AP103"/>
  <c r="AQ71"/>
  <c r="AP108"/>
  <c r="AQ76"/>
  <c r="AP113"/>
  <c r="AQ81"/>
  <c r="AP118"/>
  <c r="AQ86"/>
  <c r="AM102"/>
  <c r="AN70"/>
  <c r="AM107"/>
  <c r="AN75"/>
  <c r="AM112"/>
  <c r="AN80"/>
  <c r="AM116"/>
  <c r="AN84"/>
  <c r="AN69"/>
  <c r="AM101"/>
  <c r="AJ106"/>
  <c r="AK74"/>
  <c r="AJ110"/>
  <c r="AK78"/>
  <c r="AJ115"/>
  <c r="AK83"/>
  <c r="AK93" s="1"/>
  <c r="AJ120"/>
  <c r="AK88"/>
  <c r="AG108"/>
  <c r="AH76"/>
  <c r="AH69"/>
  <c r="AG101"/>
  <c r="Q93"/>
  <c r="AQ89"/>
  <c r="AP121"/>
  <c r="AM121"/>
  <c r="AN89"/>
  <c r="AG121"/>
  <c r="AH89"/>
  <c r="AD121"/>
  <c r="AE89"/>
  <c r="AA121"/>
  <c r="AB89"/>
  <c r="X121"/>
  <c r="Y89"/>
  <c r="U121"/>
  <c r="V89"/>
  <c r="R121"/>
  <c r="S89"/>
  <c r="K93"/>
  <c r="H93"/>
  <c r="AN93" l="1"/>
  <c r="S93"/>
  <c r="AB93"/>
  <c r="V93"/>
  <c r="AQ93"/>
  <c r="AH93"/>
  <c r="Y93"/>
  <c r="AE93"/>
  <c r="AL93"/>
  <c r="N93"/>
  <c r="AR93"/>
  <c r="AO93"/>
  <c r="AI93"/>
  <c r="AF93"/>
  <c r="AC93"/>
  <c r="Z93"/>
  <c r="W93"/>
  <c r="T93"/>
</calcChain>
</file>

<file path=xl/sharedStrings.xml><?xml version="1.0" encoding="utf-8"?>
<sst xmlns="http://schemas.openxmlformats.org/spreadsheetml/2006/main" count="426" uniqueCount="84">
  <si>
    <t>C</t>
  </si>
  <si>
    <t>N</t>
  </si>
  <si>
    <t>O</t>
  </si>
  <si>
    <t>Na</t>
  </si>
  <si>
    <t>Mg</t>
  </si>
  <si>
    <t>Al</t>
  </si>
  <si>
    <t>Si</t>
  </si>
  <si>
    <t>P</t>
  </si>
  <si>
    <t>S</t>
  </si>
  <si>
    <t>Cl</t>
  </si>
  <si>
    <t>K</t>
  </si>
  <si>
    <t>Ca</t>
  </si>
  <si>
    <t>V</t>
  </si>
  <si>
    <t>Cr</t>
  </si>
  <si>
    <t>Mn</t>
  </si>
  <si>
    <t>Fe</t>
  </si>
  <si>
    <t>Co</t>
  </si>
  <si>
    <t>Ni</t>
  </si>
  <si>
    <t>Cu</t>
  </si>
  <si>
    <t>Zn</t>
  </si>
  <si>
    <t>As</t>
  </si>
  <si>
    <t>Se</t>
  </si>
  <si>
    <t>Mo</t>
  </si>
  <si>
    <t>I</t>
  </si>
  <si>
    <t>W</t>
  </si>
  <si>
    <t>F</t>
  </si>
  <si>
    <t>coef.</t>
  </si>
  <si>
    <t>LUCA (Fe=1)</t>
  </si>
  <si>
    <t>Element</t>
  </si>
  <si>
    <t>Cr (III)</t>
  </si>
  <si>
    <t>1Gy</t>
  </si>
  <si>
    <t>2Gy</t>
  </si>
  <si>
    <t>After BB</t>
  </si>
  <si>
    <t>3Gy</t>
  </si>
  <si>
    <t>4Gy</t>
  </si>
  <si>
    <t>5GY</t>
  </si>
  <si>
    <t>6Gy</t>
  </si>
  <si>
    <t>7Gy</t>
  </si>
  <si>
    <t>8Gy</t>
  </si>
  <si>
    <t>9Gy</t>
  </si>
  <si>
    <t xml:space="preserve">log (X/Fe)LUCA </t>
  </si>
  <si>
    <t>log(X/Fe)sun</t>
  </si>
  <si>
    <t>log(X/Fe)</t>
  </si>
  <si>
    <t>Z</t>
  </si>
  <si>
    <t>LUCA**</t>
  </si>
  <si>
    <t>[Fe/H]*</t>
  </si>
  <si>
    <t>[X/Fe]*</t>
  </si>
  <si>
    <t>(X/Fe)star</t>
  </si>
  <si>
    <r>
      <t>10^</t>
    </r>
    <r>
      <rPr>
        <b/>
        <sz val="11"/>
        <color theme="1"/>
        <rFont val="Calibri"/>
        <family val="2"/>
      </rPr>
      <t>[</t>
    </r>
    <r>
      <rPr>
        <b/>
        <sz val="11"/>
        <color theme="1"/>
        <rFont val="Calibri"/>
        <family val="2"/>
        <scheme val="minor"/>
      </rPr>
      <t>X/Fe</t>
    </r>
    <r>
      <rPr>
        <b/>
        <sz val="11"/>
        <color theme="1"/>
        <rFont val="Calibri"/>
        <family val="2"/>
      </rPr>
      <t>]</t>
    </r>
  </si>
  <si>
    <t>LUCA (Fe=1)*</t>
  </si>
  <si>
    <t>log(X/Fe)star</t>
  </si>
  <si>
    <t>(X/Fe)sun***</t>
  </si>
  <si>
    <t>(X/Fe)</t>
  </si>
  <si>
    <t>(X/Fe)sun</t>
  </si>
  <si>
    <t>H</t>
  </si>
  <si>
    <t>B</t>
  </si>
  <si>
    <t>Essential Elements</t>
  </si>
  <si>
    <t>Range (+/-)</t>
  </si>
  <si>
    <t>10Gy</t>
  </si>
  <si>
    <t>11 Gy</t>
  </si>
  <si>
    <t>10 Gy</t>
  </si>
  <si>
    <t>12 Gy</t>
  </si>
  <si>
    <t>13 GY</t>
  </si>
  <si>
    <t>LUCA (P=1)*</t>
  </si>
  <si>
    <t xml:space="preserve">*Asplund M., Grevesse N., Sauval A.J., Scott P. (2009) The chemical composition of the Sun. Annual Review of Astronomy &amp; Astrophysics, vol. 47, Issue 1, pp.481-522 </t>
  </si>
  <si>
    <t>*Chopra A., Lineweaver C.H. (2015) An estimate of the elemental composition of LUCA. Astrobiology Science Conference 2015. 7328.pdf</t>
  </si>
  <si>
    <t xml:space="preserve">*Kobayashi C., Karakas A.I., Lugaro M. (2020) The Origin of Elements from Carbon to Uranium. The Astrophysical Journal 900/2, 179. </t>
  </si>
  <si>
    <t>**Chopra A., Lineweaver C.H. (2015) An estimate of the elemental composition of LUCA. Astrobiology Science Conference 2015. 7328.pdf</t>
  </si>
  <si>
    <t xml:space="preserve">***Asplund M., Grevesse N., Sauval A.J., Scott P. (2009) The chemical composition of the Sun. Annual Review of Astronomy &amp; Astrophysics, vol. 47, Issue 1, pp.481-522 </t>
  </si>
  <si>
    <t>C2</t>
  </si>
  <si>
    <t>(X/Fe)LUCA</t>
  </si>
  <si>
    <t>C2 (7)</t>
  </si>
  <si>
    <t>LUCA preconcentration</t>
  </si>
  <si>
    <t>Chopra A., Lineweaver C.H. (2015) An estimate of the elemental composition of LUCA. Astrobiology Science Conference 2015. 7328.pdf</t>
  </si>
  <si>
    <t>Uncert. (+/-)</t>
  </si>
  <si>
    <t>Photosphere (log)*</t>
  </si>
  <si>
    <r>
      <t xml:space="preserve">SUM </t>
    </r>
    <r>
      <rPr>
        <b/>
        <sz val="11"/>
        <color theme="1"/>
        <rFont val="Symbol"/>
        <family val="1"/>
        <charset val="2"/>
      </rPr>
      <t>C</t>
    </r>
    <r>
      <rPr>
        <b/>
        <sz val="11"/>
        <color theme="1"/>
        <rFont val="Calibri"/>
        <family val="2"/>
        <scheme val="minor"/>
      </rPr>
      <t>2:</t>
    </r>
  </si>
  <si>
    <t>Uncert. (-)</t>
  </si>
  <si>
    <t>Uncert.  (+)</t>
  </si>
  <si>
    <t>Uncert.  (-)</t>
  </si>
  <si>
    <t>Uncert. (+)</t>
  </si>
  <si>
    <t>**** Uncertainties presented in the paper are determined by bootstrapping</t>
  </si>
  <si>
    <r>
      <rPr>
        <b/>
        <sz val="11"/>
        <color theme="1"/>
        <rFont val="Calibri"/>
        <family val="2"/>
        <scheme val="minor"/>
      </rPr>
      <t xml:space="preserve">For </t>
    </r>
    <r>
      <rPr>
        <b/>
        <sz val="11"/>
        <color theme="1"/>
        <rFont val="Symbol"/>
        <family val="1"/>
        <charset val="2"/>
      </rPr>
      <t>C</t>
    </r>
    <r>
      <rPr>
        <b/>
        <sz val="11"/>
        <color theme="1"/>
        <rFont val="Calibri"/>
        <family val="2"/>
        <scheme val="minor"/>
      </rPr>
      <t>2 calculation****</t>
    </r>
  </si>
  <si>
    <t>For R^2 calculation****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</si>
</sst>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00000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3" fillId="0" borderId="0" xfId="0" applyFont="1"/>
    <xf numFmtId="0" fontId="0" fillId="0" borderId="3" xfId="0" applyFill="1" applyBorder="1"/>
    <xf numFmtId="0" fontId="0" fillId="0" borderId="5" xfId="0" applyFill="1" applyBorder="1"/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0" borderId="0" xfId="0" applyFont="1" applyBorder="1"/>
    <xf numFmtId="0" fontId="4" fillId="0" borderId="0" xfId="0" applyFont="1"/>
    <xf numFmtId="0" fontId="4" fillId="0" borderId="3" xfId="0" applyFont="1" applyBorder="1"/>
    <xf numFmtId="0" fontId="5" fillId="0" borderId="0" xfId="0" applyFont="1"/>
    <xf numFmtId="0" fontId="0" fillId="0" borderId="3" xfId="0" applyFont="1" applyBorder="1"/>
    <xf numFmtId="164" fontId="0" fillId="0" borderId="0" xfId="0" applyNumberFormat="1"/>
    <xf numFmtId="0" fontId="6" fillId="2" borderId="0" xfId="1" applyBorder="1"/>
    <xf numFmtId="0" fontId="7" fillId="3" borderId="0" xfId="2" applyBorder="1"/>
    <xf numFmtId="0" fontId="7" fillId="3" borderId="0" xfId="2"/>
    <xf numFmtId="165" fontId="1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9" fillId="0" borderId="1" xfId="0" applyFont="1" applyBorder="1"/>
    <xf numFmtId="0" fontId="8" fillId="0" borderId="0" xfId="0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G8"/>
  <sheetViews>
    <sheetView workbookViewId="0">
      <selection activeCell="CH15" sqref="CH15"/>
    </sheetView>
  </sheetViews>
  <sheetFormatPr defaultRowHeight="15"/>
  <cols>
    <col min="1" max="7" width="14.85546875" customWidth="1"/>
    <col min="9" max="9" width="10.140625" customWidth="1"/>
    <col min="10" max="10" width="10.42578125" customWidth="1"/>
    <col min="12" max="12" width="11" customWidth="1"/>
    <col min="13" max="13" width="10.85546875" customWidth="1"/>
    <col min="15" max="15" width="10.85546875" customWidth="1"/>
    <col min="16" max="16" width="11.42578125" customWidth="1"/>
    <col min="18" max="18" width="10.140625" customWidth="1"/>
    <col min="19" max="19" width="11.140625" customWidth="1"/>
    <col min="21" max="21" width="10.7109375" customWidth="1"/>
    <col min="22" max="22" width="10.85546875" customWidth="1"/>
    <col min="24" max="24" width="10.42578125" customWidth="1"/>
    <col min="25" max="25" width="10.5703125" customWidth="1"/>
    <col min="27" max="27" width="10.42578125" customWidth="1"/>
    <col min="28" max="28" width="11.140625" customWidth="1"/>
    <col min="30" max="30" width="11" customWidth="1"/>
    <col min="31" max="31" width="10.28515625" customWidth="1"/>
    <col min="33" max="33" width="10.7109375" customWidth="1"/>
    <col min="34" max="34" width="10.42578125" customWidth="1"/>
    <col min="36" max="36" width="10.42578125" customWidth="1"/>
    <col min="37" max="37" width="11" customWidth="1"/>
    <col min="39" max="39" width="10" customWidth="1"/>
    <col min="40" max="40" width="10.7109375" customWidth="1"/>
    <col min="42" max="42" width="10.140625" customWidth="1"/>
    <col min="43" max="43" width="10.42578125" customWidth="1"/>
    <col min="45" max="45" width="10.85546875" customWidth="1"/>
    <col min="46" max="46" width="10.28515625" customWidth="1"/>
    <col min="48" max="48" width="10.42578125" customWidth="1"/>
    <col min="49" max="49" width="10.85546875" customWidth="1"/>
    <col min="51" max="51" width="10.28515625" customWidth="1"/>
    <col min="52" max="52" width="11.28515625" customWidth="1"/>
    <col min="54" max="54" width="10.42578125" customWidth="1"/>
    <col min="55" max="55" width="10.140625" customWidth="1"/>
    <col min="57" max="57" width="10.85546875" customWidth="1"/>
    <col min="58" max="58" width="10.28515625" customWidth="1"/>
    <col min="60" max="60" width="10" customWidth="1"/>
    <col min="61" max="61" width="10.42578125" customWidth="1"/>
    <col min="63" max="63" width="10.5703125" customWidth="1"/>
    <col min="64" max="64" width="11" customWidth="1"/>
    <col min="66" max="66" width="10.5703125" customWidth="1"/>
    <col min="67" max="67" width="10.28515625" bestFit="1" customWidth="1"/>
    <col min="69" max="69" width="10.7109375" customWidth="1"/>
    <col min="70" max="70" width="10.5703125" customWidth="1"/>
    <col min="72" max="72" width="10.5703125" customWidth="1"/>
    <col min="73" max="73" width="11" customWidth="1"/>
    <col min="75" max="75" width="11" bestFit="1" customWidth="1"/>
    <col min="76" max="76" width="10.5703125" customWidth="1"/>
    <col min="78" max="78" width="10.42578125" customWidth="1"/>
    <col min="79" max="79" width="10.7109375" customWidth="1"/>
    <col min="81" max="81" width="10.85546875" customWidth="1"/>
    <col min="82" max="82" width="12" bestFit="1" customWidth="1"/>
    <col min="84" max="84" width="10.42578125" customWidth="1"/>
    <col min="85" max="85" width="10.5703125" customWidth="1"/>
  </cols>
  <sheetData>
    <row r="1" spans="1:85">
      <c r="B1" t="s">
        <v>54</v>
      </c>
      <c r="C1" t="s">
        <v>77</v>
      </c>
      <c r="D1" t="s">
        <v>78</v>
      </c>
      <c r="E1" t="s">
        <v>55</v>
      </c>
      <c r="F1" t="s">
        <v>79</v>
      </c>
      <c r="G1" t="s">
        <v>78</v>
      </c>
      <c r="H1" t="s">
        <v>0</v>
      </c>
      <c r="I1" t="s">
        <v>79</v>
      </c>
      <c r="J1" t="s">
        <v>80</v>
      </c>
      <c r="K1" t="s">
        <v>1</v>
      </c>
      <c r="L1" t="s">
        <v>79</v>
      </c>
      <c r="M1" t="s">
        <v>80</v>
      </c>
      <c r="N1" t="s">
        <v>2</v>
      </c>
      <c r="O1" t="s">
        <v>79</v>
      </c>
      <c r="P1" t="s">
        <v>80</v>
      </c>
      <c r="Q1" t="s">
        <v>25</v>
      </c>
      <c r="R1" t="s">
        <v>79</v>
      </c>
      <c r="S1" t="s">
        <v>78</v>
      </c>
      <c r="T1" t="s">
        <v>3</v>
      </c>
      <c r="U1" t="s">
        <v>79</v>
      </c>
      <c r="V1" t="s">
        <v>78</v>
      </c>
      <c r="W1" t="s">
        <v>4</v>
      </c>
      <c r="X1" t="s">
        <v>79</v>
      </c>
      <c r="Y1" t="s">
        <v>78</v>
      </c>
      <c r="Z1" t="s">
        <v>5</v>
      </c>
      <c r="AA1" t="s">
        <v>79</v>
      </c>
      <c r="AB1" t="s">
        <v>78</v>
      </c>
      <c r="AC1" t="s">
        <v>6</v>
      </c>
      <c r="AD1" t="s">
        <v>79</v>
      </c>
      <c r="AE1" t="s">
        <v>78</v>
      </c>
      <c r="AF1" t="s">
        <v>7</v>
      </c>
      <c r="AG1" t="s">
        <v>79</v>
      </c>
      <c r="AH1" t="s">
        <v>78</v>
      </c>
      <c r="AI1" t="s">
        <v>8</v>
      </c>
      <c r="AJ1" t="s">
        <v>79</v>
      </c>
      <c r="AK1" t="s">
        <v>78</v>
      </c>
      <c r="AL1" t="s">
        <v>9</v>
      </c>
      <c r="AM1" t="s">
        <v>79</v>
      </c>
      <c r="AN1" t="s">
        <v>78</v>
      </c>
      <c r="AO1" t="s">
        <v>10</v>
      </c>
      <c r="AP1" t="s">
        <v>79</v>
      </c>
      <c r="AQ1" t="s">
        <v>78</v>
      </c>
      <c r="AR1" t="s">
        <v>11</v>
      </c>
      <c r="AS1" t="s">
        <v>77</v>
      </c>
      <c r="AT1" t="s">
        <v>78</v>
      </c>
      <c r="AU1" t="s">
        <v>12</v>
      </c>
      <c r="AV1" t="s">
        <v>79</v>
      </c>
      <c r="AW1" t="s">
        <v>78</v>
      </c>
      <c r="AX1" t="s">
        <v>13</v>
      </c>
      <c r="AY1" t="s">
        <v>79</v>
      </c>
      <c r="AZ1" t="s">
        <v>78</v>
      </c>
      <c r="BA1" t="s">
        <v>14</v>
      </c>
      <c r="BB1" t="s">
        <v>79</v>
      </c>
      <c r="BC1" t="s">
        <v>80</v>
      </c>
      <c r="BD1" t="s">
        <v>15</v>
      </c>
      <c r="BE1" t="s">
        <v>79</v>
      </c>
      <c r="BF1" t="s">
        <v>80</v>
      </c>
      <c r="BG1" t="s">
        <v>16</v>
      </c>
      <c r="BH1" t="s">
        <v>77</v>
      </c>
      <c r="BI1" t="s">
        <v>80</v>
      </c>
      <c r="BJ1" t="s">
        <v>17</v>
      </c>
      <c r="BK1" t="s">
        <v>77</v>
      </c>
      <c r="BL1" t="s">
        <v>78</v>
      </c>
      <c r="BM1" t="s">
        <v>18</v>
      </c>
      <c r="BN1" t="s">
        <v>79</v>
      </c>
      <c r="BO1" t="s">
        <v>80</v>
      </c>
      <c r="BP1" t="s">
        <v>19</v>
      </c>
      <c r="BQ1" t="s">
        <v>79</v>
      </c>
      <c r="BR1" t="s">
        <v>78</v>
      </c>
      <c r="BS1" t="s">
        <v>20</v>
      </c>
      <c r="BT1" t="s">
        <v>79</v>
      </c>
      <c r="BU1" t="s">
        <v>78</v>
      </c>
      <c r="BV1" t="s">
        <v>21</v>
      </c>
      <c r="BW1" t="s">
        <v>77</v>
      </c>
      <c r="BX1" t="s">
        <v>78</v>
      </c>
      <c r="BY1" t="s">
        <v>22</v>
      </c>
      <c r="BZ1" t="s">
        <v>79</v>
      </c>
      <c r="CA1" t="s">
        <v>78</v>
      </c>
      <c r="CB1" t="s">
        <v>23</v>
      </c>
      <c r="CC1" t="s">
        <v>79</v>
      </c>
      <c r="CD1" t="s">
        <v>80</v>
      </c>
      <c r="CE1" t="s">
        <v>24</v>
      </c>
      <c r="CF1" t="s">
        <v>79</v>
      </c>
      <c r="CG1" t="s">
        <v>78</v>
      </c>
    </row>
    <row r="2" spans="1:85">
      <c r="A2" t="s">
        <v>63</v>
      </c>
      <c r="B2">
        <v>150</v>
      </c>
      <c r="C2">
        <v>85</v>
      </c>
      <c r="D2">
        <v>195</v>
      </c>
      <c r="E2">
        <v>0.16</v>
      </c>
      <c r="F2">
        <v>0.14000000000000001</v>
      </c>
      <c r="G2">
        <v>0.18</v>
      </c>
      <c r="H2">
        <v>170</v>
      </c>
      <c r="I2">
        <v>160</v>
      </c>
      <c r="J2">
        <v>180</v>
      </c>
      <c r="K2">
        <v>20</v>
      </c>
      <c r="L2">
        <v>18</v>
      </c>
      <c r="M2">
        <v>25</v>
      </c>
      <c r="N2">
        <v>50</v>
      </c>
      <c r="O2">
        <v>28</v>
      </c>
      <c r="P2">
        <v>68</v>
      </c>
      <c r="Q2">
        <v>5.7999999999999996E-3</v>
      </c>
      <c r="R2">
        <v>5.7999999999999996E-3</v>
      </c>
      <c r="S2">
        <v>5.7999999999999996E-3</v>
      </c>
      <c r="T2">
        <v>2.7</v>
      </c>
      <c r="U2">
        <v>1.7</v>
      </c>
      <c r="V2">
        <v>3.7</v>
      </c>
      <c r="W2">
        <v>0.93</v>
      </c>
      <c r="X2">
        <v>0.42</v>
      </c>
      <c r="Y2">
        <v>1.6</v>
      </c>
      <c r="Z2">
        <v>0.45</v>
      </c>
      <c r="AA2">
        <v>6.8000000000000005E-2</v>
      </c>
      <c r="AB2">
        <v>0.8</v>
      </c>
      <c r="AC2">
        <v>3.5</v>
      </c>
      <c r="AD2">
        <v>1.2</v>
      </c>
      <c r="AE2">
        <v>6</v>
      </c>
      <c r="AF2">
        <v>1</v>
      </c>
      <c r="AG2">
        <v>1</v>
      </c>
      <c r="AH2">
        <v>1</v>
      </c>
      <c r="AI2">
        <v>1.8</v>
      </c>
      <c r="AJ2">
        <v>0.86</v>
      </c>
      <c r="AK2">
        <v>2.8</v>
      </c>
      <c r="AL2">
        <v>8</v>
      </c>
      <c r="AM2">
        <v>2.7</v>
      </c>
      <c r="AN2">
        <v>14</v>
      </c>
      <c r="AO2">
        <v>6</v>
      </c>
      <c r="AP2">
        <v>0.5</v>
      </c>
      <c r="AQ2">
        <v>12</v>
      </c>
      <c r="AR2">
        <v>5.3</v>
      </c>
      <c r="AS2">
        <v>2</v>
      </c>
      <c r="AT2">
        <v>9</v>
      </c>
      <c r="AU2">
        <v>8.9999999999999993E-3</v>
      </c>
      <c r="AV2">
        <v>8.0000000000000002E-3</v>
      </c>
      <c r="AW2">
        <v>0.01</v>
      </c>
      <c r="AX2">
        <v>1.6000000000000001E-3</v>
      </c>
      <c r="AY2">
        <v>1.1999999999999999E-3</v>
      </c>
      <c r="AZ2">
        <v>1.8E-3</v>
      </c>
      <c r="BA2">
        <v>2.3E-2</v>
      </c>
      <c r="BB2">
        <v>3.0000000000000001E-3</v>
      </c>
      <c r="BC2">
        <v>0.04</v>
      </c>
      <c r="BD2">
        <v>0.31</v>
      </c>
      <c r="BE2">
        <v>0.11</v>
      </c>
      <c r="BF2">
        <v>0.4</v>
      </c>
      <c r="BG2">
        <v>2.9999999999999997E-4</v>
      </c>
      <c r="BH2">
        <v>1.4999999999999999E-4</v>
      </c>
      <c r="BI2">
        <v>4.4999999999999999E-4</v>
      </c>
      <c r="BJ2">
        <v>5.9999999999999995E-4</v>
      </c>
      <c r="BK2">
        <v>1.8000000000000001E-4</v>
      </c>
      <c r="BL2">
        <v>1.1000000000000001E-3</v>
      </c>
      <c r="BM2">
        <v>3.5000000000000001E-3</v>
      </c>
      <c r="BN2">
        <v>2.8E-3</v>
      </c>
      <c r="BO2">
        <v>4.0000000000000001E-3</v>
      </c>
      <c r="BP2">
        <v>0.1</v>
      </c>
      <c r="BQ2">
        <v>1.7000000000000001E-2</v>
      </c>
      <c r="BR2">
        <v>0.21</v>
      </c>
      <c r="BS2">
        <v>5.0000000000000002E-5</v>
      </c>
      <c r="BT2">
        <v>2.2000000000000001E-6</v>
      </c>
      <c r="BU2">
        <v>9.0000000000000006E-5</v>
      </c>
      <c r="BV2">
        <v>1.8E-5</v>
      </c>
      <c r="BW2">
        <v>2.1E-7</v>
      </c>
      <c r="BX2">
        <v>2.3E-5</v>
      </c>
      <c r="BY2">
        <v>9.0000000000000006E-5</v>
      </c>
      <c r="BZ2">
        <v>6.7999999999999999E-5</v>
      </c>
      <c r="CA2">
        <v>1.2E-4</v>
      </c>
      <c r="CB2">
        <v>1.7000000000000001E-4</v>
      </c>
      <c r="CC2">
        <v>1.7000000000000001E-4</v>
      </c>
      <c r="CD2">
        <v>1.7000000000000001E-4</v>
      </c>
      <c r="CE2">
        <v>1.5E-5</v>
      </c>
      <c r="CF2">
        <v>1.5E-5</v>
      </c>
      <c r="CG2">
        <v>1.5E-5</v>
      </c>
    </row>
    <row r="3" spans="1:85">
      <c r="A3" t="s">
        <v>26</v>
      </c>
      <c r="H3">
        <v>3.2258</v>
      </c>
    </row>
    <row r="4" spans="1:85">
      <c r="A4" t="s">
        <v>27</v>
      </c>
      <c r="B4" s="24">
        <f>B2*$H$3</f>
        <v>483.87</v>
      </c>
      <c r="C4" s="24">
        <f t="shared" ref="C4:G4" si="0">C2*$H$3</f>
        <v>274.19299999999998</v>
      </c>
      <c r="D4" s="24">
        <f t="shared" si="0"/>
        <v>629.03099999999995</v>
      </c>
      <c r="E4" s="24">
        <f t="shared" si="0"/>
        <v>0.51612800000000003</v>
      </c>
      <c r="F4" s="24">
        <f t="shared" si="0"/>
        <v>0.45161200000000007</v>
      </c>
      <c r="G4" s="24">
        <f t="shared" si="0"/>
        <v>0.58064399999999994</v>
      </c>
      <c r="H4">
        <f>H2*$H$3</f>
        <v>548.38599999999997</v>
      </c>
      <c r="I4">
        <f t="shared" ref="I4:BS4" si="1">I2*$H$3</f>
        <v>516.12800000000004</v>
      </c>
      <c r="J4">
        <f t="shared" si="1"/>
        <v>580.64400000000001</v>
      </c>
      <c r="K4">
        <f t="shared" si="1"/>
        <v>64.516000000000005</v>
      </c>
      <c r="L4">
        <f t="shared" si="1"/>
        <v>58.064399999999999</v>
      </c>
      <c r="M4">
        <f t="shared" si="1"/>
        <v>80.644999999999996</v>
      </c>
      <c r="N4">
        <f t="shared" si="1"/>
        <v>161.29</v>
      </c>
      <c r="O4">
        <f t="shared" si="1"/>
        <v>90.322400000000002</v>
      </c>
      <c r="P4">
        <f t="shared" si="1"/>
        <v>219.3544</v>
      </c>
      <c r="Q4">
        <f t="shared" si="1"/>
        <v>1.870964E-2</v>
      </c>
      <c r="R4">
        <f t="shared" si="1"/>
        <v>1.870964E-2</v>
      </c>
      <c r="S4">
        <f t="shared" si="1"/>
        <v>1.870964E-2</v>
      </c>
      <c r="T4">
        <f t="shared" si="1"/>
        <v>8.7096600000000013</v>
      </c>
      <c r="U4">
        <f t="shared" si="1"/>
        <v>5.48386</v>
      </c>
      <c r="V4">
        <f t="shared" si="1"/>
        <v>11.935460000000001</v>
      </c>
      <c r="W4">
        <f>W2*$H$3</f>
        <v>2.999994</v>
      </c>
      <c r="X4">
        <f t="shared" si="1"/>
        <v>1.3548359999999999</v>
      </c>
      <c r="Y4">
        <f t="shared" si="1"/>
        <v>5.1612800000000005</v>
      </c>
      <c r="Z4">
        <f t="shared" si="1"/>
        <v>1.4516100000000001</v>
      </c>
      <c r="AA4">
        <f t="shared" si="1"/>
        <v>0.2193544</v>
      </c>
      <c r="AB4">
        <f t="shared" si="1"/>
        <v>2.5806400000000003</v>
      </c>
      <c r="AC4">
        <f t="shared" si="1"/>
        <v>11.2903</v>
      </c>
      <c r="AD4">
        <f t="shared" si="1"/>
        <v>3.8709599999999997</v>
      </c>
      <c r="AE4">
        <f t="shared" si="1"/>
        <v>19.354800000000001</v>
      </c>
      <c r="AF4">
        <f t="shared" si="1"/>
        <v>3.2258</v>
      </c>
      <c r="AG4">
        <f>AG2*$H$3</f>
        <v>3.2258</v>
      </c>
      <c r="AH4">
        <f t="shared" si="1"/>
        <v>3.2258</v>
      </c>
      <c r="AI4">
        <f t="shared" si="1"/>
        <v>5.8064400000000003</v>
      </c>
      <c r="AJ4">
        <f t="shared" si="1"/>
        <v>2.7741880000000001</v>
      </c>
      <c r="AK4">
        <f t="shared" si="1"/>
        <v>9.0322399999999998</v>
      </c>
      <c r="AL4">
        <f t="shared" si="1"/>
        <v>25.8064</v>
      </c>
      <c r="AM4">
        <f t="shared" si="1"/>
        <v>8.7096600000000013</v>
      </c>
      <c r="AN4">
        <f>AN2*$H$3</f>
        <v>45.161200000000001</v>
      </c>
      <c r="AO4">
        <f t="shared" si="1"/>
        <v>19.354800000000001</v>
      </c>
      <c r="AP4">
        <f t="shared" si="1"/>
        <v>1.6129</v>
      </c>
      <c r="AQ4">
        <f t="shared" si="1"/>
        <v>38.709600000000002</v>
      </c>
      <c r="AR4">
        <f t="shared" si="1"/>
        <v>17.09674</v>
      </c>
      <c r="AS4">
        <f t="shared" si="1"/>
        <v>6.4516</v>
      </c>
      <c r="AT4">
        <f t="shared" si="1"/>
        <v>29.0322</v>
      </c>
      <c r="AU4">
        <f t="shared" si="1"/>
        <v>2.9032199999999998E-2</v>
      </c>
      <c r="AV4">
        <f t="shared" si="1"/>
        <v>2.58064E-2</v>
      </c>
      <c r="AW4">
        <f t="shared" si="1"/>
        <v>3.2258000000000002E-2</v>
      </c>
      <c r="AX4">
        <f t="shared" si="1"/>
        <v>5.1612799999999999E-3</v>
      </c>
      <c r="AY4">
        <f>AY2*$H$3</f>
        <v>3.8709599999999997E-3</v>
      </c>
      <c r="AZ4">
        <f t="shared" si="1"/>
        <v>5.8064399999999995E-3</v>
      </c>
      <c r="BA4">
        <f t="shared" si="1"/>
        <v>7.4193399999999993E-2</v>
      </c>
      <c r="BB4">
        <f t="shared" si="1"/>
        <v>9.6774000000000009E-3</v>
      </c>
      <c r="BC4">
        <f t="shared" si="1"/>
        <v>0.12903200000000001</v>
      </c>
      <c r="BD4">
        <f t="shared" si="1"/>
        <v>0.99999799999999994</v>
      </c>
      <c r="BE4">
        <f>BE2*$H$3</f>
        <v>0.35483799999999999</v>
      </c>
      <c r="BF4">
        <f t="shared" si="1"/>
        <v>1.2903200000000001</v>
      </c>
      <c r="BG4">
        <f t="shared" si="1"/>
        <v>9.6773999999999992E-4</v>
      </c>
      <c r="BH4">
        <f t="shared" si="1"/>
        <v>4.8386999999999996E-4</v>
      </c>
      <c r="BI4">
        <f t="shared" si="1"/>
        <v>1.4516099999999999E-3</v>
      </c>
      <c r="BJ4">
        <f t="shared" si="1"/>
        <v>1.9354799999999998E-3</v>
      </c>
      <c r="BK4">
        <f t="shared" si="1"/>
        <v>5.8064400000000006E-4</v>
      </c>
      <c r="BL4">
        <f t="shared" si="1"/>
        <v>3.5483800000000003E-3</v>
      </c>
      <c r="BM4">
        <f t="shared" si="1"/>
        <v>1.12903E-2</v>
      </c>
      <c r="BN4">
        <f t="shared" si="1"/>
        <v>9.0322400000000004E-3</v>
      </c>
      <c r="BO4">
        <f t="shared" si="1"/>
        <v>1.29032E-2</v>
      </c>
      <c r="BP4">
        <f t="shared" si="1"/>
        <v>0.32258000000000003</v>
      </c>
      <c r="BQ4">
        <f t="shared" si="1"/>
        <v>5.4838600000000001E-2</v>
      </c>
      <c r="BR4">
        <f t="shared" si="1"/>
        <v>0.67741799999999996</v>
      </c>
      <c r="BS4">
        <f t="shared" si="1"/>
        <v>1.6129E-4</v>
      </c>
      <c r="BT4">
        <f>BT2*$H$3</f>
        <v>7.0967600000000001E-6</v>
      </c>
      <c r="BU4">
        <f t="shared" ref="BU4:CG4" si="2">BU2*$H$3</f>
        <v>2.9032200000000003E-4</v>
      </c>
      <c r="BV4">
        <f t="shared" si="2"/>
        <v>5.8064399999999999E-5</v>
      </c>
      <c r="BW4">
        <f t="shared" si="2"/>
        <v>6.7741800000000004E-7</v>
      </c>
      <c r="BX4">
        <f t="shared" si="2"/>
        <v>7.41934E-5</v>
      </c>
      <c r="BY4">
        <f t="shared" si="2"/>
        <v>2.9032200000000003E-4</v>
      </c>
      <c r="BZ4">
        <f t="shared" si="2"/>
        <v>2.193544E-4</v>
      </c>
      <c r="CA4">
        <f t="shared" si="2"/>
        <v>3.8709600000000002E-4</v>
      </c>
      <c r="CB4">
        <f t="shared" si="2"/>
        <v>5.4838599999999999E-4</v>
      </c>
      <c r="CC4">
        <f t="shared" si="2"/>
        <v>5.4838599999999999E-4</v>
      </c>
      <c r="CD4">
        <f>CD2*$H$3</f>
        <v>5.4838599999999999E-4</v>
      </c>
      <c r="CE4">
        <f t="shared" si="2"/>
        <v>4.8387000000000003E-5</v>
      </c>
      <c r="CF4">
        <f t="shared" si="2"/>
        <v>4.8387000000000003E-5</v>
      </c>
      <c r="CG4">
        <f t="shared" si="2"/>
        <v>4.8387000000000003E-5</v>
      </c>
    </row>
    <row r="7" spans="1:85">
      <c r="AE7" t="s">
        <v>73</v>
      </c>
    </row>
    <row r="8" spans="1:85">
      <c r="A8" t="s">
        <v>65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J19" sqref="J19"/>
    </sheetView>
  </sheetViews>
  <sheetFormatPr defaultRowHeight="15"/>
  <cols>
    <col min="2" max="2" width="11.85546875" customWidth="1"/>
    <col min="3" max="3" width="11.140625" customWidth="1"/>
    <col min="4" max="4" width="11.28515625" customWidth="1"/>
  </cols>
  <sheetData>
    <row r="1" spans="1:4">
      <c r="B1" t="s">
        <v>49</v>
      </c>
      <c r="C1" t="s">
        <v>79</v>
      </c>
      <c r="D1" t="s">
        <v>78</v>
      </c>
    </row>
    <row r="2" spans="1:4">
      <c r="A2" t="s">
        <v>54</v>
      </c>
      <c r="B2">
        <v>483.87</v>
      </c>
      <c r="C2">
        <v>274.19299999999998</v>
      </c>
      <c r="D2">
        <v>629.03099999999995</v>
      </c>
    </row>
    <row r="3" spans="1:4">
      <c r="A3" t="s">
        <v>55</v>
      </c>
      <c r="B3">
        <v>0.51612800000000003</v>
      </c>
      <c r="C3">
        <v>0.45161200000000007</v>
      </c>
      <c r="D3">
        <v>0.58064399999999994</v>
      </c>
    </row>
    <row r="4" spans="1:4">
      <c r="A4" t="s">
        <v>0</v>
      </c>
      <c r="B4">
        <v>548.38599999999997</v>
      </c>
      <c r="C4">
        <v>516.12800000000004</v>
      </c>
      <c r="D4">
        <v>580.64400000000001</v>
      </c>
    </row>
    <row r="5" spans="1:4">
      <c r="A5" t="s">
        <v>1</v>
      </c>
      <c r="B5">
        <v>64.516000000000005</v>
      </c>
      <c r="C5">
        <v>58.064399999999999</v>
      </c>
      <c r="D5">
        <v>80.644999999999996</v>
      </c>
    </row>
    <row r="6" spans="1:4">
      <c r="A6" t="s">
        <v>2</v>
      </c>
      <c r="B6">
        <v>161.29</v>
      </c>
      <c r="C6">
        <v>90.322400000000002</v>
      </c>
      <c r="D6">
        <v>219.3544</v>
      </c>
    </row>
    <row r="7" spans="1:4">
      <c r="A7" t="s">
        <v>25</v>
      </c>
      <c r="B7">
        <v>1.870964E-2</v>
      </c>
      <c r="C7">
        <v>1.870964E-2</v>
      </c>
      <c r="D7">
        <v>1.870964E-2</v>
      </c>
    </row>
    <row r="8" spans="1:4">
      <c r="A8" t="s">
        <v>3</v>
      </c>
      <c r="B8">
        <v>8.7096600000000013</v>
      </c>
      <c r="C8">
        <v>5.48386</v>
      </c>
      <c r="D8">
        <v>11.935460000000001</v>
      </c>
    </row>
    <row r="9" spans="1:4">
      <c r="A9" t="s">
        <v>4</v>
      </c>
      <c r="B9">
        <v>2.999994</v>
      </c>
      <c r="C9">
        <v>1.3548359999999999</v>
      </c>
      <c r="D9">
        <v>5.1612800000000005</v>
      </c>
    </row>
    <row r="10" spans="1:4">
      <c r="A10" t="s">
        <v>5</v>
      </c>
      <c r="B10">
        <v>1.4516100000000001</v>
      </c>
      <c r="C10">
        <v>0.2193544</v>
      </c>
      <c r="D10">
        <v>2.5806400000000003</v>
      </c>
    </row>
    <row r="11" spans="1:4">
      <c r="A11" t="s">
        <v>6</v>
      </c>
      <c r="B11">
        <v>11.2903</v>
      </c>
      <c r="C11">
        <v>3.8709599999999997</v>
      </c>
      <c r="D11">
        <v>19.354800000000001</v>
      </c>
    </row>
    <row r="12" spans="1:4">
      <c r="A12" t="s">
        <v>7</v>
      </c>
      <c r="B12">
        <v>3.2258</v>
      </c>
      <c r="C12">
        <v>3.2258</v>
      </c>
      <c r="D12">
        <v>3.2258</v>
      </c>
    </row>
    <row r="13" spans="1:4">
      <c r="A13" t="s">
        <v>8</v>
      </c>
      <c r="B13">
        <v>5.8064400000000003</v>
      </c>
      <c r="C13">
        <v>2.7741880000000001</v>
      </c>
      <c r="D13">
        <v>9.0322399999999998</v>
      </c>
    </row>
    <row r="14" spans="1:4">
      <c r="A14" t="s">
        <v>9</v>
      </c>
      <c r="B14">
        <v>25.8064</v>
      </c>
      <c r="C14">
        <v>8.7096600000000013</v>
      </c>
      <c r="D14">
        <v>45.161200000000001</v>
      </c>
    </row>
    <row r="15" spans="1:4">
      <c r="A15" t="s">
        <v>10</v>
      </c>
      <c r="B15">
        <v>19.354800000000001</v>
      </c>
      <c r="C15">
        <v>1.6129</v>
      </c>
      <c r="D15">
        <v>38.709600000000002</v>
      </c>
    </row>
    <row r="16" spans="1:4">
      <c r="A16" t="s">
        <v>11</v>
      </c>
      <c r="B16">
        <v>17.09674</v>
      </c>
      <c r="C16">
        <v>6.4516</v>
      </c>
      <c r="D16">
        <v>29.0322</v>
      </c>
    </row>
    <row r="17" spans="1:4">
      <c r="A17" t="s">
        <v>12</v>
      </c>
      <c r="B17">
        <v>2.9032199999999998E-2</v>
      </c>
      <c r="C17">
        <v>2.58064E-2</v>
      </c>
      <c r="D17">
        <v>3.2258000000000002E-2</v>
      </c>
    </row>
    <row r="18" spans="1:4">
      <c r="A18" t="s">
        <v>13</v>
      </c>
      <c r="B18">
        <v>5.1612799999999999E-3</v>
      </c>
      <c r="C18">
        <v>3.8709599999999997E-3</v>
      </c>
      <c r="D18">
        <v>5.8064399999999995E-3</v>
      </c>
    </row>
    <row r="19" spans="1:4">
      <c r="A19" t="s">
        <v>14</v>
      </c>
      <c r="B19">
        <v>7.4193399999999993E-2</v>
      </c>
      <c r="C19">
        <v>9.6774000000000009E-3</v>
      </c>
      <c r="D19">
        <v>0.12903200000000001</v>
      </c>
    </row>
    <row r="20" spans="1:4">
      <c r="A20" t="s">
        <v>15</v>
      </c>
      <c r="B20">
        <v>0.99999799999999994</v>
      </c>
      <c r="C20">
        <v>0.35483799999999999</v>
      </c>
      <c r="D20">
        <v>1.2903200000000001</v>
      </c>
    </row>
    <row r="21" spans="1:4">
      <c r="A21" t="s">
        <v>16</v>
      </c>
      <c r="B21">
        <v>9.6773999999999992E-4</v>
      </c>
      <c r="C21">
        <v>4.8386999999999996E-4</v>
      </c>
      <c r="D21">
        <v>1.4516099999999999E-3</v>
      </c>
    </row>
    <row r="22" spans="1:4">
      <c r="A22" t="s">
        <v>17</v>
      </c>
      <c r="B22">
        <v>1.9354799999999998E-3</v>
      </c>
      <c r="C22">
        <v>5.8064400000000006E-4</v>
      </c>
      <c r="D22">
        <v>3.5483800000000003E-3</v>
      </c>
    </row>
    <row r="23" spans="1:4">
      <c r="A23" t="s">
        <v>18</v>
      </c>
      <c r="B23">
        <v>1.12903E-2</v>
      </c>
      <c r="C23">
        <v>9.0322400000000004E-3</v>
      </c>
      <c r="D23">
        <v>1.29032E-2</v>
      </c>
    </row>
    <row r="24" spans="1:4">
      <c r="A24" t="s">
        <v>19</v>
      </c>
      <c r="B24">
        <v>0.32258000000000003</v>
      </c>
      <c r="C24">
        <v>5.4838600000000001E-2</v>
      </c>
      <c r="D24">
        <v>0.67741799999999996</v>
      </c>
    </row>
    <row r="25" spans="1:4">
      <c r="A25" t="s">
        <v>20</v>
      </c>
      <c r="B25">
        <v>1.6129E-4</v>
      </c>
      <c r="C25">
        <v>7.0967600000000001E-6</v>
      </c>
      <c r="D25">
        <v>2.9032200000000003E-4</v>
      </c>
    </row>
    <row r="26" spans="1:4">
      <c r="A26" t="s">
        <v>21</v>
      </c>
      <c r="B26">
        <v>5.8064399999999999E-5</v>
      </c>
      <c r="C26">
        <v>6.7741800000000004E-7</v>
      </c>
      <c r="D26">
        <v>7.41934E-5</v>
      </c>
    </row>
    <row r="27" spans="1:4">
      <c r="A27" t="s">
        <v>22</v>
      </c>
      <c r="B27">
        <v>2.9032200000000003E-4</v>
      </c>
      <c r="C27">
        <v>2.193544E-4</v>
      </c>
      <c r="D27">
        <v>3.8709600000000002E-4</v>
      </c>
    </row>
    <row r="28" spans="1:4">
      <c r="A28" t="s">
        <v>23</v>
      </c>
      <c r="B28">
        <v>5.4838599999999999E-4</v>
      </c>
      <c r="C28">
        <v>5.4838599999999999E-4</v>
      </c>
      <c r="D28">
        <v>5.4838599999999999E-4</v>
      </c>
    </row>
    <row r="29" spans="1:4">
      <c r="A29" t="s">
        <v>24</v>
      </c>
      <c r="B29">
        <v>4.8387000000000003E-5</v>
      </c>
      <c r="C29">
        <v>4.8387000000000003E-5</v>
      </c>
      <c r="D29">
        <v>4.8387000000000003E-5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J8" sqref="J8"/>
    </sheetView>
  </sheetViews>
  <sheetFormatPr defaultRowHeight="15"/>
  <cols>
    <col min="2" max="3" width="15.42578125" customWidth="1"/>
  </cols>
  <sheetData>
    <row r="1" spans="1:5" s="1" customFormat="1" ht="30">
      <c r="A1" s="1" t="s">
        <v>28</v>
      </c>
      <c r="B1" s="1" t="s">
        <v>75</v>
      </c>
      <c r="C1" s="1" t="s">
        <v>74</v>
      </c>
      <c r="D1" s="1" t="s">
        <v>42</v>
      </c>
      <c r="E1" s="1" t="s">
        <v>52</v>
      </c>
    </row>
    <row r="2" spans="1:5" s="1" customFormat="1">
      <c r="A2" s="1" t="s">
        <v>54</v>
      </c>
    </row>
    <row r="3" spans="1:5" s="1" customFormat="1">
      <c r="A3" s="1" t="s">
        <v>55</v>
      </c>
    </row>
    <row r="4" spans="1:5">
      <c r="A4" t="s">
        <v>0</v>
      </c>
      <c r="B4">
        <v>8.43</v>
      </c>
      <c r="C4">
        <v>0.05</v>
      </c>
      <c r="D4">
        <f>B4-$B$20</f>
        <v>0.92999999999999972</v>
      </c>
      <c r="E4">
        <f>10^D4</f>
        <v>8.511380382023761</v>
      </c>
    </row>
    <row r="5" spans="1:5">
      <c r="A5" t="s">
        <v>1</v>
      </c>
      <c r="B5">
        <v>7.83</v>
      </c>
      <c r="C5">
        <v>0.05</v>
      </c>
      <c r="D5">
        <f>B5-$B$20</f>
        <v>0.33000000000000007</v>
      </c>
      <c r="E5">
        <f t="shared" ref="E5:E27" si="0">10^D5</f>
        <v>2.1379620895022327</v>
      </c>
    </row>
    <row r="6" spans="1:5">
      <c r="A6" t="s">
        <v>2</v>
      </c>
      <c r="B6">
        <v>8.76</v>
      </c>
      <c r="C6">
        <v>0.02</v>
      </c>
      <c r="D6">
        <f>B6-$B$20</f>
        <v>1.2599999999999998</v>
      </c>
      <c r="E6">
        <f t="shared" si="0"/>
        <v>18.197008586099834</v>
      </c>
    </row>
    <row r="7" spans="1:5">
      <c r="A7" t="s">
        <v>25</v>
      </c>
    </row>
    <row r="8" spans="1:5">
      <c r="A8" t="s">
        <v>3</v>
      </c>
      <c r="B8">
        <v>6.24</v>
      </c>
      <c r="C8">
        <v>0.04</v>
      </c>
      <c r="D8">
        <f t="shared" ref="D8:D13" si="1">B8-$B$20</f>
        <v>-1.2599999999999998</v>
      </c>
      <c r="E8">
        <f t="shared" si="0"/>
        <v>5.4954087385762455E-2</v>
      </c>
    </row>
    <row r="9" spans="1:5">
      <c r="A9" t="s">
        <v>4</v>
      </c>
      <c r="B9">
        <v>7.6</v>
      </c>
      <c r="C9">
        <v>0.04</v>
      </c>
      <c r="D9">
        <f t="shared" si="1"/>
        <v>9.9999999999999645E-2</v>
      </c>
      <c r="E9">
        <f t="shared" si="0"/>
        <v>1.2589254117941662</v>
      </c>
    </row>
    <row r="10" spans="1:5">
      <c r="A10" t="s">
        <v>5</v>
      </c>
      <c r="B10">
        <v>6.45</v>
      </c>
      <c r="C10">
        <v>0.03</v>
      </c>
      <c r="D10">
        <f t="shared" si="1"/>
        <v>-1.0499999999999998</v>
      </c>
      <c r="E10">
        <f t="shared" si="0"/>
        <v>8.9125093813374578E-2</v>
      </c>
    </row>
    <row r="11" spans="1:5">
      <c r="A11" t="s">
        <v>6</v>
      </c>
      <c r="B11">
        <v>7.51</v>
      </c>
      <c r="C11">
        <v>0.03</v>
      </c>
      <c r="D11">
        <f t="shared" si="1"/>
        <v>9.9999999999997868E-3</v>
      </c>
      <c r="E11">
        <f t="shared" si="0"/>
        <v>1.0232929922807537</v>
      </c>
    </row>
    <row r="12" spans="1:5">
      <c r="A12" t="s">
        <v>7</v>
      </c>
      <c r="B12">
        <v>5.41</v>
      </c>
      <c r="C12">
        <v>0.03</v>
      </c>
      <c r="D12">
        <f t="shared" si="1"/>
        <v>-2.09</v>
      </c>
      <c r="E12">
        <f t="shared" si="0"/>
        <v>8.1283051616409894E-3</v>
      </c>
    </row>
    <row r="13" spans="1:5">
      <c r="A13" t="s">
        <v>8</v>
      </c>
      <c r="B13">
        <v>7.12</v>
      </c>
      <c r="C13">
        <v>0.03</v>
      </c>
      <c r="D13">
        <f t="shared" si="1"/>
        <v>-0.37999999999999989</v>
      </c>
      <c r="E13">
        <f t="shared" si="0"/>
        <v>0.41686938347033548</v>
      </c>
    </row>
    <row r="14" spans="1:5">
      <c r="A14" t="s">
        <v>9</v>
      </c>
    </row>
    <row r="15" spans="1:5">
      <c r="A15" t="s">
        <v>10</v>
      </c>
      <c r="B15">
        <v>5.03</v>
      </c>
      <c r="C15">
        <v>0.09</v>
      </c>
      <c r="D15">
        <f t="shared" ref="D15:D24" si="2">B15-$B$20</f>
        <v>-2.4699999999999998</v>
      </c>
      <c r="E15">
        <f t="shared" si="0"/>
        <v>3.3884415613920239E-3</v>
      </c>
    </row>
    <row r="16" spans="1:5">
      <c r="A16" t="s">
        <v>11</v>
      </c>
      <c r="B16">
        <v>6.34</v>
      </c>
      <c r="C16">
        <v>0.04</v>
      </c>
      <c r="D16">
        <f t="shared" si="2"/>
        <v>-1.1600000000000001</v>
      </c>
      <c r="E16">
        <f t="shared" si="0"/>
        <v>6.9183097091893617E-2</v>
      </c>
    </row>
    <row r="17" spans="1:5">
      <c r="A17" t="s">
        <v>12</v>
      </c>
      <c r="B17">
        <v>3.93</v>
      </c>
      <c r="C17">
        <v>0.08</v>
      </c>
      <c r="D17">
        <f t="shared" si="2"/>
        <v>-3.57</v>
      </c>
      <c r="E17">
        <f t="shared" si="0"/>
        <v>2.6915348039269167E-4</v>
      </c>
    </row>
    <row r="18" spans="1:5">
      <c r="A18" t="s">
        <v>29</v>
      </c>
      <c r="B18">
        <v>5.64</v>
      </c>
      <c r="C18">
        <v>0.04</v>
      </c>
      <c r="D18">
        <f t="shared" si="2"/>
        <v>-1.8600000000000003</v>
      </c>
      <c r="E18">
        <f t="shared" si="0"/>
        <v>1.3803842646028837E-2</v>
      </c>
    </row>
    <row r="19" spans="1:5">
      <c r="A19" t="s">
        <v>14</v>
      </c>
      <c r="B19">
        <v>5.43</v>
      </c>
      <c r="C19">
        <v>0.05</v>
      </c>
      <c r="D19">
        <f t="shared" si="2"/>
        <v>-2.0700000000000003</v>
      </c>
      <c r="E19">
        <f t="shared" si="0"/>
        <v>8.5113803820237519E-3</v>
      </c>
    </row>
    <row r="20" spans="1:5">
      <c r="A20" t="s">
        <v>15</v>
      </c>
      <c r="B20">
        <v>7.5</v>
      </c>
      <c r="C20">
        <v>0.04</v>
      </c>
      <c r="D20">
        <f t="shared" si="2"/>
        <v>0</v>
      </c>
      <c r="E20">
        <f t="shared" si="0"/>
        <v>1</v>
      </c>
    </row>
    <row r="21" spans="1:5">
      <c r="A21" t="s">
        <v>16</v>
      </c>
      <c r="B21">
        <v>4.99</v>
      </c>
      <c r="C21">
        <v>7.0000000000000007E-2</v>
      </c>
      <c r="D21">
        <f t="shared" si="2"/>
        <v>-2.5099999999999998</v>
      </c>
      <c r="E21">
        <f t="shared" si="0"/>
        <v>3.0902954325135908E-3</v>
      </c>
    </row>
    <row r="22" spans="1:5">
      <c r="A22" t="s">
        <v>17</v>
      </c>
      <c r="B22">
        <v>6.22</v>
      </c>
      <c r="C22">
        <v>0.04</v>
      </c>
      <c r="D22">
        <f t="shared" si="2"/>
        <v>-1.2800000000000002</v>
      </c>
      <c r="E22">
        <f t="shared" si="0"/>
        <v>5.2480746024977223E-2</v>
      </c>
    </row>
    <row r="23" spans="1:5">
      <c r="A23" t="s">
        <v>18</v>
      </c>
      <c r="B23">
        <v>4.1900000000000004</v>
      </c>
      <c r="C23">
        <v>0.04</v>
      </c>
      <c r="D23">
        <f t="shared" si="2"/>
        <v>-3.3099999999999996</v>
      </c>
      <c r="E23">
        <f t="shared" si="0"/>
        <v>4.8977881936844653E-4</v>
      </c>
    </row>
    <row r="24" spans="1:5">
      <c r="A24" t="s">
        <v>19</v>
      </c>
      <c r="B24">
        <v>4.5599999999999996</v>
      </c>
      <c r="C24">
        <v>0.05</v>
      </c>
      <c r="D24">
        <f t="shared" si="2"/>
        <v>-2.9400000000000004</v>
      </c>
      <c r="E24">
        <f t="shared" si="0"/>
        <v>1.1481536214968814E-3</v>
      </c>
    </row>
    <row r="25" spans="1:5">
      <c r="A25" t="s">
        <v>20</v>
      </c>
    </row>
    <row r="26" spans="1:5">
      <c r="A26" t="s">
        <v>21</v>
      </c>
    </row>
    <row r="27" spans="1:5">
      <c r="A27" t="s">
        <v>22</v>
      </c>
      <c r="B27">
        <v>1.88</v>
      </c>
      <c r="C27">
        <v>0.08</v>
      </c>
      <c r="D27">
        <f>B27-$B$20</f>
        <v>-5.62</v>
      </c>
      <c r="E27">
        <f t="shared" si="0"/>
        <v>2.3988329190194872E-6</v>
      </c>
    </row>
    <row r="28" spans="1:5">
      <c r="A28" t="s">
        <v>23</v>
      </c>
    </row>
    <row r="29" spans="1:5">
      <c r="A29" t="s">
        <v>24</v>
      </c>
    </row>
    <row r="32" spans="1:5">
      <c r="A32" t="s">
        <v>64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131"/>
  <sheetViews>
    <sheetView tabSelected="1" topLeftCell="C1" workbookViewId="0">
      <selection activeCell="D96" sqref="D96"/>
    </sheetView>
  </sheetViews>
  <sheetFormatPr defaultRowHeight="15"/>
  <cols>
    <col min="1" max="1" width="18.140625" customWidth="1"/>
    <col min="4" max="4" width="10.5703125" customWidth="1"/>
    <col min="5" max="5" width="11.140625" customWidth="1"/>
    <col min="6" max="6" width="12.85546875" customWidth="1"/>
    <col min="7" max="7" width="10.5703125" customWidth="1"/>
    <col min="45" max="45" width="13.28515625" customWidth="1"/>
    <col min="47" max="47" width="12.7109375" style="32" customWidth="1"/>
    <col min="48" max="48" width="11.5703125" customWidth="1"/>
  </cols>
  <sheetData>
    <row r="1" spans="1:48">
      <c r="A1" s="3" t="s">
        <v>32</v>
      </c>
      <c r="B1" s="3"/>
      <c r="C1" s="3"/>
      <c r="D1" s="3"/>
      <c r="E1" s="3"/>
      <c r="F1" s="3" t="s">
        <v>30</v>
      </c>
      <c r="G1" s="3"/>
      <c r="H1" s="3"/>
      <c r="I1" s="3" t="s">
        <v>31</v>
      </c>
      <c r="J1" s="3"/>
      <c r="K1" s="3"/>
      <c r="L1" s="3" t="s">
        <v>33</v>
      </c>
      <c r="M1" s="3"/>
      <c r="N1" s="3"/>
      <c r="O1" s="3" t="s">
        <v>34</v>
      </c>
      <c r="P1" s="3"/>
      <c r="Q1" s="3"/>
      <c r="R1" s="3" t="s">
        <v>35</v>
      </c>
      <c r="S1" s="3"/>
      <c r="T1" s="3"/>
      <c r="U1" s="3" t="s">
        <v>36</v>
      </c>
      <c r="V1" s="3"/>
      <c r="W1" s="3"/>
      <c r="X1" s="3" t="s">
        <v>37</v>
      </c>
      <c r="Y1" s="3"/>
      <c r="Z1" s="3"/>
      <c r="AA1" s="3" t="s">
        <v>38</v>
      </c>
      <c r="AB1" s="3"/>
      <c r="AC1" s="3"/>
      <c r="AD1" s="3" t="s">
        <v>39</v>
      </c>
      <c r="AE1" s="3"/>
      <c r="AF1" s="3"/>
      <c r="AG1" s="3" t="s">
        <v>60</v>
      </c>
      <c r="AH1" s="3"/>
      <c r="AI1" s="3"/>
      <c r="AJ1" s="3" t="s">
        <v>59</v>
      </c>
      <c r="AK1" s="3"/>
      <c r="AM1" s="3" t="s">
        <v>61</v>
      </c>
      <c r="AN1" s="3"/>
      <c r="AO1" s="3"/>
      <c r="AP1" s="3" t="s">
        <v>62</v>
      </c>
      <c r="AQ1" s="3"/>
      <c r="AR1" s="3"/>
      <c r="AS1" s="3" t="s">
        <v>41</v>
      </c>
      <c r="AT1" s="3"/>
      <c r="AU1" s="31" t="s">
        <v>51</v>
      </c>
      <c r="AV1" s="28" t="s">
        <v>72</v>
      </c>
    </row>
    <row r="2" spans="1:48">
      <c r="A2" s="13" t="s">
        <v>45</v>
      </c>
      <c r="B2" s="17"/>
      <c r="C2" s="17"/>
      <c r="D2" s="17"/>
      <c r="E2" s="17"/>
      <c r="F2" s="17">
        <v>-1.5549999999999999</v>
      </c>
      <c r="G2" s="17"/>
      <c r="H2" s="17"/>
      <c r="I2" s="17">
        <v>-1.2549999999999999</v>
      </c>
      <c r="J2" s="17"/>
      <c r="K2" s="17"/>
      <c r="L2" s="17">
        <v>-1.07</v>
      </c>
      <c r="M2" s="17"/>
      <c r="N2" s="17"/>
      <c r="O2" s="17">
        <v>-0.94</v>
      </c>
      <c r="P2" s="17"/>
      <c r="Q2" s="17"/>
      <c r="R2" s="17">
        <v>-0.68</v>
      </c>
      <c r="S2" s="17"/>
      <c r="T2" s="17"/>
      <c r="U2" s="17">
        <v>-0.45</v>
      </c>
      <c r="V2" s="17"/>
      <c r="W2" s="17"/>
      <c r="X2" s="17">
        <v>-0.3</v>
      </c>
      <c r="Y2" s="17"/>
      <c r="Z2" s="17"/>
      <c r="AA2" s="17">
        <v>-0.19</v>
      </c>
      <c r="AB2" s="17"/>
      <c r="AC2" s="17"/>
      <c r="AD2" s="17">
        <v>-0.1</v>
      </c>
      <c r="AE2" s="17"/>
      <c r="AF2" s="17"/>
      <c r="AG2" s="17">
        <v>-2.5000000000000001E-2</v>
      </c>
      <c r="AJ2" s="3">
        <v>0.03</v>
      </c>
      <c r="AK2" s="3"/>
      <c r="AL2" s="3"/>
      <c r="AM2" s="3">
        <v>8.5000000000000006E-2</v>
      </c>
      <c r="AN2" s="3"/>
      <c r="AO2" s="3"/>
      <c r="AP2" s="3">
        <v>0.14000000000000001</v>
      </c>
      <c r="AS2" s="3"/>
      <c r="AT2" s="3"/>
      <c r="AU2" s="31"/>
      <c r="AV2" s="29"/>
    </row>
    <row r="3" spans="1:48">
      <c r="A3" s="3" t="s">
        <v>56</v>
      </c>
      <c r="B3" s="3" t="s">
        <v>43</v>
      </c>
      <c r="C3" s="3" t="s">
        <v>44</v>
      </c>
      <c r="D3" s="3" t="s">
        <v>77</v>
      </c>
      <c r="E3" s="3" t="s">
        <v>80</v>
      </c>
      <c r="F3" s="13" t="s">
        <v>46</v>
      </c>
      <c r="G3" s="13" t="s">
        <v>57</v>
      </c>
      <c r="I3" s="13" t="s">
        <v>46</v>
      </c>
      <c r="J3" s="13" t="s">
        <v>57</v>
      </c>
      <c r="L3" s="13" t="s">
        <v>46</v>
      </c>
      <c r="M3" s="13" t="s">
        <v>57</v>
      </c>
      <c r="O3" s="13" t="s">
        <v>46</v>
      </c>
      <c r="P3" s="13" t="s">
        <v>57</v>
      </c>
      <c r="R3" s="13" t="s">
        <v>46</v>
      </c>
      <c r="S3" s="13" t="s">
        <v>57</v>
      </c>
      <c r="U3" s="13" t="s">
        <v>46</v>
      </c>
      <c r="V3" s="13" t="s">
        <v>57</v>
      </c>
      <c r="X3" s="13" t="s">
        <v>46</v>
      </c>
      <c r="Y3" s="13" t="s">
        <v>57</v>
      </c>
      <c r="AA3" s="13" t="s">
        <v>46</v>
      </c>
      <c r="AB3" s="13" t="s">
        <v>57</v>
      </c>
      <c r="AD3" s="13" t="s">
        <v>46</v>
      </c>
      <c r="AE3" s="13" t="s">
        <v>57</v>
      </c>
      <c r="AG3" s="13" t="s">
        <v>46</v>
      </c>
      <c r="AH3" s="13" t="s">
        <v>57</v>
      </c>
      <c r="AJ3" s="13" t="s">
        <v>46</v>
      </c>
      <c r="AK3" s="13" t="s">
        <v>57</v>
      </c>
      <c r="AM3" s="13" t="s">
        <v>46</v>
      </c>
      <c r="AN3" s="13" t="s">
        <v>57</v>
      </c>
      <c r="AP3" s="13" t="s">
        <v>46</v>
      </c>
      <c r="AQ3" s="13" t="s">
        <v>57</v>
      </c>
      <c r="AV3" s="29"/>
    </row>
    <row r="4" spans="1:48">
      <c r="A4" s="20" t="s">
        <v>54</v>
      </c>
      <c r="B4" s="20">
        <v>1</v>
      </c>
      <c r="C4">
        <v>483.87</v>
      </c>
      <c r="D4">
        <v>274.19299999999998</v>
      </c>
      <c r="E4">
        <v>629.03099999999995</v>
      </c>
      <c r="F4" s="13"/>
      <c r="I4" s="13"/>
      <c r="L4" s="13"/>
      <c r="O4" s="13"/>
      <c r="R4" s="13"/>
      <c r="U4" s="13"/>
      <c r="X4" s="13"/>
      <c r="AA4" s="13"/>
      <c r="AD4" s="13"/>
      <c r="AG4" s="13"/>
      <c r="AV4" s="29"/>
    </row>
    <row r="5" spans="1:48">
      <c r="A5" s="20" t="s">
        <v>55</v>
      </c>
      <c r="B5" s="20">
        <v>5</v>
      </c>
      <c r="C5">
        <v>0.51612800000000003</v>
      </c>
      <c r="D5">
        <v>0.45161200000000007</v>
      </c>
      <c r="E5">
        <v>0.58064399999999994</v>
      </c>
      <c r="F5" s="13"/>
      <c r="I5" s="13"/>
      <c r="L5" s="13"/>
      <c r="O5" s="13"/>
      <c r="R5" s="13"/>
      <c r="U5" s="13"/>
      <c r="X5" s="13"/>
      <c r="AA5" s="13"/>
      <c r="AD5" s="13"/>
      <c r="AG5" s="13"/>
      <c r="AV5" s="29"/>
    </row>
    <row r="6" spans="1:48">
      <c r="A6" t="s">
        <v>0</v>
      </c>
      <c r="B6">
        <v>6</v>
      </c>
      <c r="C6">
        <v>548.39</v>
      </c>
      <c r="D6">
        <v>516.13</v>
      </c>
      <c r="E6">
        <v>580.64</v>
      </c>
      <c r="F6">
        <v>-0.03</v>
      </c>
      <c r="G6">
        <v>0.3</v>
      </c>
      <c r="I6">
        <v>-0.1</v>
      </c>
      <c r="J6">
        <v>0.2</v>
      </c>
      <c r="L6">
        <v>-0.03</v>
      </c>
      <c r="M6">
        <v>0.25</v>
      </c>
      <c r="O6">
        <v>0.1</v>
      </c>
      <c r="P6">
        <v>0.3</v>
      </c>
      <c r="R6">
        <v>0.1</v>
      </c>
      <c r="S6">
        <v>0.2</v>
      </c>
      <c r="U6">
        <v>0.13</v>
      </c>
      <c r="V6">
        <v>0.1</v>
      </c>
      <c r="X6">
        <v>0.05</v>
      </c>
      <c r="Y6">
        <v>0.1</v>
      </c>
      <c r="AA6">
        <v>0.03</v>
      </c>
      <c r="AB6">
        <v>0.1</v>
      </c>
      <c r="AD6">
        <v>0</v>
      </c>
      <c r="AE6">
        <v>0.09</v>
      </c>
      <c r="AG6">
        <v>-0.08</v>
      </c>
      <c r="AH6">
        <v>7.0000000000000007E-2</v>
      </c>
      <c r="AJ6">
        <v>-0.05</v>
      </c>
      <c r="AK6">
        <v>0.13</v>
      </c>
      <c r="AM6">
        <v>-0.1</v>
      </c>
      <c r="AN6">
        <v>0.21</v>
      </c>
      <c r="AP6">
        <v>-0.11</v>
      </c>
      <c r="AQ6">
        <v>0.22</v>
      </c>
      <c r="AS6">
        <v>0.92999999999999972</v>
      </c>
      <c r="AU6" s="32">
        <f>10^AS6</f>
        <v>8.511380382023761</v>
      </c>
      <c r="AV6" s="30">
        <f>C6/AU6</f>
        <v>64.430207015328889</v>
      </c>
    </row>
    <row r="7" spans="1:48">
      <c r="A7" t="s">
        <v>1</v>
      </c>
      <c r="B7">
        <v>7</v>
      </c>
      <c r="C7">
        <v>64.52</v>
      </c>
      <c r="D7">
        <v>58.06</v>
      </c>
      <c r="E7">
        <v>80.650000000000006</v>
      </c>
      <c r="F7">
        <v>0.02</v>
      </c>
      <c r="G7">
        <v>0.32</v>
      </c>
      <c r="H7" s="22"/>
      <c r="I7">
        <v>0.22</v>
      </c>
      <c r="J7">
        <v>0.18</v>
      </c>
      <c r="L7">
        <v>0.18</v>
      </c>
      <c r="M7">
        <v>0.14000000000000001</v>
      </c>
      <c r="O7">
        <v>0.01</v>
      </c>
      <c r="P7">
        <v>0.19</v>
      </c>
      <c r="R7">
        <v>0.15</v>
      </c>
      <c r="S7">
        <v>0.33</v>
      </c>
      <c r="U7">
        <v>0.09</v>
      </c>
      <c r="V7">
        <v>0.01</v>
      </c>
      <c r="X7">
        <v>0.17</v>
      </c>
      <c r="Y7">
        <v>0.28999999999999998</v>
      </c>
      <c r="AA7">
        <v>0.18</v>
      </c>
      <c r="AB7">
        <v>0.26</v>
      </c>
      <c r="AD7">
        <v>0.1</v>
      </c>
      <c r="AE7">
        <v>0.41</v>
      </c>
      <c r="AG7">
        <v>0.18</v>
      </c>
      <c r="AH7">
        <v>0.18</v>
      </c>
      <c r="AI7" s="12"/>
      <c r="AJ7">
        <v>0.13</v>
      </c>
      <c r="AK7">
        <v>0.21</v>
      </c>
      <c r="AL7" s="12"/>
      <c r="AM7">
        <v>0.11</v>
      </c>
      <c r="AN7">
        <v>0.21</v>
      </c>
      <c r="AO7" s="12"/>
      <c r="AP7">
        <v>0.09</v>
      </c>
      <c r="AQ7">
        <v>0.1</v>
      </c>
      <c r="AR7" s="12"/>
      <c r="AS7">
        <v>0.33000000000000007</v>
      </c>
      <c r="AU7" s="32">
        <f t="shared" ref="AU7:AU29" si="0">10^AS7</f>
        <v>2.1379620895022327</v>
      </c>
      <c r="AV7" s="29">
        <f t="shared" ref="AV7:AV29" si="1">C7/AU7</f>
        <v>30.178271315850019</v>
      </c>
    </row>
    <row r="8" spans="1:48">
      <c r="A8" t="s">
        <v>2</v>
      </c>
      <c r="B8">
        <v>8</v>
      </c>
      <c r="C8">
        <v>161.29</v>
      </c>
      <c r="D8">
        <v>90.32</v>
      </c>
      <c r="E8">
        <v>219.35</v>
      </c>
      <c r="F8">
        <v>0.55000000000000004</v>
      </c>
      <c r="G8">
        <v>0.2</v>
      </c>
      <c r="I8">
        <v>0.51</v>
      </c>
      <c r="J8">
        <v>0.13</v>
      </c>
      <c r="L8">
        <v>0.47</v>
      </c>
      <c r="M8">
        <v>0.28000000000000003</v>
      </c>
      <c r="O8">
        <v>0.4</v>
      </c>
      <c r="P8">
        <v>0.21</v>
      </c>
      <c r="R8">
        <v>0.45</v>
      </c>
      <c r="S8">
        <v>0.21</v>
      </c>
      <c r="U8">
        <v>0.17</v>
      </c>
      <c r="V8">
        <v>0.22</v>
      </c>
      <c r="X8">
        <v>0.05</v>
      </c>
      <c r="Y8">
        <v>0.1</v>
      </c>
      <c r="AA8">
        <v>0.05</v>
      </c>
      <c r="AB8">
        <v>0.11</v>
      </c>
      <c r="AD8">
        <v>0.06</v>
      </c>
      <c r="AE8">
        <v>0.12</v>
      </c>
      <c r="AG8">
        <v>0</v>
      </c>
      <c r="AH8">
        <v>0.12</v>
      </c>
      <c r="AJ8">
        <v>-0.05</v>
      </c>
      <c r="AK8">
        <v>0.17</v>
      </c>
      <c r="AM8">
        <v>-7.0000000000000007E-2</v>
      </c>
      <c r="AN8">
        <v>0.15</v>
      </c>
      <c r="AP8">
        <v>-0.1</v>
      </c>
      <c r="AQ8">
        <v>0.12</v>
      </c>
      <c r="AS8">
        <v>1.2599999999999998</v>
      </c>
      <c r="AU8" s="32">
        <f t="shared" si="0"/>
        <v>18.197008586099834</v>
      </c>
      <c r="AV8" s="29">
        <f t="shared" si="1"/>
        <v>8.8635447544496255</v>
      </c>
    </row>
    <row r="9" spans="1:48">
      <c r="A9" t="s">
        <v>25</v>
      </c>
      <c r="B9">
        <v>9</v>
      </c>
      <c r="C9">
        <v>0.02</v>
      </c>
      <c r="D9">
        <v>0.02</v>
      </c>
      <c r="E9">
        <v>0.02</v>
      </c>
      <c r="AV9" s="29"/>
    </row>
    <row r="10" spans="1:48">
      <c r="A10" t="s">
        <v>3</v>
      </c>
      <c r="B10">
        <v>11</v>
      </c>
      <c r="C10">
        <v>8.7100000000000009</v>
      </c>
      <c r="D10">
        <v>5.48</v>
      </c>
      <c r="E10">
        <v>11.94</v>
      </c>
      <c r="F10">
        <v>-0.13</v>
      </c>
      <c r="G10">
        <v>0.26</v>
      </c>
      <c r="I10">
        <v>-0.08</v>
      </c>
      <c r="J10">
        <v>0.22</v>
      </c>
      <c r="L10">
        <v>-0.05</v>
      </c>
      <c r="M10">
        <v>0.23</v>
      </c>
      <c r="O10">
        <v>0.12</v>
      </c>
      <c r="P10">
        <v>0.02</v>
      </c>
      <c r="R10">
        <v>0.08</v>
      </c>
      <c r="S10">
        <v>0.13</v>
      </c>
      <c r="U10">
        <v>0.1</v>
      </c>
      <c r="V10">
        <v>0.03</v>
      </c>
      <c r="X10">
        <v>0.05</v>
      </c>
      <c r="Y10">
        <v>0.03</v>
      </c>
      <c r="AA10">
        <v>0.03</v>
      </c>
      <c r="AB10">
        <v>0.05</v>
      </c>
      <c r="AD10">
        <v>0.08</v>
      </c>
      <c r="AE10">
        <v>0.1</v>
      </c>
      <c r="AG10">
        <v>0.02</v>
      </c>
      <c r="AH10">
        <v>0.1</v>
      </c>
      <c r="AJ10">
        <v>0.06</v>
      </c>
      <c r="AK10">
        <v>0.15</v>
      </c>
      <c r="AM10">
        <v>0.06</v>
      </c>
      <c r="AN10">
        <v>0.15</v>
      </c>
      <c r="AP10">
        <v>0.05</v>
      </c>
      <c r="AQ10">
        <v>0.08</v>
      </c>
      <c r="AS10">
        <v>-1.2599999999999998</v>
      </c>
      <c r="AU10" s="32">
        <f t="shared" si="0"/>
        <v>5.4954087385762455E-2</v>
      </c>
      <c r="AV10" s="30">
        <f t="shared" si="1"/>
        <v>158.49594478492958</v>
      </c>
    </row>
    <row r="11" spans="1:48">
      <c r="A11" t="s">
        <v>4</v>
      </c>
      <c r="B11">
        <v>12</v>
      </c>
      <c r="C11">
        <v>3</v>
      </c>
      <c r="D11">
        <v>1.35</v>
      </c>
      <c r="E11">
        <v>5.16</v>
      </c>
      <c r="F11">
        <v>0.32</v>
      </c>
      <c r="G11">
        <v>0.17</v>
      </c>
      <c r="I11">
        <v>0.31</v>
      </c>
      <c r="J11">
        <v>0.13</v>
      </c>
      <c r="L11">
        <v>0.3</v>
      </c>
      <c r="M11">
        <v>0.13</v>
      </c>
      <c r="O11">
        <v>0.25</v>
      </c>
      <c r="P11">
        <v>0.16</v>
      </c>
      <c r="R11">
        <v>0.21</v>
      </c>
      <c r="S11">
        <v>0.21</v>
      </c>
      <c r="U11">
        <v>0.18</v>
      </c>
      <c r="V11">
        <v>0.2</v>
      </c>
      <c r="X11">
        <v>0.18</v>
      </c>
      <c r="Y11">
        <v>0.15</v>
      </c>
      <c r="AA11">
        <v>0.08</v>
      </c>
      <c r="AB11">
        <v>0.14000000000000001</v>
      </c>
      <c r="AD11">
        <v>0.08</v>
      </c>
      <c r="AE11">
        <v>0.14000000000000001</v>
      </c>
      <c r="AG11">
        <v>0</v>
      </c>
      <c r="AH11">
        <v>0.1</v>
      </c>
      <c r="AJ11">
        <v>0</v>
      </c>
      <c r="AK11">
        <v>0.12</v>
      </c>
      <c r="AM11">
        <v>0</v>
      </c>
      <c r="AN11">
        <v>0.12</v>
      </c>
      <c r="AP11">
        <v>0.03</v>
      </c>
      <c r="AQ11">
        <v>0.11</v>
      </c>
      <c r="AS11">
        <v>9.9999999999999645E-2</v>
      </c>
      <c r="AU11" s="32">
        <f t="shared" si="0"/>
        <v>1.2589254117941662</v>
      </c>
      <c r="AV11" s="29">
        <f t="shared" si="1"/>
        <v>2.3829847041728467</v>
      </c>
    </row>
    <row r="12" spans="1:48">
      <c r="A12" t="s">
        <v>5</v>
      </c>
      <c r="B12">
        <v>13</v>
      </c>
      <c r="C12">
        <v>1.45</v>
      </c>
      <c r="D12">
        <v>0.22</v>
      </c>
      <c r="E12">
        <v>2.58</v>
      </c>
      <c r="F12">
        <v>-0.1</v>
      </c>
      <c r="G12">
        <v>0.21</v>
      </c>
      <c r="I12">
        <v>-0.02</v>
      </c>
      <c r="J12">
        <v>0.21</v>
      </c>
      <c r="L12">
        <v>0.05</v>
      </c>
      <c r="M12">
        <v>0.22</v>
      </c>
      <c r="O12">
        <v>0.12</v>
      </c>
      <c r="P12">
        <v>0.2</v>
      </c>
      <c r="R12">
        <v>0.12</v>
      </c>
      <c r="S12">
        <v>0.11</v>
      </c>
      <c r="U12">
        <v>0.02</v>
      </c>
      <c r="V12">
        <v>0.1</v>
      </c>
      <c r="X12">
        <v>0.02</v>
      </c>
      <c r="Y12">
        <v>0.11</v>
      </c>
      <c r="AA12">
        <v>0.03</v>
      </c>
      <c r="AB12">
        <v>0.12</v>
      </c>
      <c r="AD12">
        <v>0.13</v>
      </c>
      <c r="AE12">
        <v>0.1</v>
      </c>
      <c r="AG12">
        <v>0.01</v>
      </c>
      <c r="AH12">
        <v>0.14000000000000001</v>
      </c>
      <c r="AI12" s="12"/>
      <c r="AJ12">
        <v>-0.01</v>
      </c>
      <c r="AK12">
        <v>0.15</v>
      </c>
      <c r="AL12" s="12"/>
      <c r="AM12">
        <v>0.03</v>
      </c>
      <c r="AN12">
        <v>7.0000000000000007E-2</v>
      </c>
      <c r="AO12" s="12"/>
      <c r="AP12">
        <v>0.04</v>
      </c>
      <c r="AQ12">
        <v>0.11</v>
      </c>
      <c r="AR12" s="12"/>
      <c r="AS12">
        <v>-1.0499999999999998</v>
      </c>
      <c r="AU12" s="32">
        <f t="shared" si="0"/>
        <v>8.9125093813374578E-2</v>
      </c>
      <c r="AV12" s="29">
        <f t="shared" si="1"/>
        <v>16.269267587378465</v>
      </c>
    </row>
    <row r="13" spans="1:48">
      <c r="A13" t="s">
        <v>6</v>
      </c>
      <c r="B13">
        <v>14</v>
      </c>
      <c r="C13">
        <v>11.29</v>
      </c>
      <c r="D13">
        <v>3.87</v>
      </c>
      <c r="E13">
        <v>19.350000000000001</v>
      </c>
      <c r="F13">
        <v>0.24</v>
      </c>
      <c r="G13">
        <v>0.19</v>
      </c>
      <c r="I13">
        <v>0.28000000000000003</v>
      </c>
      <c r="J13">
        <v>0.16</v>
      </c>
      <c r="L13">
        <v>0.31</v>
      </c>
      <c r="M13">
        <v>0.15</v>
      </c>
      <c r="O13">
        <v>0.32</v>
      </c>
      <c r="P13">
        <v>0.13</v>
      </c>
      <c r="R13">
        <v>0.2</v>
      </c>
      <c r="S13">
        <v>0.16</v>
      </c>
      <c r="U13">
        <v>0.2</v>
      </c>
      <c r="V13">
        <v>0.14000000000000001</v>
      </c>
      <c r="X13">
        <v>0.11</v>
      </c>
      <c r="Y13">
        <v>0.12</v>
      </c>
      <c r="AA13">
        <v>0.08</v>
      </c>
      <c r="AB13">
        <v>0.11</v>
      </c>
      <c r="AD13">
        <v>0.08</v>
      </c>
      <c r="AE13">
        <v>0.1</v>
      </c>
      <c r="AG13">
        <v>-0.02</v>
      </c>
      <c r="AH13">
        <v>0.11</v>
      </c>
      <c r="AJ13">
        <v>-0.01</v>
      </c>
      <c r="AK13">
        <v>0.12</v>
      </c>
      <c r="AM13">
        <v>0</v>
      </c>
      <c r="AN13">
        <v>0.1</v>
      </c>
      <c r="AP13">
        <v>-0.01</v>
      </c>
      <c r="AQ13">
        <v>0.09</v>
      </c>
      <c r="AS13">
        <v>9.9999999999997868E-3</v>
      </c>
      <c r="AU13" s="32">
        <f t="shared" si="0"/>
        <v>1.0232929922807537</v>
      </c>
      <c r="AV13" s="29">
        <f t="shared" si="1"/>
        <v>11.033008224591107</v>
      </c>
    </row>
    <row r="14" spans="1:48">
      <c r="A14" t="s">
        <v>7</v>
      </c>
      <c r="B14">
        <v>15</v>
      </c>
      <c r="C14">
        <v>3.23</v>
      </c>
      <c r="D14">
        <v>3.23</v>
      </c>
      <c r="E14">
        <v>3.23</v>
      </c>
      <c r="F14">
        <v>0.22</v>
      </c>
      <c r="G14">
        <v>0.57999999999999996</v>
      </c>
      <c r="I14">
        <v>0.32</v>
      </c>
      <c r="J14">
        <v>0.42</v>
      </c>
      <c r="L14">
        <v>0.4</v>
      </c>
      <c r="M14">
        <v>0.28999999999999998</v>
      </c>
      <c r="O14">
        <v>0.44</v>
      </c>
      <c r="P14">
        <v>0.2</v>
      </c>
      <c r="R14">
        <v>0.24</v>
      </c>
      <c r="S14">
        <v>0.25</v>
      </c>
      <c r="U14">
        <v>0.13</v>
      </c>
      <c r="V14">
        <v>0.28000000000000003</v>
      </c>
      <c r="X14">
        <v>0</v>
      </c>
      <c r="Y14">
        <v>0.4</v>
      </c>
      <c r="AA14">
        <v>-0.02</v>
      </c>
      <c r="AB14">
        <v>0.24</v>
      </c>
      <c r="AD14">
        <v>-0.01</v>
      </c>
      <c r="AE14">
        <v>0.23</v>
      </c>
      <c r="AG14">
        <v>0.03</v>
      </c>
      <c r="AH14">
        <v>0.21</v>
      </c>
      <c r="AI14" s="12"/>
      <c r="AJ14">
        <v>-0.04</v>
      </c>
      <c r="AK14">
        <v>0.1</v>
      </c>
      <c r="AL14" s="12"/>
      <c r="AM14">
        <v>-0.08</v>
      </c>
      <c r="AN14">
        <v>0.09</v>
      </c>
      <c r="AO14" s="12"/>
      <c r="AP14">
        <v>-0.02</v>
      </c>
      <c r="AQ14">
        <v>0.2</v>
      </c>
      <c r="AR14" s="12"/>
      <c r="AS14">
        <v>-2.09</v>
      </c>
      <c r="AU14" s="32">
        <f t="shared" si="0"/>
        <v>8.1283051616409894E-3</v>
      </c>
      <c r="AV14" s="29">
        <f t="shared" si="1"/>
        <v>397.37681297239936</v>
      </c>
    </row>
    <row r="15" spans="1:48">
      <c r="A15" t="s">
        <v>8</v>
      </c>
      <c r="B15">
        <v>16</v>
      </c>
      <c r="C15">
        <v>5.81</v>
      </c>
      <c r="D15">
        <v>2.77</v>
      </c>
      <c r="E15">
        <v>9.0299999999999994</v>
      </c>
      <c r="F15">
        <v>0.36</v>
      </c>
      <c r="G15">
        <v>0.15</v>
      </c>
      <c r="I15">
        <v>0.38</v>
      </c>
      <c r="J15">
        <v>0.11</v>
      </c>
      <c r="L15">
        <v>0.35</v>
      </c>
      <c r="M15">
        <v>0.16</v>
      </c>
      <c r="O15">
        <v>0.3</v>
      </c>
      <c r="P15">
        <v>0.12</v>
      </c>
      <c r="R15">
        <v>0.22</v>
      </c>
      <c r="S15">
        <v>0.16</v>
      </c>
      <c r="U15">
        <v>0.18</v>
      </c>
      <c r="V15">
        <v>0.15</v>
      </c>
      <c r="X15">
        <v>0.09</v>
      </c>
      <c r="Y15">
        <v>0.26</v>
      </c>
      <c r="AA15">
        <v>0.04</v>
      </c>
      <c r="AB15">
        <v>0.16</v>
      </c>
      <c r="AD15">
        <v>0.02</v>
      </c>
      <c r="AE15">
        <v>0.19</v>
      </c>
      <c r="AG15">
        <v>0</v>
      </c>
      <c r="AH15">
        <v>0.18</v>
      </c>
      <c r="AJ15">
        <v>0.04</v>
      </c>
      <c r="AK15">
        <v>0.15</v>
      </c>
      <c r="AM15">
        <v>0.06</v>
      </c>
      <c r="AN15">
        <v>0.18</v>
      </c>
      <c r="AP15">
        <v>0.03</v>
      </c>
      <c r="AQ15">
        <v>0.21</v>
      </c>
      <c r="AS15">
        <v>-0.37999999999999989</v>
      </c>
      <c r="AU15" s="32">
        <f t="shared" si="0"/>
        <v>0.41686938347033548</v>
      </c>
      <c r="AV15" s="29">
        <f t="shared" si="1"/>
        <v>13.937219259503236</v>
      </c>
    </row>
    <row r="16" spans="1:48">
      <c r="A16" t="s">
        <v>9</v>
      </c>
      <c r="B16">
        <v>17</v>
      </c>
      <c r="C16">
        <v>25.81</v>
      </c>
      <c r="D16">
        <v>8.7100000000000009</v>
      </c>
      <c r="E16">
        <v>45.16</v>
      </c>
      <c r="AV16" s="29"/>
    </row>
    <row r="17" spans="1:48">
      <c r="A17" t="s">
        <v>10</v>
      </c>
      <c r="B17">
        <v>19</v>
      </c>
      <c r="C17">
        <v>19.350000000000001</v>
      </c>
      <c r="D17">
        <v>1.61</v>
      </c>
      <c r="E17">
        <v>38.71</v>
      </c>
      <c r="F17">
        <v>0.18</v>
      </c>
      <c r="G17">
        <v>0.16</v>
      </c>
      <c r="I17">
        <v>0.15</v>
      </c>
      <c r="J17">
        <v>0.11</v>
      </c>
      <c r="L17">
        <v>0.2</v>
      </c>
      <c r="M17">
        <v>0.11</v>
      </c>
      <c r="O17">
        <v>0.22</v>
      </c>
      <c r="P17">
        <v>0.11</v>
      </c>
      <c r="R17">
        <v>0.2</v>
      </c>
      <c r="S17">
        <v>0.25</v>
      </c>
      <c r="U17">
        <v>0.02</v>
      </c>
      <c r="V17">
        <v>0.11</v>
      </c>
      <c r="X17">
        <v>7.0000000000000007E-2</v>
      </c>
      <c r="Y17">
        <v>0.16</v>
      </c>
      <c r="AA17">
        <v>0.04</v>
      </c>
      <c r="AB17">
        <v>0.15</v>
      </c>
      <c r="AD17">
        <v>0.02</v>
      </c>
      <c r="AE17">
        <v>0.09</v>
      </c>
      <c r="AG17">
        <v>-0.03</v>
      </c>
      <c r="AH17">
        <v>0.12</v>
      </c>
      <c r="AJ17">
        <v>0.03</v>
      </c>
      <c r="AK17">
        <v>0.17</v>
      </c>
      <c r="AM17">
        <v>0.03</v>
      </c>
      <c r="AN17">
        <v>0.17</v>
      </c>
      <c r="AP17">
        <v>0.04</v>
      </c>
      <c r="AQ17">
        <v>0.13</v>
      </c>
      <c r="AS17">
        <v>-2.4699999999999998</v>
      </c>
      <c r="AU17" s="32">
        <f t="shared" si="0"/>
        <v>3.3884415613920239E-3</v>
      </c>
      <c r="AV17" s="29">
        <f t="shared" si="1"/>
        <v>5710.5898535994593</v>
      </c>
    </row>
    <row r="18" spans="1:48">
      <c r="A18" t="s">
        <v>11</v>
      </c>
      <c r="B18">
        <v>20</v>
      </c>
      <c r="C18">
        <v>17.100000000000001</v>
      </c>
      <c r="D18">
        <v>6.45</v>
      </c>
      <c r="E18">
        <v>29.03</v>
      </c>
      <c r="F18">
        <v>0.33</v>
      </c>
      <c r="G18">
        <v>0.12</v>
      </c>
      <c r="I18">
        <v>0.31</v>
      </c>
      <c r="J18">
        <v>0.04</v>
      </c>
      <c r="L18">
        <v>0.28000000000000003</v>
      </c>
      <c r="M18">
        <v>0.1</v>
      </c>
      <c r="O18">
        <v>0.21</v>
      </c>
      <c r="P18">
        <v>0.15</v>
      </c>
      <c r="R18">
        <v>0.12</v>
      </c>
      <c r="S18">
        <v>0.17</v>
      </c>
      <c r="U18">
        <v>0.2</v>
      </c>
      <c r="V18">
        <v>0.21</v>
      </c>
      <c r="X18">
        <v>0.11</v>
      </c>
      <c r="Y18">
        <v>0.14000000000000001</v>
      </c>
      <c r="AA18">
        <v>0.05</v>
      </c>
      <c r="AB18">
        <v>0.1</v>
      </c>
      <c r="AD18">
        <v>0.09</v>
      </c>
      <c r="AE18">
        <v>0.11</v>
      </c>
      <c r="AG18">
        <v>-0.02</v>
      </c>
      <c r="AH18">
        <v>0.08</v>
      </c>
      <c r="AJ18">
        <v>0.04</v>
      </c>
      <c r="AK18">
        <v>0.09</v>
      </c>
      <c r="AM18">
        <v>0.04</v>
      </c>
      <c r="AN18">
        <v>0.09</v>
      </c>
      <c r="AP18">
        <v>0.03</v>
      </c>
      <c r="AQ18">
        <v>0.08</v>
      </c>
      <c r="AS18">
        <v>-1.1600000000000001</v>
      </c>
      <c r="AU18" s="32">
        <f t="shared" si="0"/>
        <v>6.9183097091893617E-2</v>
      </c>
      <c r="AV18" s="29">
        <f t="shared" si="1"/>
        <v>247.17020079755375</v>
      </c>
    </row>
    <row r="19" spans="1:48">
      <c r="A19" t="s">
        <v>12</v>
      </c>
      <c r="B19">
        <v>23</v>
      </c>
      <c r="C19">
        <v>2.9032199999999998E-2</v>
      </c>
      <c r="D19">
        <v>2.58064E-2</v>
      </c>
      <c r="E19">
        <v>3.2258000000000002E-2</v>
      </c>
      <c r="F19">
        <v>0.12</v>
      </c>
      <c r="G19">
        <v>0.23</v>
      </c>
      <c r="I19">
        <v>0.06</v>
      </c>
      <c r="J19">
        <v>0.18</v>
      </c>
      <c r="L19">
        <v>0.04</v>
      </c>
      <c r="M19">
        <v>0.18</v>
      </c>
      <c r="O19">
        <v>0.09</v>
      </c>
      <c r="P19">
        <v>0.27</v>
      </c>
      <c r="R19">
        <v>0.17</v>
      </c>
      <c r="S19">
        <v>0.23</v>
      </c>
      <c r="U19">
        <v>0.05</v>
      </c>
      <c r="V19">
        <v>0.16</v>
      </c>
      <c r="X19">
        <v>0.06</v>
      </c>
      <c r="Y19">
        <v>0.18</v>
      </c>
      <c r="AA19">
        <v>0.02</v>
      </c>
      <c r="AB19">
        <v>0.15</v>
      </c>
      <c r="AD19">
        <v>0.03</v>
      </c>
      <c r="AE19">
        <v>0.15</v>
      </c>
      <c r="AG19">
        <v>0</v>
      </c>
      <c r="AH19">
        <v>0.1</v>
      </c>
      <c r="AI19" s="12"/>
      <c r="AJ19">
        <v>0.02</v>
      </c>
      <c r="AK19">
        <v>0.12</v>
      </c>
      <c r="AL19" s="12"/>
      <c r="AM19">
        <v>-0.03</v>
      </c>
      <c r="AN19">
        <v>0.06</v>
      </c>
      <c r="AO19" s="12"/>
      <c r="AP19">
        <v>-0.03</v>
      </c>
      <c r="AQ19">
        <v>0.02</v>
      </c>
      <c r="AR19" s="12"/>
      <c r="AS19">
        <v>-3.57</v>
      </c>
      <c r="AU19" s="32">
        <f t="shared" si="0"/>
        <v>2.6915348039269167E-4</v>
      </c>
      <c r="AV19" s="29">
        <f t="shared" si="1"/>
        <v>107.86485078194927</v>
      </c>
    </row>
    <row r="20" spans="1:48">
      <c r="A20" t="s">
        <v>13</v>
      </c>
      <c r="B20">
        <v>24</v>
      </c>
      <c r="C20">
        <v>5.1612799999999999E-3</v>
      </c>
      <c r="D20">
        <v>3.8709599999999997E-3</v>
      </c>
      <c r="E20">
        <v>5.8064399999999995E-3</v>
      </c>
      <c r="F20">
        <v>0.08</v>
      </c>
      <c r="G20">
        <v>0.08</v>
      </c>
      <c r="I20">
        <v>0.05</v>
      </c>
      <c r="J20">
        <v>0.06</v>
      </c>
      <c r="L20">
        <v>0.04</v>
      </c>
      <c r="M20">
        <v>0.06</v>
      </c>
      <c r="O20">
        <v>0.02</v>
      </c>
      <c r="P20">
        <v>0.06</v>
      </c>
      <c r="R20">
        <v>0.01</v>
      </c>
      <c r="S20">
        <v>0.08</v>
      </c>
      <c r="U20">
        <v>0</v>
      </c>
      <c r="V20">
        <v>0.09</v>
      </c>
      <c r="X20">
        <v>-0.01</v>
      </c>
      <c r="Y20">
        <v>0.09</v>
      </c>
      <c r="AA20">
        <v>0</v>
      </c>
      <c r="AB20">
        <v>7.0000000000000007E-2</v>
      </c>
      <c r="AD20">
        <v>0.01</v>
      </c>
      <c r="AE20">
        <v>7.0000000000000007E-2</v>
      </c>
      <c r="AG20">
        <v>-0.01</v>
      </c>
      <c r="AH20">
        <v>0.9</v>
      </c>
      <c r="AJ20">
        <v>-0.01</v>
      </c>
      <c r="AK20">
        <v>0.09</v>
      </c>
      <c r="AM20">
        <v>0</v>
      </c>
      <c r="AN20">
        <v>0.1</v>
      </c>
      <c r="AP20">
        <v>-0.01</v>
      </c>
      <c r="AQ20">
        <v>0.12</v>
      </c>
      <c r="AS20">
        <v>-1.8600000000000003</v>
      </c>
      <c r="AU20" s="32">
        <f t="shared" si="0"/>
        <v>1.3803842646028837E-2</v>
      </c>
      <c r="AV20" s="29">
        <f t="shared" si="1"/>
        <v>0.37390168320158479</v>
      </c>
    </row>
    <row r="21" spans="1:48">
      <c r="A21" t="s">
        <v>14</v>
      </c>
      <c r="B21">
        <v>25</v>
      </c>
      <c r="C21">
        <v>7.0000000000000007E-2</v>
      </c>
      <c r="D21">
        <v>0.01</v>
      </c>
      <c r="E21">
        <v>0.13</v>
      </c>
      <c r="F21">
        <v>-0.43</v>
      </c>
      <c r="G21">
        <v>0.15</v>
      </c>
      <c r="I21">
        <v>-0.48</v>
      </c>
      <c r="J21">
        <v>7.0000000000000007E-2</v>
      </c>
      <c r="L21">
        <v>-0.43</v>
      </c>
      <c r="M21">
        <v>0.14000000000000001</v>
      </c>
      <c r="O21">
        <v>-0.42</v>
      </c>
      <c r="P21">
        <v>0.09</v>
      </c>
      <c r="R21">
        <v>-0.25</v>
      </c>
      <c r="S21">
        <v>0.16</v>
      </c>
      <c r="U21">
        <v>-0.18</v>
      </c>
      <c r="V21">
        <v>0.13</v>
      </c>
      <c r="X21">
        <v>-0.12</v>
      </c>
      <c r="Y21">
        <v>0.1</v>
      </c>
      <c r="AA21">
        <v>-0.11</v>
      </c>
      <c r="AB21">
        <v>-0.25</v>
      </c>
      <c r="AD21">
        <v>-0.09</v>
      </c>
      <c r="AE21">
        <v>0.09</v>
      </c>
      <c r="AG21">
        <v>-0.08</v>
      </c>
      <c r="AH21">
        <v>7.0000000000000007E-2</v>
      </c>
      <c r="AJ21">
        <v>-0.01</v>
      </c>
      <c r="AK21">
        <v>0.14000000000000001</v>
      </c>
      <c r="AM21">
        <v>-0.03</v>
      </c>
      <c r="AN21">
        <v>7.0000000000000007E-2</v>
      </c>
      <c r="AP21">
        <v>-0.03</v>
      </c>
      <c r="AQ21">
        <v>0.11</v>
      </c>
      <c r="AS21">
        <v>-2.0700000000000003</v>
      </c>
      <c r="AU21" s="32">
        <f t="shared" si="0"/>
        <v>8.5113803820237519E-3</v>
      </c>
      <c r="AV21" s="29">
        <f t="shared" si="1"/>
        <v>8.22428288457672</v>
      </c>
    </row>
    <row r="22" spans="1:48">
      <c r="A22" t="s">
        <v>15</v>
      </c>
      <c r="B22">
        <v>26</v>
      </c>
      <c r="C22">
        <v>1</v>
      </c>
      <c r="D22">
        <v>0.35</v>
      </c>
      <c r="E22">
        <v>1.29</v>
      </c>
      <c r="AU22" s="32">
        <f t="shared" si="0"/>
        <v>1</v>
      </c>
      <c r="AV22" s="29">
        <f t="shared" si="1"/>
        <v>1</v>
      </c>
    </row>
    <row r="23" spans="1:48">
      <c r="A23" t="s">
        <v>16</v>
      </c>
      <c r="B23">
        <v>27</v>
      </c>
      <c r="C23">
        <v>9.68E-4</v>
      </c>
      <c r="D23" s="2">
        <v>4.84E-4</v>
      </c>
      <c r="E23" s="2">
        <v>1.4499999999999999E-3</v>
      </c>
      <c r="F23">
        <v>0.05</v>
      </c>
      <c r="G23">
        <v>0.12</v>
      </c>
      <c r="I23">
        <v>0.2</v>
      </c>
      <c r="J23">
        <v>0.06</v>
      </c>
      <c r="L23">
        <v>0.12</v>
      </c>
      <c r="M23">
        <v>0.19</v>
      </c>
      <c r="O23">
        <v>0.1</v>
      </c>
      <c r="P23">
        <v>0.1</v>
      </c>
      <c r="R23">
        <v>0.1</v>
      </c>
      <c r="S23">
        <v>0.08</v>
      </c>
      <c r="U23">
        <v>0.05</v>
      </c>
      <c r="V23">
        <v>0.14000000000000001</v>
      </c>
      <c r="X23">
        <v>0.03</v>
      </c>
      <c r="Y23">
        <v>0.13</v>
      </c>
      <c r="AA23">
        <v>-0.02</v>
      </c>
      <c r="AB23">
        <v>0.1</v>
      </c>
      <c r="AD23">
        <v>-0.08</v>
      </c>
      <c r="AE23">
        <v>0.11</v>
      </c>
      <c r="AG23">
        <v>-0.01</v>
      </c>
      <c r="AH23">
        <v>0.06</v>
      </c>
      <c r="AJ23">
        <v>0</v>
      </c>
      <c r="AK23">
        <v>0.04</v>
      </c>
      <c r="AM23">
        <v>0.02</v>
      </c>
      <c r="AN23">
        <v>0.05</v>
      </c>
      <c r="AP23">
        <v>-0.01</v>
      </c>
      <c r="AQ23">
        <v>0.01</v>
      </c>
      <c r="AS23">
        <v>-2.5099999999999998</v>
      </c>
      <c r="AU23" s="32">
        <f t="shared" si="0"/>
        <v>3.0902954325135908E-3</v>
      </c>
      <c r="AV23" s="29">
        <f t="shared" si="1"/>
        <v>0.31323865990788013</v>
      </c>
    </row>
    <row r="24" spans="1:48">
      <c r="A24" t="s">
        <v>17</v>
      </c>
      <c r="B24">
        <v>28</v>
      </c>
      <c r="C24">
        <v>1.9400000000000001E-3</v>
      </c>
      <c r="D24" s="2">
        <v>5.8100000000000003E-4</v>
      </c>
      <c r="E24" s="2">
        <v>3.5500000000000002E-3</v>
      </c>
      <c r="F24">
        <v>0</v>
      </c>
      <c r="G24">
        <v>0.22</v>
      </c>
      <c r="I24">
        <v>-0.05</v>
      </c>
      <c r="J24">
        <v>0.15</v>
      </c>
      <c r="L24">
        <v>-0.04</v>
      </c>
      <c r="M24">
        <v>0.13</v>
      </c>
      <c r="O24">
        <v>-0.02</v>
      </c>
      <c r="P24">
        <v>0.18</v>
      </c>
      <c r="R24">
        <v>0.05</v>
      </c>
      <c r="S24">
        <v>0.14000000000000001</v>
      </c>
      <c r="U24">
        <v>0</v>
      </c>
      <c r="V24">
        <v>0.09</v>
      </c>
      <c r="X24">
        <v>0</v>
      </c>
      <c r="Y24">
        <v>0.09</v>
      </c>
      <c r="AA24">
        <v>-0.01</v>
      </c>
      <c r="AB24">
        <v>7.0000000000000007E-2</v>
      </c>
      <c r="AD24">
        <v>-0.01</v>
      </c>
      <c r="AE24">
        <v>7.0000000000000007E-2</v>
      </c>
      <c r="AG24">
        <v>-0.01</v>
      </c>
      <c r="AH24">
        <v>7.0000000000000007E-2</v>
      </c>
      <c r="AJ24">
        <v>-0.01</v>
      </c>
      <c r="AK24">
        <v>0.06</v>
      </c>
      <c r="AM24">
        <v>0</v>
      </c>
      <c r="AN24">
        <v>7.0000000000000007E-2</v>
      </c>
      <c r="AP24">
        <v>0.01</v>
      </c>
      <c r="AQ24">
        <v>0.09</v>
      </c>
      <c r="AS24">
        <v>-1.2800000000000002</v>
      </c>
      <c r="AU24" s="32">
        <f t="shared" si="0"/>
        <v>5.2480746024977223E-2</v>
      </c>
      <c r="AV24" s="29">
        <f t="shared" si="1"/>
        <v>3.6965937928487021E-2</v>
      </c>
    </row>
    <row r="25" spans="1:48">
      <c r="A25" t="s">
        <v>18</v>
      </c>
      <c r="B25">
        <v>29</v>
      </c>
      <c r="C25">
        <v>1.12903E-2</v>
      </c>
      <c r="D25">
        <v>9.0322400000000004E-3</v>
      </c>
      <c r="E25">
        <v>1.29032E-2</v>
      </c>
      <c r="F25">
        <v>-0.46</v>
      </c>
      <c r="G25">
        <v>0.27</v>
      </c>
      <c r="I25">
        <v>-0.44</v>
      </c>
      <c r="J25">
        <v>7.0000000000000007E-2</v>
      </c>
      <c r="L25">
        <v>-0.5</v>
      </c>
      <c r="M25">
        <v>0.33</v>
      </c>
      <c r="O25">
        <v>-0.08</v>
      </c>
      <c r="P25">
        <v>0.12</v>
      </c>
      <c r="R25">
        <v>-0.01</v>
      </c>
      <c r="S25">
        <v>0.15</v>
      </c>
      <c r="U25">
        <v>-7.0000000000000007E-2</v>
      </c>
      <c r="V25">
        <v>0.1</v>
      </c>
      <c r="X25">
        <v>-0.08</v>
      </c>
      <c r="Y25">
        <v>0.11</v>
      </c>
      <c r="AA25">
        <v>-0.08</v>
      </c>
      <c r="AB25">
        <v>0.12</v>
      </c>
      <c r="AD25">
        <v>-0.05</v>
      </c>
      <c r="AE25">
        <v>0.1</v>
      </c>
      <c r="AG25">
        <v>-0.05</v>
      </c>
      <c r="AH25">
        <v>0.1</v>
      </c>
      <c r="AJ25">
        <v>-0.08</v>
      </c>
      <c r="AK25">
        <v>0.17</v>
      </c>
      <c r="AM25">
        <v>-0.06</v>
      </c>
      <c r="AN25">
        <v>0.17</v>
      </c>
      <c r="AP25">
        <v>-0.01</v>
      </c>
      <c r="AQ25">
        <v>0.1</v>
      </c>
      <c r="AS25">
        <v>-3.3099999999999996</v>
      </c>
      <c r="AU25" s="32">
        <f t="shared" si="0"/>
        <v>4.8977881936844653E-4</v>
      </c>
      <c r="AV25" s="29">
        <f t="shared" si="1"/>
        <v>23.051833916702371</v>
      </c>
    </row>
    <row r="26" spans="1:48">
      <c r="A26" t="s">
        <v>19</v>
      </c>
      <c r="B26">
        <v>30</v>
      </c>
      <c r="C26">
        <v>0.32</v>
      </c>
      <c r="D26">
        <v>0.05</v>
      </c>
      <c r="E26">
        <v>0.68</v>
      </c>
      <c r="F26">
        <v>0.02</v>
      </c>
      <c r="G26">
        <v>0.17</v>
      </c>
      <c r="I26">
        <v>0.09</v>
      </c>
      <c r="J26">
        <v>0.23</v>
      </c>
      <c r="L26">
        <v>0.1</v>
      </c>
      <c r="M26">
        <v>0.14000000000000001</v>
      </c>
      <c r="O26">
        <v>0.16</v>
      </c>
      <c r="P26">
        <v>0.21</v>
      </c>
      <c r="R26">
        <v>0.02</v>
      </c>
      <c r="S26">
        <v>0.14000000000000001</v>
      </c>
      <c r="U26">
        <v>0.01</v>
      </c>
      <c r="V26">
        <v>0.18</v>
      </c>
      <c r="X26">
        <v>0.01</v>
      </c>
      <c r="Y26">
        <v>0.18</v>
      </c>
      <c r="AA26">
        <v>0</v>
      </c>
      <c r="AB26">
        <v>0.1</v>
      </c>
      <c r="AD26">
        <v>0</v>
      </c>
      <c r="AE26">
        <v>0.1</v>
      </c>
      <c r="AG26">
        <v>0</v>
      </c>
      <c r="AH26">
        <v>0.15</v>
      </c>
      <c r="AJ26">
        <v>0.01</v>
      </c>
      <c r="AK26">
        <v>0.15</v>
      </c>
      <c r="AM26">
        <v>0.01</v>
      </c>
      <c r="AN26">
        <v>0.15</v>
      </c>
      <c r="AP26">
        <v>0.02</v>
      </c>
      <c r="AQ26">
        <v>0.15</v>
      </c>
      <c r="AS26">
        <v>-2.9400000000000004</v>
      </c>
      <c r="AU26" s="32">
        <f t="shared" si="0"/>
        <v>1.1481536214968814E-3</v>
      </c>
      <c r="AV26" s="29">
        <f t="shared" si="1"/>
        <v>278.70834878594616</v>
      </c>
    </row>
    <row r="27" spans="1:48">
      <c r="A27" t="s">
        <v>20</v>
      </c>
      <c r="B27">
        <v>33</v>
      </c>
      <c r="C27" s="2">
        <v>1.6100000000000001E-4</v>
      </c>
      <c r="D27" s="2">
        <v>7.0999999999999998E-6</v>
      </c>
      <c r="E27" s="2">
        <v>2.9E-4</v>
      </c>
      <c r="AV27" s="29"/>
    </row>
    <row r="28" spans="1:48">
      <c r="A28" t="s">
        <v>21</v>
      </c>
      <c r="B28">
        <v>34</v>
      </c>
      <c r="C28" s="2">
        <v>5.8100000000000003E-5</v>
      </c>
      <c r="D28" s="2">
        <v>6.7700000000000004E-7</v>
      </c>
      <c r="E28" s="2">
        <v>7.4200000000000001E-5</v>
      </c>
      <c r="AV28" s="29"/>
    </row>
    <row r="29" spans="1:48">
      <c r="A29" t="s">
        <v>22</v>
      </c>
      <c r="B29">
        <v>42</v>
      </c>
      <c r="C29" s="2">
        <v>2.9E-4</v>
      </c>
      <c r="D29" s="2">
        <v>2.1900000000000001E-4</v>
      </c>
      <c r="E29" s="2">
        <v>3.8699999999999997E-4</v>
      </c>
      <c r="F29">
        <v>0.5</v>
      </c>
      <c r="G29">
        <v>0.3</v>
      </c>
      <c r="I29">
        <v>0.4</v>
      </c>
      <c r="J29">
        <v>0.4</v>
      </c>
      <c r="L29">
        <v>0.4</v>
      </c>
      <c r="M29">
        <v>0.38</v>
      </c>
      <c r="O29">
        <v>0.31</v>
      </c>
      <c r="P29">
        <v>0.26</v>
      </c>
      <c r="R29">
        <v>0.28999999999999998</v>
      </c>
      <c r="S29">
        <v>0.26</v>
      </c>
      <c r="U29">
        <v>0.2</v>
      </c>
      <c r="V29">
        <v>0.17</v>
      </c>
      <c r="X29">
        <v>0.15</v>
      </c>
      <c r="Y29">
        <v>7.0000000000000007E-2</v>
      </c>
      <c r="AA29">
        <v>0.15</v>
      </c>
      <c r="AB29">
        <v>7.0000000000000007E-2</v>
      </c>
      <c r="AD29">
        <v>0.15</v>
      </c>
      <c r="AE29">
        <v>7.0000000000000007E-2</v>
      </c>
      <c r="AG29">
        <v>0.15</v>
      </c>
      <c r="AH29">
        <v>7.0000000000000007E-2</v>
      </c>
      <c r="AJ29">
        <v>0.15</v>
      </c>
      <c r="AK29">
        <v>7.0000000000000007E-2</v>
      </c>
      <c r="AM29">
        <v>0.15</v>
      </c>
      <c r="AN29">
        <v>7.0000000000000007E-2</v>
      </c>
      <c r="AP29">
        <v>0.15</v>
      </c>
      <c r="AQ29">
        <v>7.0000000000000007E-2</v>
      </c>
      <c r="AS29">
        <v>-5.62</v>
      </c>
      <c r="AU29" s="32">
        <f t="shared" si="0"/>
        <v>2.3988329190194872E-6</v>
      </c>
      <c r="AV29" s="29">
        <f t="shared" si="1"/>
        <v>120.89212120639743</v>
      </c>
    </row>
    <row r="30" spans="1:48">
      <c r="A30" t="s">
        <v>23</v>
      </c>
      <c r="B30">
        <v>53</v>
      </c>
      <c r="C30">
        <v>5.4838599999999999E-4</v>
      </c>
      <c r="D30">
        <v>5.4838599999999999E-4</v>
      </c>
      <c r="E30">
        <v>5.4838599999999999E-4</v>
      </c>
    </row>
    <row r="31" spans="1:48">
      <c r="A31" t="s">
        <v>24</v>
      </c>
      <c r="B31">
        <v>74</v>
      </c>
      <c r="C31">
        <v>4.8387000000000003E-5</v>
      </c>
      <c r="D31">
        <v>4.8387000000000003E-5</v>
      </c>
      <c r="E31">
        <v>4.8387000000000003E-5</v>
      </c>
    </row>
    <row r="33" spans="1:42">
      <c r="F33" s="3" t="s">
        <v>48</v>
      </c>
      <c r="I33" s="3" t="s">
        <v>48</v>
      </c>
      <c r="L33" s="3" t="s">
        <v>48</v>
      </c>
      <c r="O33" s="3" t="s">
        <v>48</v>
      </c>
      <c r="R33" s="3" t="s">
        <v>48</v>
      </c>
      <c r="U33" s="3" t="s">
        <v>48</v>
      </c>
      <c r="X33" s="3" t="s">
        <v>48</v>
      </c>
      <c r="AA33" s="3" t="s">
        <v>48</v>
      </c>
      <c r="AD33" s="3" t="s">
        <v>48</v>
      </c>
      <c r="AG33" s="3"/>
      <c r="AH33" s="3"/>
    </row>
    <row r="34" spans="1:42">
      <c r="F34" s="3" t="s">
        <v>30</v>
      </c>
      <c r="I34" s="3" t="s">
        <v>31</v>
      </c>
      <c r="J34" s="3"/>
      <c r="K34" s="3"/>
      <c r="L34" s="3" t="s">
        <v>33</v>
      </c>
      <c r="M34" s="3"/>
      <c r="N34" s="3"/>
      <c r="O34" s="3" t="s">
        <v>34</v>
      </c>
      <c r="P34" s="3"/>
      <c r="Q34" s="3"/>
      <c r="R34" s="3" t="s">
        <v>35</v>
      </c>
      <c r="S34" s="3"/>
      <c r="T34" s="3"/>
      <c r="U34" s="3" t="s">
        <v>36</v>
      </c>
      <c r="V34" s="3"/>
      <c r="W34" s="3"/>
      <c r="X34" s="3" t="s">
        <v>37</v>
      </c>
      <c r="Y34" s="3"/>
      <c r="Z34" s="3"/>
      <c r="AA34" s="3" t="s">
        <v>38</v>
      </c>
      <c r="AB34" s="3"/>
      <c r="AC34" s="3"/>
      <c r="AD34" s="3" t="s">
        <v>39</v>
      </c>
      <c r="AE34" s="3"/>
      <c r="AF34" s="3"/>
      <c r="AG34" s="3" t="s">
        <v>58</v>
      </c>
      <c r="AJ34" s="3" t="s">
        <v>59</v>
      </c>
      <c r="AK34" s="3"/>
      <c r="AM34" s="3" t="s">
        <v>61</v>
      </c>
      <c r="AN34" s="3"/>
      <c r="AO34" s="3"/>
      <c r="AP34" s="3" t="s">
        <v>62</v>
      </c>
    </row>
    <row r="35" spans="1:42">
      <c r="A35" t="s">
        <v>54</v>
      </c>
      <c r="B35">
        <v>1</v>
      </c>
      <c r="F35" s="3"/>
      <c r="I35" s="3"/>
      <c r="L35" s="3"/>
      <c r="O35" s="3"/>
      <c r="R35" s="3"/>
      <c r="U35" s="3"/>
      <c r="X35" s="3"/>
      <c r="AA35" s="3"/>
      <c r="AD35" s="3"/>
      <c r="AG35" s="3"/>
      <c r="AH35" s="3"/>
    </row>
    <row r="36" spans="1:42">
      <c r="A36" t="s">
        <v>55</v>
      </c>
      <c r="B36">
        <v>5</v>
      </c>
    </row>
    <row r="37" spans="1:42">
      <c r="A37" t="s">
        <v>0</v>
      </c>
      <c r="B37">
        <v>6</v>
      </c>
      <c r="F37">
        <f>10^F6</f>
        <v>0.93325430079699101</v>
      </c>
      <c r="I37">
        <f>10^I6</f>
        <v>0.79432823472428149</v>
      </c>
      <c r="L37">
        <f>10^L6</f>
        <v>0.93325430079699101</v>
      </c>
      <c r="O37">
        <f>10^O6</f>
        <v>1.2589254117941673</v>
      </c>
      <c r="R37">
        <f>10^R6</f>
        <v>1.2589254117941673</v>
      </c>
      <c r="U37">
        <f>10^U6</f>
        <v>1.3489628825916538</v>
      </c>
      <c r="X37">
        <f>10^X6</f>
        <v>1.1220184543019636</v>
      </c>
      <c r="AA37">
        <f>10^AA6</f>
        <v>1.0715193052376064</v>
      </c>
      <c r="AD37">
        <f>10^AD6</f>
        <v>1</v>
      </c>
      <c r="AG37">
        <f>10^AG6</f>
        <v>0.83176377110267097</v>
      </c>
      <c r="AJ37">
        <f>10^AJ6</f>
        <v>0.89125093813374545</v>
      </c>
      <c r="AM37">
        <f>10^AM6</f>
        <v>0.79432823472428149</v>
      </c>
      <c r="AP37">
        <f>10^AP6</f>
        <v>0.77624711662869172</v>
      </c>
    </row>
    <row r="38" spans="1:42">
      <c r="A38" t="s">
        <v>1</v>
      </c>
      <c r="B38">
        <v>7</v>
      </c>
      <c r="F38">
        <f>10^F7</f>
        <v>1.0471285480508996</v>
      </c>
      <c r="I38">
        <f t="shared" ref="I38:I60" si="2">10^I7</f>
        <v>1.6595869074375607</v>
      </c>
      <c r="L38">
        <f t="shared" ref="L38:L60" si="3">10^L7</f>
        <v>1.5135612484362082</v>
      </c>
      <c r="O38">
        <f t="shared" ref="O38:O60" si="4">10^O7</f>
        <v>1.0232929922807541</v>
      </c>
      <c r="R38">
        <f t="shared" ref="R38:R60" si="5">10^R7</f>
        <v>1.4125375446227544</v>
      </c>
      <c r="U38">
        <f t="shared" ref="U38:U60" si="6">10^U7</f>
        <v>1.2302687708123816</v>
      </c>
      <c r="X38">
        <f t="shared" ref="X38:X60" si="7">10^X7</f>
        <v>1.4791083881682074</v>
      </c>
      <c r="AA38">
        <f t="shared" ref="AA38:AA60" si="8">10^AA7</f>
        <v>1.5135612484362082</v>
      </c>
      <c r="AD38">
        <f t="shared" ref="AD38:AD60" si="9">10^AD7</f>
        <v>1.2589254117941673</v>
      </c>
      <c r="AG38">
        <f t="shared" ref="AG38:AG60" si="10">10^AG7</f>
        <v>1.5135612484362082</v>
      </c>
      <c r="AJ38">
        <f t="shared" ref="AJ38:AJ60" si="11">10^AJ7</f>
        <v>1.3489628825916538</v>
      </c>
      <c r="AM38">
        <f t="shared" ref="AM38:AM60" si="12">10^AM7</f>
        <v>1.288249551693134</v>
      </c>
      <c r="AP38">
        <f t="shared" ref="AP38:AP60" si="13">10^AP7</f>
        <v>1.2302687708123816</v>
      </c>
    </row>
    <row r="39" spans="1:42">
      <c r="A39" t="s">
        <v>2</v>
      </c>
      <c r="B39">
        <v>8</v>
      </c>
      <c r="F39">
        <f>10^F8</f>
        <v>3.5481338923357555</v>
      </c>
      <c r="I39">
        <f t="shared" si="2"/>
        <v>3.2359365692962836</v>
      </c>
      <c r="L39">
        <f t="shared" si="3"/>
        <v>2.9512092266663856</v>
      </c>
      <c r="O39">
        <f t="shared" si="4"/>
        <v>2.5118864315095806</v>
      </c>
      <c r="R39">
        <f t="shared" si="5"/>
        <v>2.8183829312644542</v>
      </c>
      <c r="U39">
        <f t="shared" si="6"/>
        <v>1.4791083881682074</v>
      </c>
      <c r="X39">
        <f t="shared" si="7"/>
        <v>1.1220184543019636</v>
      </c>
      <c r="AA39">
        <f t="shared" si="8"/>
        <v>1.1220184543019636</v>
      </c>
      <c r="AD39">
        <f t="shared" si="9"/>
        <v>1.1481536214968828</v>
      </c>
      <c r="AG39">
        <f t="shared" si="10"/>
        <v>1</v>
      </c>
      <c r="AJ39">
        <f t="shared" si="11"/>
        <v>0.89125093813374545</v>
      </c>
      <c r="AM39">
        <f t="shared" si="12"/>
        <v>0.85113803820237643</v>
      </c>
      <c r="AP39">
        <f t="shared" si="13"/>
        <v>0.79432823472428149</v>
      </c>
    </row>
    <row r="40" spans="1:42">
      <c r="A40" t="s">
        <v>25</v>
      </c>
      <c r="B40">
        <v>9</v>
      </c>
    </row>
    <row r="41" spans="1:42">
      <c r="A41" t="s">
        <v>3</v>
      </c>
      <c r="B41">
        <v>11</v>
      </c>
      <c r="F41">
        <f t="shared" ref="F41:F46" si="14">10^F10</f>
        <v>0.74131024130091738</v>
      </c>
      <c r="I41">
        <f t="shared" si="2"/>
        <v>0.83176377110267097</v>
      </c>
      <c r="L41">
        <f t="shared" si="3"/>
        <v>0.89125093813374545</v>
      </c>
      <c r="O41">
        <f t="shared" si="4"/>
        <v>1.3182567385564072</v>
      </c>
      <c r="R41">
        <f t="shared" si="5"/>
        <v>1.2022644346174129</v>
      </c>
      <c r="U41">
        <f t="shared" si="6"/>
        <v>1.2589254117941673</v>
      </c>
      <c r="X41">
        <f t="shared" si="7"/>
        <v>1.1220184543019636</v>
      </c>
      <c r="AA41">
        <f t="shared" si="8"/>
        <v>1.0715193052376064</v>
      </c>
      <c r="AD41">
        <f t="shared" si="9"/>
        <v>1.2022644346174129</v>
      </c>
      <c r="AG41">
        <f t="shared" si="10"/>
        <v>1.0471285480508996</v>
      </c>
      <c r="AJ41">
        <f t="shared" si="11"/>
        <v>1.1481536214968828</v>
      </c>
      <c r="AM41">
        <f t="shared" si="12"/>
        <v>1.1481536214968828</v>
      </c>
      <c r="AP41">
        <f t="shared" si="13"/>
        <v>1.1220184543019636</v>
      </c>
    </row>
    <row r="42" spans="1:42">
      <c r="A42" t="s">
        <v>4</v>
      </c>
      <c r="B42">
        <v>12</v>
      </c>
      <c r="F42">
        <f t="shared" si="14"/>
        <v>2.0892961308540396</v>
      </c>
      <c r="I42">
        <f t="shared" si="2"/>
        <v>2.0417379446695296</v>
      </c>
      <c r="L42">
        <f t="shared" si="3"/>
        <v>1.9952623149688797</v>
      </c>
      <c r="O42">
        <f t="shared" si="4"/>
        <v>1.778279410038923</v>
      </c>
      <c r="R42">
        <f t="shared" si="5"/>
        <v>1.62181009735893</v>
      </c>
      <c r="U42">
        <f t="shared" si="6"/>
        <v>1.5135612484362082</v>
      </c>
      <c r="X42">
        <f t="shared" si="7"/>
        <v>1.5135612484362082</v>
      </c>
      <c r="AA42">
        <f t="shared" si="8"/>
        <v>1.2022644346174129</v>
      </c>
      <c r="AD42">
        <f t="shared" si="9"/>
        <v>1.2022644346174129</v>
      </c>
      <c r="AG42">
        <f t="shared" si="10"/>
        <v>1</v>
      </c>
      <c r="AJ42">
        <f t="shared" si="11"/>
        <v>1</v>
      </c>
      <c r="AM42">
        <f t="shared" si="12"/>
        <v>1</v>
      </c>
      <c r="AP42">
        <f t="shared" si="13"/>
        <v>1.0715193052376064</v>
      </c>
    </row>
    <row r="43" spans="1:42">
      <c r="A43" t="s">
        <v>5</v>
      </c>
      <c r="B43">
        <v>13</v>
      </c>
      <c r="F43">
        <f t="shared" si="14"/>
        <v>0.79432823472428149</v>
      </c>
      <c r="I43">
        <f t="shared" si="2"/>
        <v>0.95499258602143589</v>
      </c>
      <c r="L43">
        <f t="shared" si="3"/>
        <v>1.1220184543019636</v>
      </c>
      <c r="O43">
        <f t="shared" si="4"/>
        <v>1.3182567385564072</v>
      </c>
      <c r="R43">
        <f t="shared" si="5"/>
        <v>1.3182567385564072</v>
      </c>
      <c r="U43">
        <f t="shared" si="6"/>
        <v>1.0471285480508996</v>
      </c>
      <c r="X43">
        <f t="shared" si="7"/>
        <v>1.0471285480508996</v>
      </c>
      <c r="AA43">
        <f t="shared" si="8"/>
        <v>1.0715193052376064</v>
      </c>
      <c r="AD43">
        <f t="shared" si="9"/>
        <v>1.3489628825916538</v>
      </c>
      <c r="AG43">
        <f t="shared" si="10"/>
        <v>1.0232929922807541</v>
      </c>
      <c r="AJ43">
        <f t="shared" si="11"/>
        <v>0.97723722095581067</v>
      </c>
      <c r="AM43">
        <f t="shared" si="12"/>
        <v>1.0715193052376064</v>
      </c>
      <c r="AP43">
        <f t="shared" si="13"/>
        <v>1.0964781961431851</v>
      </c>
    </row>
    <row r="44" spans="1:42">
      <c r="A44" t="s">
        <v>6</v>
      </c>
      <c r="B44">
        <v>14</v>
      </c>
      <c r="F44">
        <f t="shared" si="14"/>
        <v>1.7378008287493756</v>
      </c>
      <c r="I44">
        <f t="shared" si="2"/>
        <v>1.9054607179632475</v>
      </c>
      <c r="L44">
        <f t="shared" si="3"/>
        <v>2.0417379446695296</v>
      </c>
      <c r="O44">
        <f t="shared" si="4"/>
        <v>2.0892961308540396</v>
      </c>
      <c r="R44">
        <f t="shared" si="5"/>
        <v>1.5848931924611136</v>
      </c>
      <c r="U44">
        <f t="shared" si="6"/>
        <v>1.5848931924611136</v>
      </c>
      <c r="X44">
        <f>10^X13</f>
        <v>1.288249551693134</v>
      </c>
      <c r="AA44">
        <f t="shared" si="8"/>
        <v>1.2022644346174129</v>
      </c>
      <c r="AD44">
        <f t="shared" si="9"/>
        <v>1.2022644346174129</v>
      </c>
      <c r="AG44">
        <f t="shared" si="10"/>
        <v>0.95499258602143589</v>
      </c>
      <c r="AJ44">
        <f t="shared" si="11"/>
        <v>0.97723722095581067</v>
      </c>
      <c r="AM44">
        <f t="shared" si="12"/>
        <v>1</v>
      </c>
      <c r="AP44">
        <f t="shared" si="13"/>
        <v>0.97723722095581067</v>
      </c>
    </row>
    <row r="45" spans="1:42">
      <c r="A45" t="s">
        <v>7</v>
      </c>
      <c r="B45">
        <v>15</v>
      </c>
      <c r="F45">
        <f t="shared" si="14"/>
        <v>1.6595869074375607</v>
      </c>
      <c r="I45">
        <f t="shared" si="2"/>
        <v>2.0892961308540396</v>
      </c>
      <c r="L45">
        <f t="shared" si="3"/>
        <v>2.5118864315095806</v>
      </c>
      <c r="O45">
        <f t="shared" si="4"/>
        <v>2.7542287033381663</v>
      </c>
      <c r="R45">
        <f t="shared" si="5"/>
        <v>1.7378008287493756</v>
      </c>
      <c r="U45">
        <f t="shared" si="6"/>
        <v>1.3489628825916538</v>
      </c>
      <c r="X45">
        <f>10^X14</f>
        <v>1</v>
      </c>
      <c r="AA45">
        <f t="shared" si="8"/>
        <v>0.95499258602143589</v>
      </c>
      <c r="AD45">
        <f t="shared" si="9"/>
        <v>0.97723722095581067</v>
      </c>
      <c r="AG45">
        <f t="shared" si="10"/>
        <v>1.0715193052376064</v>
      </c>
      <c r="AJ45">
        <f t="shared" si="11"/>
        <v>0.91201083935590965</v>
      </c>
      <c r="AM45">
        <f t="shared" si="12"/>
        <v>0.83176377110267097</v>
      </c>
      <c r="AP45">
        <f t="shared" si="13"/>
        <v>0.95499258602143589</v>
      </c>
    </row>
    <row r="46" spans="1:42">
      <c r="A46" t="s">
        <v>8</v>
      </c>
      <c r="B46">
        <v>16</v>
      </c>
      <c r="F46">
        <f t="shared" si="14"/>
        <v>2.2908676527677732</v>
      </c>
      <c r="I46">
        <f t="shared" si="2"/>
        <v>2.3988329190194908</v>
      </c>
      <c r="L46">
        <f t="shared" si="3"/>
        <v>2.2387211385683394</v>
      </c>
      <c r="O46">
        <f t="shared" si="4"/>
        <v>1.9952623149688797</v>
      </c>
      <c r="R46">
        <f t="shared" si="5"/>
        <v>1.6595869074375607</v>
      </c>
      <c r="U46">
        <f t="shared" si="6"/>
        <v>1.5135612484362082</v>
      </c>
      <c r="X46">
        <f t="shared" si="7"/>
        <v>1.2302687708123816</v>
      </c>
      <c r="AA46">
        <f t="shared" si="8"/>
        <v>1.0964781961431851</v>
      </c>
      <c r="AD46">
        <f t="shared" si="9"/>
        <v>1.0471285480508996</v>
      </c>
      <c r="AG46">
        <f t="shared" si="10"/>
        <v>1</v>
      </c>
      <c r="AJ46">
        <f t="shared" si="11"/>
        <v>1.0964781961431851</v>
      </c>
      <c r="AM46">
        <f t="shared" si="12"/>
        <v>1.1481536214968828</v>
      </c>
      <c r="AP46">
        <f t="shared" si="13"/>
        <v>1.0715193052376064</v>
      </c>
    </row>
    <row r="47" spans="1:42">
      <c r="A47" t="s">
        <v>9</v>
      </c>
      <c r="B47">
        <v>17</v>
      </c>
    </row>
    <row r="48" spans="1:42">
      <c r="A48" t="s">
        <v>10</v>
      </c>
      <c r="B48">
        <v>19</v>
      </c>
      <c r="F48">
        <f>10^F17</f>
        <v>1.5135612484362082</v>
      </c>
      <c r="I48">
        <f t="shared" si="2"/>
        <v>1.4125375446227544</v>
      </c>
      <c r="L48">
        <f t="shared" si="3"/>
        <v>1.5848931924611136</v>
      </c>
      <c r="O48">
        <f t="shared" si="4"/>
        <v>1.6595869074375607</v>
      </c>
      <c r="R48">
        <f t="shared" si="5"/>
        <v>1.5848931924611136</v>
      </c>
      <c r="U48">
        <f t="shared" si="6"/>
        <v>1.0471285480508996</v>
      </c>
      <c r="X48">
        <f t="shared" si="7"/>
        <v>1.1748975549395295</v>
      </c>
      <c r="AA48">
        <f t="shared" si="8"/>
        <v>1.0964781961431851</v>
      </c>
      <c r="AD48">
        <f t="shared" si="9"/>
        <v>1.0471285480508996</v>
      </c>
      <c r="AG48">
        <f t="shared" si="10"/>
        <v>0.93325430079699101</v>
      </c>
      <c r="AJ48">
        <f t="shared" si="11"/>
        <v>1.0715193052376064</v>
      </c>
      <c r="AM48">
        <f t="shared" si="12"/>
        <v>1.0715193052376064</v>
      </c>
      <c r="AP48">
        <f t="shared" si="13"/>
        <v>1.0964781961431851</v>
      </c>
    </row>
    <row r="49" spans="1:42">
      <c r="A49" t="s">
        <v>11</v>
      </c>
      <c r="B49">
        <v>20</v>
      </c>
      <c r="F49">
        <f>10^F18</f>
        <v>2.1379620895022322</v>
      </c>
      <c r="I49">
        <f t="shared" si="2"/>
        <v>2.0417379446695296</v>
      </c>
      <c r="L49">
        <f t="shared" si="3"/>
        <v>1.9054607179632475</v>
      </c>
      <c r="O49">
        <f t="shared" si="4"/>
        <v>1.62181009735893</v>
      </c>
      <c r="R49">
        <f t="shared" si="5"/>
        <v>1.3182567385564072</v>
      </c>
      <c r="U49">
        <f t="shared" si="6"/>
        <v>1.5848931924611136</v>
      </c>
      <c r="X49">
        <f t="shared" si="7"/>
        <v>1.288249551693134</v>
      </c>
      <c r="AA49">
        <f t="shared" si="8"/>
        <v>1.1220184543019636</v>
      </c>
      <c r="AD49">
        <f t="shared" si="9"/>
        <v>1.2302687708123816</v>
      </c>
      <c r="AG49">
        <f t="shared" si="10"/>
        <v>0.95499258602143589</v>
      </c>
      <c r="AJ49">
        <f t="shared" si="11"/>
        <v>1.0964781961431851</v>
      </c>
      <c r="AM49">
        <f t="shared" si="12"/>
        <v>1.0964781961431851</v>
      </c>
      <c r="AP49">
        <f t="shared" si="13"/>
        <v>1.0715193052376064</v>
      </c>
    </row>
    <row r="50" spans="1:42">
      <c r="A50" t="s">
        <v>12</v>
      </c>
      <c r="B50">
        <v>23</v>
      </c>
      <c r="F50">
        <f>10^F19</f>
        <v>1.3182567385564072</v>
      </c>
      <c r="I50">
        <f t="shared" si="2"/>
        <v>1.1481536214968828</v>
      </c>
      <c r="L50">
        <f t="shared" si="3"/>
        <v>1.0964781961431851</v>
      </c>
      <c r="O50">
        <f t="shared" si="4"/>
        <v>1.2302687708123816</v>
      </c>
      <c r="R50">
        <f t="shared" si="5"/>
        <v>1.4791083881682074</v>
      </c>
      <c r="U50">
        <f t="shared" si="6"/>
        <v>1.1220184543019636</v>
      </c>
      <c r="X50">
        <f t="shared" si="7"/>
        <v>1.1481536214968828</v>
      </c>
      <c r="AA50">
        <f t="shared" si="8"/>
        <v>1.0471285480508996</v>
      </c>
      <c r="AD50">
        <f t="shared" si="9"/>
        <v>1.0715193052376064</v>
      </c>
      <c r="AG50">
        <f t="shared" si="10"/>
        <v>1</v>
      </c>
      <c r="AH50" s="22"/>
      <c r="AJ50">
        <f t="shared" si="11"/>
        <v>1.0471285480508996</v>
      </c>
      <c r="AM50">
        <f t="shared" si="12"/>
        <v>0.93325430079699101</v>
      </c>
      <c r="AP50">
        <f t="shared" si="13"/>
        <v>0.93325430079699101</v>
      </c>
    </row>
    <row r="51" spans="1:42">
      <c r="A51" t="s">
        <v>13</v>
      </c>
      <c r="B51">
        <v>24</v>
      </c>
      <c r="F51">
        <f>10^F20</f>
        <v>1.2022644346174129</v>
      </c>
      <c r="I51">
        <f t="shared" si="2"/>
        <v>1.1220184543019636</v>
      </c>
      <c r="L51">
        <f t="shared" si="3"/>
        <v>1.0964781961431851</v>
      </c>
      <c r="O51">
        <f t="shared" si="4"/>
        <v>1.0471285480508996</v>
      </c>
      <c r="R51">
        <f t="shared" si="5"/>
        <v>1.0232929922807541</v>
      </c>
      <c r="U51">
        <f t="shared" si="6"/>
        <v>1</v>
      </c>
      <c r="X51">
        <f t="shared" si="7"/>
        <v>0.97723722095581067</v>
      </c>
      <c r="AA51">
        <f t="shared" si="8"/>
        <v>1</v>
      </c>
      <c r="AD51">
        <f t="shared" si="9"/>
        <v>1.0232929922807541</v>
      </c>
      <c r="AG51">
        <f t="shared" si="10"/>
        <v>0.97723722095581067</v>
      </c>
      <c r="AJ51">
        <f t="shared" si="11"/>
        <v>0.97723722095581067</v>
      </c>
      <c r="AM51">
        <f t="shared" si="12"/>
        <v>1</v>
      </c>
      <c r="AP51">
        <f t="shared" si="13"/>
        <v>0.97723722095581067</v>
      </c>
    </row>
    <row r="52" spans="1:42">
      <c r="A52" t="s">
        <v>14</v>
      </c>
      <c r="B52">
        <v>25</v>
      </c>
      <c r="F52">
        <f>10^F21</f>
        <v>0.37153522909717251</v>
      </c>
      <c r="I52">
        <f t="shared" si="2"/>
        <v>0.33113112148259105</v>
      </c>
      <c r="L52">
        <f t="shared" si="3"/>
        <v>0.37153522909717251</v>
      </c>
      <c r="O52">
        <f t="shared" si="4"/>
        <v>0.38018939632056115</v>
      </c>
      <c r="R52">
        <f t="shared" si="5"/>
        <v>0.56234132519034907</v>
      </c>
      <c r="U52">
        <f t="shared" si="6"/>
        <v>0.660693448007596</v>
      </c>
      <c r="X52">
        <f t="shared" si="7"/>
        <v>0.75857757502918366</v>
      </c>
      <c r="AA52">
        <f t="shared" si="8"/>
        <v>0.77624711662869172</v>
      </c>
      <c r="AD52">
        <f t="shared" si="9"/>
        <v>0.81283051616409918</v>
      </c>
      <c r="AG52">
        <f t="shared" si="10"/>
        <v>0.83176377110267097</v>
      </c>
      <c r="AJ52">
        <f t="shared" si="11"/>
        <v>0.97723722095581067</v>
      </c>
      <c r="AM52">
        <f t="shared" si="12"/>
        <v>0.93325430079699101</v>
      </c>
      <c r="AP52">
        <f t="shared" si="13"/>
        <v>0.93325430079699101</v>
      </c>
    </row>
    <row r="53" spans="1:42">
      <c r="A53" t="s">
        <v>15</v>
      </c>
      <c r="B53">
        <v>26</v>
      </c>
    </row>
    <row r="54" spans="1:42">
      <c r="A54" t="s">
        <v>16</v>
      </c>
      <c r="B54">
        <v>27</v>
      </c>
      <c r="F54">
        <f>10^F23</f>
        <v>1.1220184543019636</v>
      </c>
      <c r="I54">
        <f t="shared" si="2"/>
        <v>1.5848931924611136</v>
      </c>
      <c r="L54">
        <f t="shared" si="3"/>
        <v>1.3182567385564072</v>
      </c>
      <c r="O54">
        <f t="shared" si="4"/>
        <v>1.2589254117941673</v>
      </c>
      <c r="R54">
        <f t="shared" si="5"/>
        <v>1.2589254117941673</v>
      </c>
      <c r="U54">
        <f t="shared" si="6"/>
        <v>1.1220184543019636</v>
      </c>
      <c r="X54">
        <f t="shared" si="7"/>
        <v>1.0715193052376064</v>
      </c>
      <c r="AA54">
        <f t="shared" si="8"/>
        <v>0.95499258602143589</v>
      </c>
      <c r="AD54">
        <f t="shared" si="9"/>
        <v>0.83176377110267097</v>
      </c>
      <c r="AG54">
        <f t="shared" si="10"/>
        <v>0.97723722095581067</v>
      </c>
      <c r="AJ54">
        <f t="shared" si="11"/>
        <v>1</v>
      </c>
      <c r="AM54">
        <f t="shared" si="12"/>
        <v>1.0471285480508996</v>
      </c>
      <c r="AP54">
        <f t="shared" si="13"/>
        <v>0.97723722095581067</v>
      </c>
    </row>
    <row r="55" spans="1:42">
      <c r="A55" t="s">
        <v>17</v>
      </c>
      <c r="B55">
        <v>28</v>
      </c>
      <c r="F55">
        <f>10^F24</f>
        <v>1</v>
      </c>
      <c r="I55">
        <f t="shared" si="2"/>
        <v>0.89125093813374545</v>
      </c>
      <c r="L55">
        <f t="shared" si="3"/>
        <v>0.91201083935590965</v>
      </c>
      <c r="O55">
        <f t="shared" si="4"/>
        <v>0.95499258602143589</v>
      </c>
      <c r="R55">
        <f t="shared" si="5"/>
        <v>1.1220184543019636</v>
      </c>
      <c r="U55">
        <f t="shared" si="6"/>
        <v>1</v>
      </c>
      <c r="X55">
        <f t="shared" si="7"/>
        <v>1</v>
      </c>
      <c r="AA55">
        <f t="shared" si="8"/>
        <v>0.97723722095581067</v>
      </c>
      <c r="AD55">
        <f t="shared" si="9"/>
        <v>0.97723722095581067</v>
      </c>
      <c r="AG55">
        <f t="shared" si="10"/>
        <v>0.97723722095581067</v>
      </c>
      <c r="AJ55">
        <f t="shared" si="11"/>
        <v>0.97723722095581067</v>
      </c>
      <c r="AM55">
        <f t="shared" si="12"/>
        <v>1</v>
      </c>
      <c r="AP55">
        <f t="shared" si="13"/>
        <v>1.0232929922807541</v>
      </c>
    </row>
    <row r="56" spans="1:42">
      <c r="A56" t="s">
        <v>18</v>
      </c>
      <c r="B56">
        <v>29</v>
      </c>
      <c r="F56">
        <f>10^F25</f>
        <v>0.34673685045253166</v>
      </c>
      <c r="I56">
        <f t="shared" si="2"/>
        <v>0.36307805477010135</v>
      </c>
      <c r="L56">
        <f t="shared" si="3"/>
        <v>0.31622776601683794</v>
      </c>
      <c r="O56">
        <f t="shared" si="4"/>
        <v>0.83176377110267097</v>
      </c>
      <c r="R56">
        <f t="shared" si="5"/>
        <v>0.97723722095581067</v>
      </c>
      <c r="U56">
        <f t="shared" si="6"/>
        <v>0.85113803820237643</v>
      </c>
      <c r="X56">
        <f t="shared" si="7"/>
        <v>0.83176377110267097</v>
      </c>
      <c r="AA56">
        <f t="shared" si="8"/>
        <v>0.83176377110267097</v>
      </c>
      <c r="AD56">
        <f t="shared" si="9"/>
        <v>0.89125093813374545</v>
      </c>
      <c r="AG56">
        <f t="shared" si="10"/>
        <v>0.89125093813374545</v>
      </c>
      <c r="AJ56">
        <f t="shared" si="11"/>
        <v>0.83176377110267097</v>
      </c>
      <c r="AM56">
        <f t="shared" si="12"/>
        <v>0.87096358995608059</v>
      </c>
      <c r="AP56">
        <f t="shared" si="13"/>
        <v>0.97723722095581067</v>
      </c>
    </row>
    <row r="57" spans="1:42">
      <c r="A57" t="s">
        <v>19</v>
      </c>
      <c r="B57">
        <v>30</v>
      </c>
      <c r="F57">
        <f>10^F26</f>
        <v>1.0471285480508996</v>
      </c>
      <c r="I57">
        <f t="shared" si="2"/>
        <v>1.2302687708123816</v>
      </c>
      <c r="L57">
        <f t="shared" si="3"/>
        <v>1.2589254117941673</v>
      </c>
      <c r="O57">
        <f t="shared" si="4"/>
        <v>1.4454397707459274</v>
      </c>
      <c r="R57">
        <f t="shared" si="5"/>
        <v>1.0471285480508996</v>
      </c>
      <c r="U57">
        <f t="shared" si="6"/>
        <v>1.0232929922807541</v>
      </c>
      <c r="X57">
        <f t="shared" si="7"/>
        <v>1.0232929922807541</v>
      </c>
      <c r="AA57">
        <f t="shared" si="8"/>
        <v>1</v>
      </c>
      <c r="AD57">
        <f t="shared" si="9"/>
        <v>1</v>
      </c>
      <c r="AG57">
        <f t="shared" si="10"/>
        <v>1</v>
      </c>
      <c r="AJ57">
        <f t="shared" si="11"/>
        <v>1.0232929922807541</v>
      </c>
      <c r="AM57">
        <f t="shared" si="12"/>
        <v>1.0232929922807541</v>
      </c>
      <c r="AP57">
        <f t="shared" si="13"/>
        <v>1.0471285480508996</v>
      </c>
    </row>
    <row r="58" spans="1:42">
      <c r="A58" t="s">
        <v>20</v>
      </c>
      <c r="B58">
        <v>33</v>
      </c>
    </row>
    <row r="59" spans="1:42">
      <c r="A59" t="s">
        <v>21</v>
      </c>
      <c r="B59">
        <v>34</v>
      </c>
    </row>
    <row r="60" spans="1:42">
      <c r="A60" t="s">
        <v>22</v>
      </c>
      <c r="B60">
        <v>42</v>
      </c>
      <c r="F60">
        <f>10^F29</f>
        <v>3.1622776601683795</v>
      </c>
      <c r="I60">
        <f t="shared" si="2"/>
        <v>2.5118864315095806</v>
      </c>
      <c r="L60">
        <f t="shared" si="3"/>
        <v>2.5118864315095806</v>
      </c>
      <c r="O60">
        <f t="shared" si="4"/>
        <v>2.0417379446695296</v>
      </c>
      <c r="R60">
        <f t="shared" si="5"/>
        <v>1.9498445997580454</v>
      </c>
      <c r="U60">
        <f t="shared" si="6"/>
        <v>1.5848931924611136</v>
      </c>
      <c r="X60">
        <f t="shared" si="7"/>
        <v>1.4125375446227544</v>
      </c>
      <c r="AA60">
        <f t="shared" si="8"/>
        <v>1.4125375446227544</v>
      </c>
      <c r="AD60">
        <f t="shared" si="9"/>
        <v>1.4125375446227544</v>
      </c>
      <c r="AG60">
        <f t="shared" si="10"/>
        <v>1.4125375446227544</v>
      </c>
      <c r="AJ60">
        <f t="shared" si="11"/>
        <v>1.4125375446227544</v>
      </c>
      <c r="AM60">
        <f t="shared" si="12"/>
        <v>1.4125375446227544</v>
      </c>
      <c r="AP60">
        <f t="shared" si="13"/>
        <v>1.4125375446227544</v>
      </c>
    </row>
    <row r="61" spans="1:42">
      <c r="A61" t="s">
        <v>23</v>
      </c>
      <c r="B61">
        <v>53</v>
      </c>
    </row>
    <row r="62" spans="1:42">
      <c r="A62" t="s">
        <v>24</v>
      </c>
      <c r="B62">
        <v>74</v>
      </c>
    </row>
    <row r="64" spans="1:42">
      <c r="A64" s="34" t="s">
        <v>82</v>
      </c>
    </row>
    <row r="65" spans="1:45">
      <c r="A65" s="4"/>
      <c r="B65" s="4"/>
      <c r="C65" s="5" t="s">
        <v>70</v>
      </c>
      <c r="D65" s="4"/>
      <c r="E65" s="4"/>
      <c r="F65" s="5" t="s">
        <v>47</v>
      </c>
      <c r="G65" s="33" t="s">
        <v>69</v>
      </c>
      <c r="H65" s="33" t="s">
        <v>71</v>
      </c>
      <c r="I65" s="5" t="s">
        <v>47</v>
      </c>
      <c r="J65" s="33" t="s">
        <v>69</v>
      </c>
      <c r="K65" s="33" t="s">
        <v>71</v>
      </c>
      <c r="L65" s="5" t="s">
        <v>47</v>
      </c>
      <c r="M65" s="33" t="s">
        <v>69</v>
      </c>
      <c r="N65" s="33" t="s">
        <v>71</v>
      </c>
      <c r="O65" s="5" t="s">
        <v>47</v>
      </c>
      <c r="P65" s="33" t="s">
        <v>69</v>
      </c>
      <c r="Q65" s="33" t="s">
        <v>71</v>
      </c>
      <c r="R65" s="5" t="s">
        <v>47</v>
      </c>
      <c r="S65" s="33" t="s">
        <v>69</v>
      </c>
      <c r="T65" s="33" t="s">
        <v>71</v>
      </c>
      <c r="U65" s="5" t="s">
        <v>47</v>
      </c>
      <c r="V65" s="33" t="s">
        <v>69</v>
      </c>
      <c r="W65" s="33" t="s">
        <v>71</v>
      </c>
      <c r="X65" s="5" t="s">
        <v>47</v>
      </c>
      <c r="Y65" s="33" t="s">
        <v>69</v>
      </c>
      <c r="Z65" s="33" t="s">
        <v>71</v>
      </c>
      <c r="AA65" s="5" t="s">
        <v>47</v>
      </c>
      <c r="AB65" s="33" t="s">
        <v>69</v>
      </c>
      <c r="AC65" s="33" t="s">
        <v>71</v>
      </c>
      <c r="AD65" s="5" t="s">
        <v>47</v>
      </c>
      <c r="AE65" s="33" t="s">
        <v>69</v>
      </c>
      <c r="AF65" s="33" t="s">
        <v>71</v>
      </c>
      <c r="AG65" s="5" t="s">
        <v>47</v>
      </c>
      <c r="AH65" s="33" t="s">
        <v>69</v>
      </c>
      <c r="AI65" s="33" t="s">
        <v>71</v>
      </c>
      <c r="AJ65" s="5" t="s">
        <v>47</v>
      </c>
      <c r="AK65" s="33" t="s">
        <v>69</v>
      </c>
      <c r="AL65" s="33" t="s">
        <v>71</v>
      </c>
      <c r="AM65" s="5" t="s">
        <v>47</v>
      </c>
      <c r="AN65" s="33" t="s">
        <v>69</v>
      </c>
      <c r="AO65" s="33" t="s">
        <v>71</v>
      </c>
      <c r="AP65" s="5" t="s">
        <v>47</v>
      </c>
      <c r="AQ65" s="33" t="s">
        <v>69</v>
      </c>
      <c r="AR65" s="33" t="s">
        <v>71</v>
      </c>
      <c r="AS65" s="6" t="s">
        <v>53</v>
      </c>
    </row>
    <row r="66" spans="1:45">
      <c r="A66" s="18"/>
      <c r="B66" s="8"/>
      <c r="D66" s="8"/>
      <c r="E66" s="8"/>
      <c r="F66" s="19" t="s">
        <v>30</v>
      </c>
      <c r="G66" s="19"/>
      <c r="H66" s="19"/>
      <c r="I66" s="19" t="s">
        <v>31</v>
      </c>
      <c r="J66" s="19"/>
      <c r="K66" s="19"/>
      <c r="L66" s="19" t="s">
        <v>33</v>
      </c>
      <c r="M66" s="19"/>
      <c r="N66" s="19"/>
      <c r="O66" s="19" t="s">
        <v>34</v>
      </c>
      <c r="P66" s="19"/>
      <c r="Q66" s="19"/>
      <c r="R66" s="19" t="s">
        <v>35</v>
      </c>
      <c r="S66" s="19"/>
      <c r="T66" s="19"/>
      <c r="U66" s="19" t="s">
        <v>36</v>
      </c>
      <c r="V66" s="19"/>
      <c r="W66" s="19"/>
      <c r="X66" s="19" t="s">
        <v>37</v>
      </c>
      <c r="Y66" s="19"/>
      <c r="Z66" s="19"/>
      <c r="AA66" s="19" t="s">
        <v>38</v>
      </c>
      <c r="AB66" s="19"/>
      <c r="AC66" s="19"/>
      <c r="AD66" s="19" t="s">
        <v>39</v>
      </c>
      <c r="AE66" s="19"/>
      <c r="AF66" s="19"/>
      <c r="AG66" s="19" t="s">
        <v>58</v>
      </c>
      <c r="AH66" s="8"/>
      <c r="AI66" s="8"/>
      <c r="AJ66" s="3" t="s">
        <v>59</v>
      </c>
      <c r="AK66" s="3"/>
      <c r="AM66" s="3" t="s">
        <v>61</v>
      </c>
      <c r="AN66" s="3"/>
      <c r="AO66" s="3"/>
      <c r="AP66" s="3" t="s">
        <v>62</v>
      </c>
      <c r="AQ66" s="8"/>
      <c r="AR66" s="8"/>
      <c r="AS66" s="9"/>
    </row>
    <row r="67" spans="1:45">
      <c r="A67" s="23" t="s">
        <v>54</v>
      </c>
      <c r="B67" s="8">
        <v>1</v>
      </c>
      <c r="D67" s="8"/>
      <c r="E67" s="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9"/>
    </row>
    <row r="68" spans="1:45">
      <c r="A68" s="23" t="s">
        <v>55</v>
      </c>
      <c r="B68" s="8">
        <v>5</v>
      </c>
      <c r="D68" s="8"/>
      <c r="E68" s="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9"/>
    </row>
    <row r="69" spans="1:45">
      <c r="A69" s="7" t="s">
        <v>0</v>
      </c>
      <c r="B69" s="8">
        <v>6</v>
      </c>
      <c r="C69">
        <v>548.39</v>
      </c>
      <c r="D69" s="8"/>
      <c r="E69" s="8"/>
      <c r="F69" s="8">
        <f>F37*AU6</f>
        <v>7.9432823472428113</v>
      </c>
      <c r="G69" s="8">
        <f>((C69-F69)^2)/F69</f>
        <v>36771.027624748072</v>
      </c>
      <c r="H69" s="8"/>
      <c r="I69" s="8">
        <f>I37*AU6</f>
        <v>6.7608297539198148</v>
      </c>
      <c r="J69" s="8">
        <f>((C69-I69)^2)/I69</f>
        <v>43391.442875982924</v>
      </c>
      <c r="K69" s="8"/>
      <c r="L69" s="8">
        <f>L37*AU6</f>
        <v>7.9432823472428113</v>
      </c>
      <c r="M69" s="8">
        <f>((C69-L69)^2)/L69</f>
        <v>36771.027624748072</v>
      </c>
      <c r="N69" s="8"/>
      <c r="O69" s="8">
        <f>O37*AU6</f>
        <v>10.71519305237606</v>
      </c>
      <c r="P69" s="8">
        <f>((C69-O69)^2)/O69</f>
        <v>26979.840364337524</v>
      </c>
      <c r="Q69" s="8"/>
      <c r="R69" s="8">
        <f>R37*AU6</f>
        <v>10.71519305237606</v>
      </c>
      <c r="S69" s="8">
        <f>((C69-R69)^2)/R69</f>
        <v>26979.840364337524</v>
      </c>
      <c r="T69" s="8"/>
      <c r="U69" s="8">
        <f>U37*AU6</f>
        <v>11.481536214968823</v>
      </c>
      <c r="V69" s="8">
        <f>((C69-U69)^2)/U69</f>
        <v>25107.328243077343</v>
      </c>
      <c r="W69" s="8"/>
      <c r="X69" s="8">
        <f>X37*AU6</f>
        <v>9.5499258602143566</v>
      </c>
      <c r="Y69" s="8">
        <f>((C69-X69)^2)/X69</f>
        <v>30403.23346473106</v>
      </c>
      <c r="Z69" s="8"/>
      <c r="AA69" s="8">
        <f>AA37*AU6</f>
        <v>9.120108393559093</v>
      </c>
      <c r="AB69" s="8">
        <f>((C69-AA69)^2)/AA69</f>
        <v>31886.903471301182</v>
      </c>
      <c r="AC69" s="8"/>
      <c r="AD69" s="8">
        <f>AD37*AU6</f>
        <v>8.511380382023761</v>
      </c>
      <c r="AE69" s="8">
        <f>((C69-AD69)^2)/AD69</f>
        <v>34244.612605518232</v>
      </c>
      <c r="AF69" s="8"/>
      <c r="AG69" s="8">
        <f>AG37*AU6</f>
        <v>7.079457843841376</v>
      </c>
      <c r="AH69" s="8">
        <f>((C69-AG69)^2)/AG69</f>
        <v>41389.765927386419</v>
      </c>
      <c r="AI69" s="8"/>
      <c r="AJ69" s="8">
        <f>AJ37*AU6</f>
        <v>7.5857757502918339</v>
      </c>
      <c r="AK69" s="8">
        <f>((C69-AJ69)^2)/AJ69</f>
        <v>38554.950554012481</v>
      </c>
      <c r="AL69" s="8"/>
      <c r="AM69" s="8">
        <f>AM37*AU6</f>
        <v>6.7608297539198148</v>
      </c>
      <c r="AN69" s="8">
        <f>((C69-AM69)^2)/AM69</f>
        <v>43391.442875982924</v>
      </c>
      <c r="AO69" s="8"/>
      <c r="AP69" s="8">
        <f>AP37*AU6</f>
        <v>6.6069344800759575</v>
      </c>
      <c r="AQ69" s="8">
        <f>((C69-AP69)^2)/AP69</f>
        <v>44427.395332788539</v>
      </c>
      <c r="AR69" s="8"/>
      <c r="AS69" s="9">
        <v>8.511380382023761</v>
      </c>
    </row>
    <row r="70" spans="1:45">
      <c r="A70" s="7" t="s">
        <v>1</v>
      </c>
      <c r="B70" s="8">
        <v>7</v>
      </c>
      <c r="C70">
        <v>64.52</v>
      </c>
      <c r="D70" s="8"/>
      <c r="E70" s="8"/>
      <c r="F70" s="8">
        <f>F38*AU7</f>
        <v>2.2387211385683403</v>
      </c>
      <c r="G70" s="8">
        <f t="shared" ref="G70:G92" si="15">((C70-F70)^2)/ABS(F70)</f>
        <v>1732.6667577257983</v>
      </c>
      <c r="H70" s="8"/>
      <c r="I70" s="8">
        <f>I38*AU7</f>
        <v>3.5481338923357555</v>
      </c>
      <c r="J70" s="8">
        <f t="shared" ref="J70:J92" si="16">((C70-I70)^2)/I70</f>
        <v>1047.7531484032131</v>
      </c>
      <c r="K70" s="8"/>
      <c r="L70" s="8">
        <f>L38*AU7</f>
        <v>3.2359365692962836</v>
      </c>
      <c r="M70" s="8">
        <f t="shared" ref="M70:M92" si="17">((C70-L70)^2)/L70</f>
        <v>1160.633513714168</v>
      </c>
      <c r="N70" s="8"/>
      <c r="O70" s="8">
        <f>O38*AU7</f>
        <v>2.187761623949553</v>
      </c>
      <c r="P70" s="8">
        <f t="shared" ref="P70:P92" si="18">((C70-O70)^2)/O70</f>
        <v>1775.9283728337148</v>
      </c>
      <c r="Q70" s="8"/>
      <c r="R70" s="8">
        <f>R38*AU7</f>
        <v>3.019951720402017</v>
      </c>
      <c r="S70" s="8">
        <f t="shared" ref="S70:S92" si="19">((C70-R70)^2)/R70</f>
        <v>1252.4226506142247</v>
      </c>
      <c r="T70" s="8"/>
      <c r="U70" s="8">
        <f>U38*AU7</f>
        <v>2.6302679918953826</v>
      </c>
      <c r="V70" s="8">
        <f t="shared" ref="V70:V92" si="20">((C70-U70)^2)/U70</f>
        <v>1456.2542447527751</v>
      </c>
      <c r="W70" s="8"/>
      <c r="X70" s="8">
        <f>X38*AU7</f>
        <v>3.1622776601683804</v>
      </c>
      <c r="Y70" s="8">
        <f t="shared" ref="Y70:Y92" si="21">((C70-X70)^2)/X70</f>
        <v>1190.5248353591478</v>
      </c>
      <c r="Z70" s="8"/>
      <c r="AA70" s="8">
        <f>AA38*AU7</f>
        <v>3.2359365692962836</v>
      </c>
      <c r="AB70" s="8">
        <f t="shared" ref="AB70:AB92" si="22">((C70-AA70)^2)/AA70</f>
        <v>1160.633513714168</v>
      </c>
      <c r="AC70" s="8"/>
      <c r="AD70" s="8">
        <f>AD38*AU7</f>
        <v>2.6915348039269165</v>
      </c>
      <c r="AE70" s="8">
        <f t="shared" ref="AE70:AE92" si="23">((C70-AD70)^2)/AD70</f>
        <v>1420.2896811606008</v>
      </c>
      <c r="AF70" s="8"/>
      <c r="AG70" s="8">
        <f>AG38*AU7</f>
        <v>3.2359365692962836</v>
      </c>
      <c r="AH70" s="8">
        <f t="shared" ref="AH70:AH92" si="24">((C70-AG70)^2)/AG70</f>
        <v>1160.633513714168</v>
      </c>
      <c r="AI70" s="8"/>
      <c r="AJ70" s="8">
        <f t="shared" ref="AJ70:AJ92" si="25">AJ38*AU7</f>
        <v>2.8840315031266068</v>
      </c>
      <c r="AK70" s="8">
        <f t="shared" ref="AK70:AK92" si="26">((C70-AJ70)^2)/AJ70</f>
        <v>1317.2507333671786</v>
      </c>
      <c r="AL70" s="8"/>
      <c r="AM70" s="8">
        <f t="shared" ref="AM70:AM92" si="27">AM38*AU7</f>
        <v>2.7542287033381672</v>
      </c>
      <c r="AN70" s="8">
        <f t="shared" ref="AN70:AN92" si="28">((C70-AM70)^2)/AM70</f>
        <v>1385.1465926731805</v>
      </c>
      <c r="AO70" s="8"/>
      <c r="AP70" s="8">
        <f t="shared" ref="AP70:AP92" si="29">AP38*AU7</f>
        <v>2.6302679918953826</v>
      </c>
      <c r="AQ70" s="8">
        <f t="shared" ref="AQ70:AQ92" si="30">((C70-AP70)^2)/AP70</f>
        <v>1456.2542447527751</v>
      </c>
      <c r="AR70" s="8"/>
      <c r="AS70" s="9">
        <v>2.1379620895022327</v>
      </c>
    </row>
    <row r="71" spans="1:45">
      <c r="A71" s="7" t="s">
        <v>2</v>
      </c>
      <c r="B71" s="8">
        <v>8</v>
      </c>
      <c r="C71">
        <v>161.29</v>
      </c>
      <c r="D71" s="8"/>
      <c r="E71" s="8"/>
      <c r="F71" s="8">
        <f>F39*AU8</f>
        <v>64.56542290346556</v>
      </c>
      <c r="G71" s="8">
        <f t="shared" si="15"/>
        <v>144.90176620528675</v>
      </c>
      <c r="H71" s="8"/>
      <c r="I71" s="8">
        <f>I39*AU8</f>
        <v>58.884365535558914</v>
      </c>
      <c r="J71" s="8">
        <f t="shared" si="16"/>
        <v>178.09335083574803</v>
      </c>
      <c r="K71" s="8"/>
      <c r="L71" s="8">
        <f>L39*AU8</f>
        <v>53.703179637025272</v>
      </c>
      <c r="M71" s="8">
        <f t="shared" si="17"/>
        <v>215.53516931490483</v>
      </c>
      <c r="N71" s="8"/>
      <c r="O71" s="8">
        <f>O39*AU8</f>
        <v>45.708818961487509</v>
      </c>
      <c r="P71" s="8">
        <f t="shared" si="18"/>
        <v>292.26328121742074</v>
      </c>
      <c r="Q71" s="8"/>
      <c r="R71" s="8">
        <f>R39*AU8</f>
        <v>51.28613839913649</v>
      </c>
      <c r="S71" s="8">
        <f t="shared" si="19"/>
        <v>235.9477618089818</v>
      </c>
      <c r="T71" s="8"/>
      <c r="U71" s="8">
        <f>U39*AU8</f>
        <v>26.915348039269158</v>
      </c>
      <c r="V71" s="8">
        <f t="shared" si="20"/>
        <v>670.86433596263612</v>
      </c>
      <c r="W71" s="8"/>
      <c r="X71" s="8">
        <f>X39*AU8</f>
        <v>20.417379446695296</v>
      </c>
      <c r="Y71" s="8">
        <f t="shared" si="21"/>
        <v>971.97073078677795</v>
      </c>
      <c r="Z71" s="8"/>
      <c r="AA71" s="8">
        <f>AA39*AU8</f>
        <v>20.417379446695296</v>
      </c>
      <c r="AB71" s="8">
        <f t="shared" si="22"/>
        <v>971.97073078677795</v>
      </c>
      <c r="AC71" s="8"/>
      <c r="AD71" s="8">
        <f>AD39*AU8</f>
        <v>20.892961308540396</v>
      </c>
      <c r="AE71" s="8">
        <f t="shared" si="23"/>
        <v>943.44349669923611</v>
      </c>
      <c r="AF71" s="8"/>
      <c r="AG71" s="8">
        <f>AG39*AU8</f>
        <v>18.197008586099834</v>
      </c>
      <c r="AH71" s="8">
        <f t="shared" si="24"/>
        <v>1125.2181420312802</v>
      </c>
      <c r="AI71" s="8"/>
      <c r="AJ71" s="8">
        <f t="shared" si="25"/>
        <v>16.218100973589298</v>
      </c>
      <c r="AK71" s="8">
        <f t="shared" si="26"/>
        <v>1297.6769549900855</v>
      </c>
      <c r="AL71" s="8"/>
      <c r="AM71" s="8">
        <f t="shared" si="27"/>
        <v>15.488166189124813</v>
      </c>
      <c r="AN71" s="8">
        <f t="shared" si="28"/>
        <v>1372.5430424126469</v>
      </c>
      <c r="AO71" s="8"/>
      <c r="AP71" s="8">
        <f t="shared" si="29"/>
        <v>14.454397707459275</v>
      </c>
      <c r="AQ71" s="8">
        <f t="shared" si="30"/>
        <v>1491.6355933313412</v>
      </c>
      <c r="AR71" s="8"/>
      <c r="AS71" s="9">
        <v>18.197008586099834</v>
      </c>
    </row>
    <row r="72" spans="1:45">
      <c r="A72" s="7" t="s">
        <v>25</v>
      </c>
      <c r="B72" s="8">
        <v>9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9"/>
    </row>
    <row r="73" spans="1:45">
      <c r="A73" s="7" t="s">
        <v>3</v>
      </c>
      <c r="B73" s="8">
        <v>11</v>
      </c>
      <c r="C73">
        <v>8.7100000000000009</v>
      </c>
      <c r="D73" s="8"/>
      <c r="E73" s="8"/>
      <c r="F73" s="8">
        <f t="shared" ref="F73:F78" si="31">F41*AU10</f>
        <v>4.0738027780411266E-2</v>
      </c>
      <c r="G73" s="8">
        <f t="shared" si="15"/>
        <v>1844.863564531988</v>
      </c>
      <c r="H73" s="8"/>
      <c r="I73" s="8">
        <f t="shared" ref="I73:I78" si="32">I41*AU10</f>
        <v>4.5708818961487499E-2</v>
      </c>
      <c r="J73" s="8">
        <f t="shared" si="16"/>
        <v>1642.3513749736742</v>
      </c>
      <c r="K73" s="8"/>
      <c r="L73" s="8">
        <f t="shared" ref="L73:L78" si="33">L41*AU10</f>
        <v>4.8977881936844617E-2</v>
      </c>
      <c r="M73" s="8">
        <f t="shared" si="17"/>
        <v>1531.5750939639738</v>
      </c>
      <c r="N73" s="8"/>
      <c r="O73" s="8">
        <f t="shared" ref="O73:O78" si="34">O41*AU10</f>
        <v>7.2443596007499014E-2</v>
      </c>
      <c r="P73" s="8">
        <f t="shared" si="18"/>
        <v>1029.8685424786047</v>
      </c>
      <c r="Q73" s="8"/>
      <c r="R73" s="8">
        <f t="shared" ref="R73:R78" si="35">R41*AU10</f>
        <v>6.60693448007596E-2</v>
      </c>
      <c r="S73" s="8">
        <f t="shared" si="19"/>
        <v>1130.8956884196944</v>
      </c>
      <c r="T73" s="8"/>
      <c r="U73" s="8">
        <f t="shared" ref="U73:U78" si="36">U41*AU10</f>
        <v>6.9183097091893658E-2</v>
      </c>
      <c r="V73" s="8">
        <f t="shared" si="20"/>
        <v>1079.2190562155531</v>
      </c>
      <c r="W73" s="8"/>
      <c r="X73" s="8">
        <f t="shared" ref="X73:X78" si="37">X41*AU10</f>
        <v>6.1659500186148221E-2</v>
      </c>
      <c r="Y73" s="8">
        <f t="shared" si="21"/>
        <v>1213.013293570662</v>
      </c>
      <c r="Z73" s="8"/>
      <c r="AA73" s="8">
        <f t="shared" ref="AA73:AA78" si="38">AA41*AU10</f>
        <v>5.8884365535558897E-2</v>
      </c>
      <c r="AB73" s="8">
        <f t="shared" si="22"/>
        <v>1270.996147112766</v>
      </c>
      <c r="AC73" s="8"/>
      <c r="AD73" s="8">
        <f t="shared" ref="AD73:AD78" si="39">AD41*AU10</f>
        <v>6.60693448007596E-2</v>
      </c>
      <c r="AE73" s="8">
        <f t="shared" si="23"/>
        <v>1130.8956884196944</v>
      </c>
      <c r="AF73" s="8"/>
      <c r="AG73" s="8">
        <f t="shared" ref="AG73:AG78" si="40">AG41*AU10</f>
        <v>5.7543993733715694E-2</v>
      </c>
      <c r="AH73" s="8">
        <f t="shared" si="24"/>
        <v>1301.0045025169886</v>
      </c>
      <c r="AI73" s="8"/>
      <c r="AJ73" s="8">
        <f t="shared" si="25"/>
        <v>6.3095734448019331E-2</v>
      </c>
      <c r="AK73" s="8">
        <f t="shared" si="26"/>
        <v>1185.0080521563395</v>
      </c>
      <c r="AL73" s="8"/>
      <c r="AM73" s="8">
        <f t="shared" si="27"/>
        <v>6.3095734448019331E-2</v>
      </c>
      <c r="AN73" s="8">
        <f t="shared" si="28"/>
        <v>1185.0080521563395</v>
      </c>
      <c r="AO73" s="8"/>
      <c r="AP73" s="8">
        <f t="shared" si="29"/>
        <v>6.1659500186148221E-2</v>
      </c>
      <c r="AQ73" s="8">
        <f t="shared" si="30"/>
        <v>1213.013293570662</v>
      </c>
      <c r="AR73" s="8"/>
      <c r="AS73" s="9">
        <v>5.4954087385762455E-2</v>
      </c>
    </row>
    <row r="74" spans="1:45">
      <c r="A74" s="7" t="s">
        <v>4</v>
      </c>
      <c r="B74" s="8">
        <v>12</v>
      </c>
      <c r="C74">
        <v>3</v>
      </c>
      <c r="D74" s="8"/>
      <c r="E74" s="8"/>
      <c r="F74" s="8">
        <f t="shared" si="31"/>
        <v>2.63026799189538</v>
      </c>
      <c r="G74" s="8">
        <f t="shared" si="15"/>
        <v>5.1972558780433269E-2</v>
      </c>
      <c r="H74" s="8"/>
      <c r="I74" s="8">
        <f t="shared" si="32"/>
        <v>2.5703957827688622</v>
      </c>
      <c r="J74" s="8">
        <f t="shared" si="16"/>
        <v>7.1802087717389815E-2</v>
      </c>
      <c r="K74" s="8"/>
      <c r="L74" s="8">
        <f t="shared" si="33"/>
        <v>2.5118864315095784</v>
      </c>
      <c r="M74" s="8">
        <f t="shared" si="17"/>
        <v>9.4850966491056121E-2</v>
      </c>
      <c r="N74" s="8"/>
      <c r="O74" s="8">
        <f t="shared" si="34"/>
        <v>2.2387211385683381</v>
      </c>
      <c r="P74" s="8">
        <f t="shared" si="18"/>
        <v>0.25887346792700888</v>
      </c>
      <c r="Q74" s="8"/>
      <c r="R74" s="8">
        <f t="shared" si="35"/>
        <v>2.0417379446695278</v>
      </c>
      <c r="S74" s="8">
        <f t="shared" si="19"/>
        <v>0.44974731898554682</v>
      </c>
      <c r="T74" s="8"/>
      <c r="U74" s="8">
        <f t="shared" si="36"/>
        <v>1.9054607179632457</v>
      </c>
      <c r="V74" s="8">
        <f t="shared" si="20"/>
        <v>0.62872786021120286</v>
      </c>
      <c r="W74" s="8"/>
      <c r="X74" s="8">
        <f t="shared" si="37"/>
        <v>1.9054607179632457</v>
      </c>
      <c r="Y74" s="8">
        <f t="shared" si="21"/>
        <v>0.62872786021120286</v>
      </c>
      <c r="Z74" s="8"/>
      <c r="AA74" s="8">
        <f t="shared" si="38"/>
        <v>1.5135612484362069</v>
      </c>
      <c r="AB74" s="8">
        <f t="shared" si="22"/>
        <v>1.4598022805045761</v>
      </c>
      <c r="AC74" s="8"/>
      <c r="AD74" s="8">
        <f t="shared" si="39"/>
        <v>1.5135612484362069</v>
      </c>
      <c r="AE74" s="8">
        <f t="shared" si="23"/>
        <v>1.4598022805045761</v>
      </c>
      <c r="AF74" s="8"/>
      <c r="AG74" s="8">
        <f t="shared" si="40"/>
        <v>1.2589254117941662</v>
      </c>
      <c r="AH74" s="8">
        <f t="shared" si="24"/>
        <v>2.4078795243127056</v>
      </c>
      <c r="AI74" s="8"/>
      <c r="AJ74" s="8">
        <f t="shared" si="25"/>
        <v>1.2589254117941662</v>
      </c>
      <c r="AK74" s="8">
        <f t="shared" si="26"/>
        <v>2.4078795243127056</v>
      </c>
      <c r="AL74" s="8"/>
      <c r="AM74" s="8">
        <f t="shared" si="27"/>
        <v>1.2589254117941662</v>
      </c>
      <c r="AN74" s="8">
        <f t="shared" si="28"/>
        <v>2.4078795243127056</v>
      </c>
      <c r="AO74" s="8"/>
      <c r="AP74" s="8">
        <f t="shared" si="29"/>
        <v>1.3489628825916524</v>
      </c>
      <c r="AQ74" s="8">
        <f t="shared" si="30"/>
        <v>2.020755054299916</v>
      </c>
      <c r="AR74" s="8"/>
      <c r="AS74" s="9">
        <v>1.2589254117941662</v>
      </c>
    </row>
    <row r="75" spans="1:45">
      <c r="A75" s="7" t="s">
        <v>5</v>
      </c>
      <c r="B75" s="8">
        <v>13</v>
      </c>
      <c r="C75">
        <v>1.45</v>
      </c>
      <c r="D75" s="8"/>
      <c r="E75" s="8"/>
      <c r="F75" s="8">
        <f t="shared" si="31"/>
        <v>7.0794578438413816E-2</v>
      </c>
      <c r="G75" s="8">
        <f t="shared" si="15"/>
        <v>26.86939645413181</v>
      </c>
      <c r="H75" s="8"/>
      <c r="I75" s="8">
        <f t="shared" si="32"/>
        <v>8.5113803820237671E-2</v>
      </c>
      <c r="J75" s="8">
        <f t="shared" si="16"/>
        <v>21.887334896423837</v>
      </c>
      <c r="K75" s="8"/>
      <c r="L75" s="8">
        <f t="shared" si="33"/>
        <v>0.10000000000000003</v>
      </c>
      <c r="M75" s="8">
        <f t="shared" si="17"/>
        <v>18.224999999999991</v>
      </c>
      <c r="N75" s="8"/>
      <c r="O75" s="8">
        <f t="shared" si="34"/>
        <v>0.117489755493953</v>
      </c>
      <c r="P75" s="8">
        <f t="shared" si="18"/>
        <v>15.11266700869891</v>
      </c>
      <c r="Q75" s="8"/>
      <c r="R75" s="8">
        <f t="shared" si="35"/>
        <v>0.117489755493953</v>
      </c>
      <c r="S75" s="8">
        <f t="shared" si="19"/>
        <v>15.11266700869891</v>
      </c>
      <c r="T75" s="8"/>
      <c r="U75" s="8">
        <f t="shared" si="36"/>
        <v>9.3325430079699137E-2</v>
      </c>
      <c r="V75" s="8">
        <f t="shared" si="20"/>
        <v>19.722018822700367</v>
      </c>
      <c r="W75" s="8"/>
      <c r="X75" s="8">
        <f t="shared" si="37"/>
        <v>9.3325430079699137E-2</v>
      </c>
      <c r="Y75" s="8">
        <f t="shared" si="21"/>
        <v>19.722018822700367</v>
      </c>
      <c r="Z75" s="8"/>
      <c r="AA75" s="8">
        <f t="shared" si="38"/>
        <v>9.5499258602143616E-2</v>
      </c>
      <c r="AB75" s="8">
        <f t="shared" si="22"/>
        <v>19.211376981372297</v>
      </c>
      <c r="AC75" s="8"/>
      <c r="AD75" s="8">
        <f t="shared" si="39"/>
        <v>0.12022644346174134</v>
      </c>
      <c r="AE75" s="8">
        <f t="shared" si="23"/>
        <v>14.708059730895393</v>
      </c>
      <c r="AF75" s="8"/>
      <c r="AG75" s="8">
        <f t="shared" si="40"/>
        <v>9.1201083935590996E-2</v>
      </c>
      <c r="AH75" s="8">
        <f t="shared" si="24"/>
        <v>20.244655157846047</v>
      </c>
      <c r="AI75" s="8"/>
      <c r="AJ75" s="8">
        <f t="shared" si="25"/>
        <v>8.7096358995608081E-2</v>
      </c>
      <c r="AK75" s="8">
        <f t="shared" si="26"/>
        <v>21.327026250967563</v>
      </c>
      <c r="AL75" s="8"/>
      <c r="AM75" s="8">
        <f t="shared" si="27"/>
        <v>9.5499258602143616E-2</v>
      </c>
      <c r="AN75" s="8">
        <f t="shared" si="28"/>
        <v>19.211376981372297</v>
      </c>
      <c r="AO75" s="8"/>
      <c r="AP75" s="8">
        <f t="shared" si="29"/>
        <v>9.7723722095581098E-2</v>
      </c>
      <c r="AQ75" s="8">
        <f t="shared" si="30"/>
        <v>18.712458884798426</v>
      </c>
      <c r="AR75" s="8"/>
      <c r="AS75" s="9">
        <v>8.9125093813374578E-2</v>
      </c>
    </row>
    <row r="76" spans="1:45">
      <c r="A76" s="7" t="s">
        <v>6</v>
      </c>
      <c r="B76" s="8">
        <v>14</v>
      </c>
      <c r="C76">
        <v>11.29</v>
      </c>
      <c r="D76" s="8"/>
      <c r="E76" s="8"/>
      <c r="F76" s="8">
        <f t="shared" si="31"/>
        <v>1.7782794100389221</v>
      </c>
      <c r="G76" s="8">
        <f t="shared" si="15"/>
        <v>50.876610318234121</v>
      </c>
      <c r="H76" s="8"/>
      <c r="I76" s="8">
        <f t="shared" si="32"/>
        <v>1.9498445997580447</v>
      </c>
      <c r="J76" s="8">
        <f t="shared" si="16"/>
        <v>44.741259334971787</v>
      </c>
      <c r="K76" s="8"/>
      <c r="L76" s="8">
        <f t="shared" si="33"/>
        <v>2.0892961308540388</v>
      </c>
      <c r="M76" s="8">
        <f t="shared" si="17"/>
        <v>40.517450081676067</v>
      </c>
      <c r="N76" s="8"/>
      <c r="O76" s="8">
        <f t="shared" si="34"/>
        <v>2.1379620895022313</v>
      </c>
      <c r="P76" s="8">
        <f t="shared" si="18"/>
        <v>39.177400912047801</v>
      </c>
      <c r="Q76" s="8"/>
      <c r="R76" s="8">
        <f t="shared" si="35"/>
        <v>1.6218100973589293</v>
      </c>
      <c r="S76" s="8">
        <f t="shared" si="19"/>
        <v>57.635537074131094</v>
      </c>
      <c r="T76" s="8"/>
      <c r="U76" s="8">
        <f t="shared" si="36"/>
        <v>1.6218100973589293</v>
      </c>
      <c r="V76" s="8">
        <f t="shared" si="20"/>
        <v>57.635537074131094</v>
      </c>
      <c r="W76" s="8"/>
      <c r="X76" s="8">
        <f t="shared" si="37"/>
        <v>1.3182567385564066</v>
      </c>
      <c r="Y76" s="8">
        <f t="shared" si="21"/>
        <v>75.429664619833815</v>
      </c>
      <c r="Z76" s="8"/>
      <c r="AA76" s="8">
        <f t="shared" si="38"/>
        <v>1.230268770812381</v>
      </c>
      <c r="AB76" s="8">
        <f t="shared" si="22"/>
        <v>82.25697896620477</v>
      </c>
      <c r="AC76" s="8"/>
      <c r="AD76" s="8">
        <f t="shared" si="39"/>
        <v>1.230268770812381</v>
      </c>
      <c r="AE76" s="8">
        <f t="shared" si="23"/>
        <v>82.25697896620477</v>
      </c>
      <c r="AF76" s="8"/>
      <c r="AG76" s="8">
        <f t="shared" si="40"/>
        <v>0.97723722095581012</v>
      </c>
      <c r="AH76" s="8">
        <f t="shared" si="24"/>
        <v>108.83035751832912</v>
      </c>
      <c r="AI76" s="8"/>
      <c r="AJ76" s="8">
        <f t="shared" si="25"/>
        <v>0.99999999999999956</v>
      </c>
      <c r="AK76" s="8">
        <f t="shared" si="26"/>
        <v>105.88410000000003</v>
      </c>
      <c r="AL76" s="8"/>
      <c r="AM76" s="8">
        <f t="shared" si="27"/>
        <v>1.0232929922807537</v>
      </c>
      <c r="AN76" s="8">
        <f t="shared" si="28"/>
        <v>103.00595584791435</v>
      </c>
      <c r="AO76" s="8"/>
      <c r="AP76" s="8">
        <f t="shared" si="29"/>
        <v>0.99999999999999956</v>
      </c>
      <c r="AQ76" s="8">
        <f t="shared" si="30"/>
        <v>105.88410000000003</v>
      </c>
      <c r="AR76" s="8"/>
      <c r="AS76" s="9">
        <v>1.0232929922807537</v>
      </c>
    </row>
    <row r="77" spans="1:45">
      <c r="A77" s="7" t="s">
        <v>7</v>
      </c>
      <c r="B77" s="8">
        <v>15</v>
      </c>
      <c r="C77">
        <v>3.23</v>
      </c>
      <c r="D77" s="8"/>
      <c r="E77" s="8"/>
      <c r="F77" s="8">
        <f t="shared" si="31"/>
        <v>1.3489628825916531E-2</v>
      </c>
      <c r="G77" s="8">
        <f t="shared" si="15"/>
        <v>766.95505127566037</v>
      </c>
      <c r="H77" s="8"/>
      <c r="I77" s="8">
        <f t="shared" si="32"/>
        <v>1.698243652461744E-2</v>
      </c>
      <c r="J77" s="8">
        <f t="shared" si="16"/>
        <v>607.89167963245711</v>
      </c>
      <c r="K77" s="8"/>
      <c r="L77" s="8">
        <f t="shared" si="33"/>
        <v>2.0417379446695288E-2</v>
      </c>
      <c r="M77" s="8">
        <f t="shared" si="17"/>
        <v>504.54176183835312</v>
      </c>
      <c r="N77" s="8"/>
      <c r="O77" s="8">
        <f t="shared" si="34"/>
        <v>2.2387211385683385E-2</v>
      </c>
      <c r="P77" s="8">
        <f t="shared" si="18"/>
        <v>459.58291206656423</v>
      </c>
      <c r="Q77" s="8"/>
      <c r="R77" s="8">
        <f t="shared" si="35"/>
        <v>1.4125375446227538E-2</v>
      </c>
      <c r="S77" s="8">
        <f t="shared" si="19"/>
        <v>732.14688276557376</v>
      </c>
      <c r="T77" s="8"/>
      <c r="U77" s="8">
        <f t="shared" si="36"/>
        <v>1.0964781961431847E-2</v>
      </c>
      <c r="V77" s="8">
        <f t="shared" si="20"/>
        <v>945.04275337358865</v>
      </c>
      <c r="W77" s="8"/>
      <c r="X77" s="8">
        <f t="shared" si="37"/>
        <v>8.1283051616409894E-3</v>
      </c>
      <c r="Y77" s="8">
        <f t="shared" si="21"/>
        <v>1277.0752342060118</v>
      </c>
      <c r="Z77" s="8"/>
      <c r="AA77" s="8">
        <f t="shared" si="38"/>
        <v>7.7624711662869139E-3</v>
      </c>
      <c r="AB77" s="8">
        <f t="shared" si="22"/>
        <v>1337.5656372570966</v>
      </c>
      <c r="AC77" s="8"/>
      <c r="AD77" s="8">
        <f t="shared" si="39"/>
        <v>7.9432823472428121E-3</v>
      </c>
      <c r="AE77" s="8">
        <f t="shared" si="23"/>
        <v>1306.9722361530842</v>
      </c>
      <c r="AF77" s="8"/>
      <c r="AG77" s="8">
        <f t="shared" si="40"/>
        <v>8.7096358995608029E-3</v>
      </c>
      <c r="AH77" s="8">
        <f t="shared" si="24"/>
        <v>1191.405901407383</v>
      </c>
      <c r="AI77" s="8"/>
      <c r="AJ77" s="8">
        <f t="shared" si="25"/>
        <v>7.4131024130091715E-3</v>
      </c>
      <c r="AK77" s="8">
        <f t="shared" si="26"/>
        <v>1400.9068988814599</v>
      </c>
      <c r="AL77" s="8"/>
      <c r="AM77" s="8">
        <f t="shared" si="27"/>
        <v>6.7608297539198149E-3</v>
      </c>
      <c r="AN77" s="8">
        <f t="shared" si="28"/>
        <v>1536.6857511217638</v>
      </c>
      <c r="AO77" s="8"/>
      <c r="AP77" s="8">
        <f t="shared" si="29"/>
        <v>7.7624711662869139E-3</v>
      </c>
      <c r="AQ77" s="8">
        <f t="shared" si="30"/>
        <v>1337.5656372570966</v>
      </c>
      <c r="AR77" s="8"/>
      <c r="AS77" s="9">
        <v>8.1283051616409894E-3</v>
      </c>
    </row>
    <row r="78" spans="1:45">
      <c r="A78" s="7" t="s">
        <v>8</v>
      </c>
      <c r="B78" s="8">
        <v>16</v>
      </c>
      <c r="C78">
        <v>5.81</v>
      </c>
      <c r="D78" s="8"/>
      <c r="E78" s="8"/>
      <c r="F78" s="8">
        <f t="shared" si="31"/>
        <v>0.95499258602143622</v>
      </c>
      <c r="G78" s="8">
        <f t="shared" si="15"/>
        <v>24.681968566882386</v>
      </c>
      <c r="H78" s="8"/>
      <c r="I78" s="8">
        <f t="shared" si="32"/>
        <v>1.0000000000000002</v>
      </c>
      <c r="J78" s="8">
        <f t="shared" si="16"/>
        <v>23.136099999999992</v>
      </c>
      <c r="K78" s="8"/>
      <c r="L78" s="8">
        <f t="shared" si="33"/>
        <v>0.93325430079699112</v>
      </c>
      <c r="M78" s="8">
        <f t="shared" si="17"/>
        <v>25.483567120328143</v>
      </c>
      <c r="N78" s="8"/>
      <c r="O78" s="8">
        <f t="shared" si="34"/>
        <v>0.83176377110267119</v>
      </c>
      <c r="P78" s="8">
        <f t="shared" si="18"/>
        <v>29.795522252491512</v>
      </c>
      <c r="Q78" s="8"/>
      <c r="R78" s="8">
        <f t="shared" si="35"/>
        <v>0.69183097091893664</v>
      </c>
      <c r="S78" s="8">
        <f t="shared" si="19"/>
        <v>37.864240416195521</v>
      </c>
      <c r="T78" s="8"/>
      <c r="U78" s="8">
        <f t="shared" si="36"/>
        <v>0.63095734448019336</v>
      </c>
      <c r="V78" s="8">
        <f t="shared" si="20"/>
        <v>42.510770438516772</v>
      </c>
      <c r="W78" s="8"/>
      <c r="X78" s="8">
        <f t="shared" si="37"/>
        <v>0.51286138399136494</v>
      </c>
      <c r="Y78" s="8">
        <f t="shared" si="21"/>
        <v>54.712010677883903</v>
      </c>
      <c r="Z78" s="8"/>
      <c r="AA78" s="8">
        <f t="shared" si="38"/>
        <v>0.45708818961487513</v>
      </c>
      <c r="AB78" s="8">
        <f t="shared" si="22"/>
        <v>62.687388343818327</v>
      </c>
      <c r="AC78" s="8"/>
      <c r="AD78" s="8">
        <f t="shared" si="39"/>
        <v>0.4365158322401661</v>
      </c>
      <c r="AE78" s="8">
        <f t="shared" si="23"/>
        <v>66.147273405834369</v>
      </c>
      <c r="AF78" s="8"/>
      <c r="AG78" s="8">
        <f t="shared" si="40"/>
        <v>0.41686938347033548</v>
      </c>
      <c r="AH78" s="8">
        <f t="shared" si="24"/>
        <v>69.772113281184133</v>
      </c>
      <c r="AI78" s="8"/>
      <c r="AJ78" s="8">
        <f t="shared" si="25"/>
        <v>0.45708818961487513</v>
      </c>
      <c r="AK78" s="8">
        <f t="shared" si="26"/>
        <v>62.687388343818327</v>
      </c>
      <c r="AL78" s="8"/>
      <c r="AM78" s="8">
        <f t="shared" si="27"/>
        <v>0.47863009232263848</v>
      </c>
      <c r="AN78" s="8">
        <f t="shared" si="28"/>
        <v>59.385119215044654</v>
      </c>
      <c r="AO78" s="8"/>
      <c r="AP78" s="8">
        <f t="shared" si="29"/>
        <v>0.4466835921509632</v>
      </c>
      <c r="AQ78" s="8">
        <f t="shared" si="30"/>
        <v>64.397178217777679</v>
      </c>
      <c r="AR78" s="8"/>
      <c r="AS78" s="9">
        <v>0.41686938347033548</v>
      </c>
    </row>
    <row r="79" spans="1:45">
      <c r="A79" s="7" t="s">
        <v>9</v>
      </c>
      <c r="B79" s="8">
        <v>17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9"/>
    </row>
    <row r="80" spans="1:45">
      <c r="A80" s="7" t="s">
        <v>10</v>
      </c>
      <c r="B80" s="8">
        <v>19</v>
      </c>
      <c r="C80">
        <v>19.350000000000001</v>
      </c>
      <c r="D80" s="8"/>
      <c r="E80" s="8"/>
      <c r="F80" s="8">
        <f>F48*AU17</f>
        <v>5.1286138399136462E-3</v>
      </c>
      <c r="G80" s="8">
        <f t="shared" si="15"/>
        <v>72967.874093904553</v>
      </c>
      <c r="H80" s="8"/>
      <c r="I80" s="8">
        <f>I48*AU17</f>
        <v>4.786300923226381E-3</v>
      </c>
      <c r="J80" s="8">
        <f t="shared" si="16"/>
        <v>78189.252841770634</v>
      </c>
      <c r="K80" s="8"/>
      <c r="L80" s="8">
        <f>L48*AU17</f>
        <v>5.3703179637025252E-3</v>
      </c>
      <c r="M80" s="8">
        <f t="shared" si="17"/>
        <v>69682.037463033252</v>
      </c>
      <c r="N80" s="8"/>
      <c r="O80" s="8">
        <f>O48*AU17</f>
        <v>5.6234132519034884E-3</v>
      </c>
      <c r="P80" s="8">
        <f t="shared" si="18"/>
        <v>66544.087863943147</v>
      </c>
      <c r="Q80" s="8"/>
      <c r="R80" s="8">
        <f>R48*AU17</f>
        <v>5.3703179637025252E-3</v>
      </c>
      <c r="S80" s="8">
        <f t="shared" si="19"/>
        <v>69682.037463033252</v>
      </c>
      <c r="T80" s="8"/>
      <c r="U80" s="8">
        <f>U48*AU17</f>
        <v>3.5481338923357532E-3</v>
      </c>
      <c r="V80" s="8">
        <f t="shared" si="20"/>
        <v>105487.90185627047</v>
      </c>
      <c r="W80" s="8"/>
      <c r="X80" s="8">
        <f>X48*AU17</f>
        <v>3.9810717055349708E-3</v>
      </c>
      <c r="Y80" s="8">
        <f t="shared" si="21"/>
        <v>94011.983721261335</v>
      </c>
      <c r="Z80" s="8"/>
      <c r="AA80" s="8">
        <f>AA48*AU17</f>
        <v>3.715352290971724E-3</v>
      </c>
      <c r="AB80" s="8">
        <f t="shared" si="22"/>
        <v>100738.4227276849</v>
      </c>
      <c r="AC80" s="8"/>
      <c r="AD80" s="8">
        <f>AD48*AU17</f>
        <v>3.5481338923357532E-3</v>
      </c>
      <c r="AE80" s="8">
        <f t="shared" si="23"/>
        <v>105487.90185627047</v>
      </c>
      <c r="AF80" s="8"/>
      <c r="AG80" s="8">
        <f>AG48*AU17</f>
        <v>3.1622776601683777E-3</v>
      </c>
      <c r="AH80" s="8">
        <f t="shared" si="24"/>
        <v>118364.09388371721</v>
      </c>
      <c r="AI80" s="8"/>
      <c r="AJ80" s="8">
        <f t="shared" si="25"/>
        <v>3.6307805477010118E-3</v>
      </c>
      <c r="AK80" s="8">
        <f t="shared" si="26"/>
        <v>103085.82329834405</v>
      </c>
      <c r="AL80" s="8"/>
      <c r="AM80" s="8">
        <f t="shared" si="27"/>
        <v>3.6307805477010118E-3</v>
      </c>
      <c r="AN80" s="8">
        <f t="shared" si="28"/>
        <v>103085.82329834405</v>
      </c>
      <c r="AO80" s="8"/>
      <c r="AP80" s="8">
        <f t="shared" si="29"/>
        <v>3.715352290971724E-3</v>
      </c>
      <c r="AQ80" s="8">
        <f t="shared" si="30"/>
        <v>100738.4227276849</v>
      </c>
      <c r="AR80" s="8"/>
      <c r="AS80" s="9">
        <v>3.3884415613920239E-3</v>
      </c>
    </row>
    <row r="81" spans="1:45">
      <c r="A81" s="7" t="s">
        <v>11</v>
      </c>
      <c r="B81" s="8">
        <v>20</v>
      </c>
      <c r="C81">
        <v>17.100000000000001</v>
      </c>
      <c r="D81" s="8"/>
      <c r="E81" s="8"/>
      <c r="F81" s="8">
        <f>F49*AU18</f>
        <v>0.14791083881682068</v>
      </c>
      <c r="G81" s="8">
        <f t="shared" si="15"/>
        <v>1942.8821391825118</v>
      </c>
      <c r="H81" s="8"/>
      <c r="I81" s="8">
        <f>I49*AU18</f>
        <v>0.14125375446227539</v>
      </c>
      <c r="J81" s="8">
        <f t="shared" si="16"/>
        <v>2036.0455218721206</v>
      </c>
      <c r="K81" s="8"/>
      <c r="L81" s="8">
        <f>L49*AU18</f>
        <v>0.13182567385564067</v>
      </c>
      <c r="M81" s="8">
        <f t="shared" si="17"/>
        <v>2184.0885128166929</v>
      </c>
      <c r="N81" s="8"/>
      <c r="O81" s="8">
        <f>O49*AU18</f>
        <v>0.11220184543019629</v>
      </c>
      <c r="P81" s="8">
        <f t="shared" si="18"/>
        <v>2572.0190700423173</v>
      </c>
      <c r="Q81" s="8"/>
      <c r="R81" s="8">
        <f>R49*AU18</f>
        <v>9.120108393559094E-2</v>
      </c>
      <c r="S81" s="8">
        <f t="shared" si="19"/>
        <v>3172.1030944262247</v>
      </c>
      <c r="T81" s="8"/>
      <c r="U81" s="8">
        <f>U49*AU18</f>
        <v>0.10964781961431846</v>
      </c>
      <c r="V81" s="8">
        <f t="shared" si="20"/>
        <v>2632.7205431802317</v>
      </c>
      <c r="W81" s="8"/>
      <c r="X81" s="8">
        <f>X49*AU18</f>
        <v>8.9125093813374523E-2</v>
      </c>
      <c r="Y81" s="8">
        <f t="shared" si="21"/>
        <v>3246.7832873181856</v>
      </c>
      <c r="Z81" s="8"/>
      <c r="AA81" s="8">
        <f>AA49*AU18</f>
        <v>7.7624711662869147E-2</v>
      </c>
      <c r="AB81" s="8">
        <f t="shared" si="22"/>
        <v>3732.8481388175587</v>
      </c>
      <c r="AC81" s="8"/>
      <c r="AD81" s="8">
        <f>AD49*AU18</f>
        <v>8.5113803820237616E-2</v>
      </c>
      <c r="AE81" s="8">
        <f t="shared" si="23"/>
        <v>3401.4030542025002</v>
      </c>
      <c r="AF81" s="8"/>
      <c r="AG81" s="8">
        <f>AG49*AU18</f>
        <v>6.6069344800759572E-2</v>
      </c>
      <c r="AH81" s="8">
        <f t="shared" si="24"/>
        <v>4391.6705158971199</v>
      </c>
      <c r="AI81" s="8"/>
      <c r="AJ81" s="8">
        <f t="shared" si="25"/>
        <v>7.5857757502918344E-2</v>
      </c>
      <c r="AK81" s="8">
        <f t="shared" si="26"/>
        <v>3820.5903869702947</v>
      </c>
      <c r="AL81" s="8"/>
      <c r="AM81" s="8">
        <f t="shared" si="27"/>
        <v>7.5857757502918344E-2</v>
      </c>
      <c r="AN81" s="8">
        <f t="shared" si="28"/>
        <v>3820.5903869702947</v>
      </c>
      <c r="AO81" s="8"/>
      <c r="AP81" s="8">
        <f t="shared" si="29"/>
        <v>7.4131024130091719E-2</v>
      </c>
      <c r="AQ81" s="8">
        <f t="shared" si="30"/>
        <v>3910.3764960103858</v>
      </c>
      <c r="AR81" s="8"/>
      <c r="AS81" s="9">
        <v>6.9183097091893617E-2</v>
      </c>
    </row>
    <row r="82" spans="1:45">
      <c r="A82" s="7" t="s">
        <v>12</v>
      </c>
      <c r="B82" s="8">
        <v>23</v>
      </c>
      <c r="C82">
        <v>2.9032199999999998E-2</v>
      </c>
      <c r="D82" s="8"/>
      <c r="E82" s="8"/>
      <c r="F82" s="8">
        <f>F50*AU19</f>
        <v>3.5481338923357559E-4</v>
      </c>
      <c r="G82" s="8">
        <f t="shared" si="15"/>
        <v>2.3178169927572263</v>
      </c>
      <c r="H82" s="8"/>
      <c r="I82" s="8">
        <f>I50*AU19</f>
        <v>3.0902954325135921E-4</v>
      </c>
      <c r="J82" s="8">
        <f t="shared" si="16"/>
        <v>2.6697140746067132</v>
      </c>
      <c r="K82" s="8"/>
      <c r="L82" s="8">
        <f>L50*AU19</f>
        <v>2.9512092266663868E-4</v>
      </c>
      <c r="M82" s="8">
        <f t="shared" si="17"/>
        <v>2.7982418407851628</v>
      </c>
      <c r="N82" s="8"/>
      <c r="O82" s="8">
        <f>O50*AU19</f>
        <v>3.3113112148259121E-4</v>
      </c>
      <c r="P82" s="8">
        <f t="shared" si="18"/>
        <v>2.4876893210193414</v>
      </c>
      <c r="Q82" s="8"/>
      <c r="R82" s="8">
        <f>R50*AU19</f>
        <v>3.9810717055349741E-4</v>
      </c>
      <c r="S82" s="8">
        <f t="shared" si="19"/>
        <v>2.0595239995939245</v>
      </c>
      <c r="T82" s="8"/>
      <c r="U82" s="8">
        <f>U50*AU19</f>
        <v>3.0199517204020174E-4</v>
      </c>
      <c r="V82" s="8">
        <f t="shared" si="20"/>
        <v>2.7332379649653586</v>
      </c>
      <c r="W82" s="8"/>
      <c r="X82" s="8">
        <f>X50*AU19</f>
        <v>3.0902954325135921E-4</v>
      </c>
      <c r="Y82" s="8">
        <f t="shared" si="21"/>
        <v>2.6697140746067132</v>
      </c>
      <c r="Z82" s="8"/>
      <c r="AA82" s="8">
        <f>AA50*AU19</f>
        <v>2.818382931264455E-4</v>
      </c>
      <c r="AB82" s="8">
        <f t="shared" si="22"/>
        <v>2.9328282154519654</v>
      </c>
      <c r="AC82" s="8"/>
      <c r="AD82" s="8">
        <f>AD50*AU19</f>
        <v>2.8840315031266071E-4</v>
      </c>
      <c r="AE82" s="8">
        <f t="shared" si="23"/>
        <v>2.8647601679815136</v>
      </c>
      <c r="AF82" s="8"/>
      <c r="AG82" s="8">
        <f>AG50*AU19</f>
        <v>2.6915348039269167E-4</v>
      </c>
      <c r="AH82" s="8">
        <f t="shared" si="24"/>
        <v>3.0737586743521002</v>
      </c>
      <c r="AI82" s="8"/>
      <c r="AJ82" s="8">
        <f t="shared" si="25"/>
        <v>2.818382931264455E-4</v>
      </c>
      <c r="AK82" s="8">
        <f t="shared" si="26"/>
        <v>2.9328282154519654</v>
      </c>
      <c r="AL82" s="8"/>
      <c r="AM82" s="8">
        <f t="shared" si="27"/>
        <v>2.5118864315095812E-4</v>
      </c>
      <c r="AN82" s="8">
        <f t="shared" si="28"/>
        <v>3.2977072702497048</v>
      </c>
      <c r="AO82" s="8"/>
      <c r="AP82" s="8">
        <f t="shared" si="29"/>
        <v>2.5118864315095812E-4</v>
      </c>
      <c r="AQ82" s="8">
        <f t="shared" si="30"/>
        <v>3.2977072702497048</v>
      </c>
      <c r="AR82" s="8"/>
      <c r="AS82" s="9">
        <v>2.6915348039269167E-4</v>
      </c>
    </row>
    <row r="83" spans="1:45">
      <c r="A83" s="7" t="s">
        <v>13</v>
      </c>
      <c r="B83" s="8">
        <v>24</v>
      </c>
      <c r="C83">
        <v>5.1612799999999999E-3</v>
      </c>
      <c r="D83" s="8"/>
      <c r="E83" s="8"/>
      <c r="F83" s="8">
        <f>F51*AU20</f>
        <v>1.6595869074375592E-2</v>
      </c>
      <c r="G83" s="8">
        <f t="shared" si="15"/>
        <v>7.8784561817079168E-3</v>
      </c>
      <c r="H83" s="8"/>
      <c r="I83" s="8">
        <f>I51*AU20</f>
        <v>1.5488166189124802E-2</v>
      </c>
      <c r="J83" s="8">
        <f t="shared" si="16"/>
        <v>6.885552302377692E-3</v>
      </c>
      <c r="K83" s="8"/>
      <c r="L83" s="8">
        <f>L51*AU20</f>
        <v>1.5135612484362069E-2</v>
      </c>
      <c r="M83" s="8">
        <f t="shared" si="17"/>
        <v>6.5730612891542715E-3</v>
      </c>
      <c r="N83" s="8"/>
      <c r="O83" s="8">
        <f>O51*AU20</f>
        <v>1.4454397707459264E-2</v>
      </c>
      <c r="P83" s="8">
        <f t="shared" si="18"/>
        <v>5.9747931717781221E-3</v>
      </c>
      <c r="Q83" s="8"/>
      <c r="R83" s="8">
        <f>R51*AU20</f>
        <v>1.412537544622753E-2</v>
      </c>
      <c r="S83" s="8">
        <f t="shared" si="19"/>
        <v>5.6886988579505386E-3</v>
      </c>
      <c r="T83" s="8"/>
      <c r="U83" s="8">
        <f>U51*AU20</f>
        <v>1.3803842646028837E-2</v>
      </c>
      <c r="V83" s="8">
        <f t="shared" si="20"/>
        <v>5.4110939255035129E-3</v>
      </c>
      <c r="W83" s="8"/>
      <c r="X83" s="8">
        <f>X51*AU20</f>
        <v>1.3489628825916524E-2</v>
      </c>
      <c r="Y83" s="8">
        <f t="shared" si="21"/>
        <v>5.1418311846273173E-3</v>
      </c>
      <c r="Z83" s="8"/>
      <c r="AA83" s="8">
        <f>AA51*AU20</f>
        <v>1.3803842646028837E-2</v>
      </c>
      <c r="AB83" s="8">
        <f t="shared" si="22"/>
        <v>5.4110939255035129E-3</v>
      </c>
      <c r="AC83" s="8"/>
      <c r="AD83" s="8">
        <f>AD51*AU20</f>
        <v>1.412537544622753E-2</v>
      </c>
      <c r="AE83" s="8">
        <f t="shared" si="23"/>
        <v>5.6886988579505386E-3</v>
      </c>
      <c r="AF83" s="8"/>
      <c r="AG83" s="8">
        <f>AG51*AU20</f>
        <v>1.3489628825916524E-2</v>
      </c>
      <c r="AH83" s="8">
        <f t="shared" si="24"/>
        <v>5.1418311846273173E-3</v>
      </c>
      <c r="AI83" s="8"/>
      <c r="AJ83" s="8">
        <f t="shared" si="25"/>
        <v>1.3489628825916524E-2</v>
      </c>
      <c r="AK83" s="8">
        <f t="shared" si="26"/>
        <v>5.1418311846273173E-3</v>
      </c>
      <c r="AL83" s="8"/>
      <c r="AM83" s="8">
        <f t="shared" si="27"/>
        <v>1.3803842646028837E-2</v>
      </c>
      <c r="AN83" s="8">
        <f t="shared" si="28"/>
        <v>5.4110939255035129E-3</v>
      </c>
      <c r="AO83" s="8"/>
      <c r="AP83" s="8">
        <f t="shared" si="29"/>
        <v>1.3489628825916524E-2</v>
      </c>
      <c r="AQ83" s="8">
        <f t="shared" si="30"/>
        <v>5.1418311846273173E-3</v>
      </c>
      <c r="AR83" s="8"/>
      <c r="AS83" s="9">
        <v>1.3803842646028837E-2</v>
      </c>
    </row>
    <row r="84" spans="1:45">
      <c r="A84" s="7" t="s">
        <v>14</v>
      </c>
      <c r="B84" s="8">
        <v>25</v>
      </c>
      <c r="C84">
        <v>7.0000000000000007E-2</v>
      </c>
      <c r="D84" s="8"/>
      <c r="E84" s="8"/>
      <c r="F84" s="8">
        <f>F52*AU21</f>
        <v>3.1622776601683742E-3</v>
      </c>
      <c r="G84" s="8">
        <f t="shared" si="15"/>
        <v>1.4126783311426774</v>
      </c>
      <c r="H84" s="8"/>
      <c r="I84" s="8">
        <f>I52*AU21</f>
        <v>2.8183829312644492E-3</v>
      </c>
      <c r="J84" s="8">
        <f t="shared" si="16"/>
        <v>1.6014039901757873</v>
      </c>
      <c r="K84" s="8"/>
      <c r="L84" s="8">
        <f>L52*AU21</f>
        <v>3.1622776601683742E-3</v>
      </c>
      <c r="M84" s="8">
        <f t="shared" si="17"/>
        <v>1.4126783311426774</v>
      </c>
      <c r="N84" s="8"/>
      <c r="O84" s="8">
        <f>O52*AU21</f>
        <v>3.2359365692962772E-3</v>
      </c>
      <c r="P84" s="8">
        <f t="shared" si="18"/>
        <v>1.3774806985009587</v>
      </c>
      <c r="Q84" s="8"/>
      <c r="R84" s="8">
        <f>R52*AU21</f>
        <v>4.7863009232263758E-3</v>
      </c>
      <c r="S84" s="8">
        <f t="shared" si="19"/>
        <v>0.88854140504170742</v>
      </c>
      <c r="T84" s="8"/>
      <c r="U84" s="8">
        <f>U52*AU21</f>
        <v>5.6234132519034823E-3</v>
      </c>
      <c r="V84" s="8">
        <f t="shared" si="20"/>
        <v>0.73698032417097725</v>
      </c>
      <c r="W84" s="8"/>
      <c r="X84" s="8">
        <f>X52*AU21</f>
        <v>6.4565422903465446E-3</v>
      </c>
      <c r="Y84" s="8">
        <f t="shared" si="21"/>
        <v>0.62537668555746373</v>
      </c>
      <c r="Z84" s="8"/>
      <c r="AA84" s="8">
        <f>AA52*AU21</f>
        <v>6.6069344800759504E-3</v>
      </c>
      <c r="AB84" s="8">
        <f t="shared" si="22"/>
        <v>0.60825194621381928</v>
      </c>
      <c r="AC84" s="8"/>
      <c r="AD84" s="8">
        <f>AD52*AU21</f>
        <v>6.918309709189354E-3</v>
      </c>
      <c r="AE84" s="8">
        <f t="shared" si="23"/>
        <v>0.57518379737469505</v>
      </c>
      <c r="AF84" s="8"/>
      <c r="AG84" s="8">
        <f>AG52*AU21</f>
        <v>7.0794578438413682E-3</v>
      </c>
      <c r="AH84" s="8">
        <f t="shared" si="24"/>
        <v>0.55922285470899213</v>
      </c>
      <c r="AI84" s="8"/>
      <c r="AJ84" s="8">
        <f t="shared" si="25"/>
        <v>8.3176377110266968E-3</v>
      </c>
      <c r="AK84" s="8">
        <f t="shared" si="26"/>
        <v>0.45742721067356001</v>
      </c>
      <c r="AL84" s="8"/>
      <c r="AM84" s="8">
        <f t="shared" si="27"/>
        <v>7.9432823472428034E-3</v>
      </c>
      <c r="AN84" s="8">
        <f t="shared" si="28"/>
        <v>0.48481673412638576</v>
      </c>
      <c r="AO84" s="8"/>
      <c r="AP84" s="8">
        <f t="shared" si="29"/>
        <v>7.9432823472428034E-3</v>
      </c>
      <c r="AQ84" s="8">
        <f t="shared" si="30"/>
        <v>0.48481673412638576</v>
      </c>
      <c r="AR84" s="8"/>
      <c r="AS84" s="9">
        <v>8.5113803820237519E-3</v>
      </c>
    </row>
    <row r="85" spans="1:45">
      <c r="A85" s="7" t="s">
        <v>15</v>
      </c>
      <c r="B85" s="8">
        <v>26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9">
        <v>1</v>
      </c>
    </row>
    <row r="86" spans="1:45">
      <c r="A86" s="7" t="s">
        <v>16</v>
      </c>
      <c r="B86" s="8">
        <v>27</v>
      </c>
      <c r="C86">
        <v>9.68E-4</v>
      </c>
      <c r="D86" s="8"/>
      <c r="E86" s="8"/>
      <c r="F86" s="8">
        <f>F54*AU23</f>
        <v>3.4673685045253171E-3</v>
      </c>
      <c r="G86" s="8">
        <f t="shared" si="15"/>
        <v>1.8016091780438874E-3</v>
      </c>
      <c r="H86" s="8"/>
      <c r="I86" s="8">
        <f>I54*AU23</f>
        <v>4.8977881936844627E-3</v>
      </c>
      <c r="J86" s="8">
        <f t="shared" si="16"/>
        <v>3.153103939271065E-3</v>
      </c>
      <c r="K86" s="8"/>
      <c r="L86" s="8">
        <f>L54*AU23</f>
        <v>4.0738027780411277E-3</v>
      </c>
      <c r="M86" s="8">
        <f t="shared" si="17"/>
        <v>2.3678148947422124E-3</v>
      </c>
      <c r="N86" s="8"/>
      <c r="O86" s="8">
        <f>O54*AU23</f>
        <v>3.8904514499428066E-3</v>
      </c>
      <c r="P86" s="8">
        <f t="shared" si="18"/>
        <v>2.1953037037381277E-3</v>
      </c>
      <c r="Q86" s="8"/>
      <c r="R86" s="8">
        <f>R54*AU23</f>
        <v>3.8904514499428066E-3</v>
      </c>
      <c r="S86" s="8">
        <f t="shared" si="19"/>
        <v>2.1953037037381277E-3</v>
      </c>
      <c r="T86" s="8"/>
      <c r="U86" s="8">
        <f>U54*AU23</f>
        <v>3.4673685045253171E-3</v>
      </c>
      <c r="V86" s="8">
        <f t="shared" si="20"/>
        <v>1.8016091780438874E-3</v>
      </c>
      <c r="W86" s="8"/>
      <c r="X86" s="8">
        <f>X54*AU23</f>
        <v>3.3113112148259113E-3</v>
      </c>
      <c r="Y86" s="8">
        <f t="shared" si="21"/>
        <v>1.6582879389117091E-3</v>
      </c>
      <c r="Z86" s="8"/>
      <c r="AA86" s="8">
        <f>AA54*AU23</f>
        <v>2.9512092266663855E-3</v>
      </c>
      <c r="AB86" s="8">
        <f t="shared" si="22"/>
        <v>1.3327143332285654E-3</v>
      </c>
      <c r="AC86" s="8"/>
      <c r="AD86" s="8">
        <f>AD54*AU23</f>
        <v>2.5703957827688637E-3</v>
      </c>
      <c r="AE86" s="8">
        <f t="shared" si="23"/>
        <v>9.9894042071198438E-4</v>
      </c>
      <c r="AF86" s="8"/>
      <c r="AG86" s="8">
        <f>AG54*AU23</f>
        <v>3.0199517204020166E-3</v>
      </c>
      <c r="AH86" s="8">
        <f t="shared" si="24"/>
        <v>1.3942295283781198E-3</v>
      </c>
      <c r="AI86" s="8"/>
      <c r="AJ86" s="8">
        <f t="shared" si="25"/>
        <v>3.0902954325135908E-3</v>
      </c>
      <c r="AK86" s="8">
        <f t="shared" si="26"/>
        <v>1.4575104553044187E-3</v>
      </c>
      <c r="AL86" s="8"/>
      <c r="AM86" s="8">
        <f t="shared" si="27"/>
        <v>3.2359365692962833E-3</v>
      </c>
      <c r="AN86" s="8">
        <f t="shared" si="28"/>
        <v>1.5895046680318447E-3</v>
      </c>
      <c r="AO86" s="8"/>
      <c r="AP86" s="8">
        <f t="shared" si="29"/>
        <v>3.0199517204020166E-3</v>
      </c>
      <c r="AQ86" s="8">
        <f t="shared" si="30"/>
        <v>1.3942295283781198E-3</v>
      </c>
      <c r="AR86" s="8"/>
      <c r="AS86" s="9">
        <v>3.0902954325135908E-3</v>
      </c>
    </row>
    <row r="87" spans="1:45">
      <c r="A87" s="7" t="s">
        <v>17</v>
      </c>
      <c r="B87" s="8">
        <v>28</v>
      </c>
      <c r="C87">
        <v>1.9400000000000001E-3</v>
      </c>
      <c r="D87" s="8"/>
      <c r="E87" s="8"/>
      <c r="F87" s="8">
        <f>F55*AU24</f>
        <v>5.2480746024977223E-2</v>
      </c>
      <c r="G87" s="8">
        <f t="shared" si="15"/>
        <v>4.8672459944558495E-2</v>
      </c>
      <c r="H87" s="8"/>
      <c r="I87" s="8">
        <f>I55*AU24</f>
        <v>4.677351412871978E-2</v>
      </c>
      <c r="J87" s="8">
        <f t="shared" si="16"/>
        <v>4.2973978469920293E-2</v>
      </c>
      <c r="K87" s="8"/>
      <c r="L87" s="8">
        <f>L55*AU24</f>
        <v>4.7863009232263796E-2</v>
      </c>
      <c r="M87" s="8">
        <f t="shared" si="17"/>
        <v>4.4061641981444626E-2</v>
      </c>
      <c r="N87" s="8"/>
      <c r="O87" s="8">
        <f>O55*AU24</f>
        <v>5.0118723362727192E-2</v>
      </c>
      <c r="P87" s="8">
        <f t="shared" si="18"/>
        <v>4.6313817055213362E-2</v>
      </c>
      <c r="Q87" s="8"/>
      <c r="R87" s="8">
        <f>R55*AU24</f>
        <v>5.8884365535558862E-2</v>
      </c>
      <c r="S87" s="8">
        <f t="shared" si="19"/>
        <v>5.5068280633662918E-2</v>
      </c>
      <c r="T87" s="8"/>
      <c r="U87" s="8">
        <f>U55*AU24</f>
        <v>5.2480746024977223E-2</v>
      </c>
      <c r="V87" s="8">
        <f t="shared" si="20"/>
        <v>4.8672459944558495E-2</v>
      </c>
      <c r="W87" s="8"/>
      <c r="X87" s="8">
        <f>X55*AU24</f>
        <v>5.2480746024977223E-2</v>
      </c>
      <c r="Y87" s="8">
        <f t="shared" si="21"/>
        <v>4.8672459944558495E-2</v>
      </c>
      <c r="Z87" s="8"/>
      <c r="AA87" s="8">
        <f>AA55*AU24</f>
        <v>5.1286138399136448E-2</v>
      </c>
      <c r="AB87" s="8">
        <f t="shared" si="22"/>
        <v>4.7479522750492949E-2</v>
      </c>
      <c r="AC87" s="8"/>
      <c r="AD87" s="8">
        <f>AD55*AU24</f>
        <v>5.1286138399136448E-2</v>
      </c>
      <c r="AE87" s="8">
        <f t="shared" si="23"/>
        <v>4.7479522750492949E-2</v>
      </c>
      <c r="AF87" s="8"/>
      <c r="AG87" s="8">
        <f>AG55*AU24</f>
        <v>5.1286138399136448E-2</v>
      </c>
      <c r="AH87" s="8">
        <f t="shared" si="24"/>
        <v>4.7479522750492949E-2</v>
      </c>
      <c r="AI87" s="8"/>
      <c r="AJ87" s="8">
        <f t="shared" si="25"/>
        <v>5.1286138399136448E-2</v>
      </c>
      <c r="AK87" s="8">
        <f t="shared" si="26"/>
        <v>4.7479522750492949E-2</v>
      </c>
      <c r="AL87" s="8"/>
      <c r="AM87" s="8">
        <f t="shared" si="27"/>
        <v>5.2480746024977223E-2</v>
      </c>
      <c r="AN87" s="8">
        <f t="shared" si="28"/>
        <v>4.8672459944558495E-2</v>
      </c>
      <c r="AO87" s="8"/>
      <c r="AP87" s="8">
        <f t="shared" si="29"/>
        <v>5.3703179637025235E-2</v>
      </c>
      <c r="AQ87" s="8">
        <f t="shared" si="30"/>
        <v>4.9893261148500678E-2</v>
      </c>
      <c r="AR87" s="8"/>
      <c r="AS87" s="9">
        <v>5.2480746024977223E-2</v>
      </c>
    </row>
    <row r="88" spans="1:45">
      <c r="A88" s="7" t="s">
        <v>18</v>
      </c>
      <c r="B88" s="8">
        <v>29</v>
      </c>
      <c r="C88">
        <v>1.12903E-2</v>
      </c>
      <c r="D88" s="8"/>
      <c r="E88" s="8"/>
      <c r="F88" s="8">
        <f>F56*AU25</f>
        <v>1.6982436524617457E-4</v>
      </c>
      <c r="G88" s="8">
        <f t="shared" si="15"/>
        <v>0.72819337887052205</v>
      </c>
      <c r="H88" s="8"/>
      <c r="I88" s="8">
        <f>I56*AU25</f>
        <v>1.7782794100389241E-4</v>
      </c>
      <c r="J88" s="8">
        <f t="shared" si="16"/>
        <v>0.69441863053043051</v>
      </c>
      <c r="K88" s="8"/>
      <c r="L88" s="8">
        <f>L56*AU25</f>
        <v>1.5488166189124824E-4</v>
      </c>
      <c r="M88" s="8">
        <f t="shared" si="17"/>
        <v>0.80059537101141676</v>
      </c>
      <c r="N88" s="8"/>
      <c r="O88" s="8">
        <f>O56*AU25</f>
        <v>4.0738027780411299E-4</v>
      </c>
      <c r="P88" s="8">
        <f t="shared" si="18"/>
        <v>0.29073067139669079</v>
      </c>
      <c r="Q88" s="8"/>
      <c r="R88" s="8">
        <f>R56*AU25</f>
        <v>4.7863009232263865E-4</v>
      </c>
      <c r="S88" s="8">
        <f t="shared" si="19"/>
        <v>0.24422243412514189</v>
      </c>
      <c r="T88" s="8"/>
      <c r="U88" s="8">
        <f>U56*AU25</f>
        <v>4.1686938347033567E-4</v>
      </c>
      <c r="V88" s="8">
        <f t="shared" si="20"/>
        <v>0.28361759836675077</v>
      </c>
      <c r="W88" s="8"/>
      <c r="X88" s="8">
        <f>X56*AU25</f>
        <v>4.0738027780411299E-4</v>
      </c>
      <c r="Y88" s="8">
        <f t="shared" si="21"/>
        <v>0.29073067139669079</v>
      </c>
      <c r="Z88" s="8"/>
      <c r="AA88" s="8">
        <f>AA56*AU25</f>
        <v>4.0738027780411299E-4</v>
      </c>
      <c r="AB88" s="8">
        <f t="shared" si="22"/>
        <v>0.29073067139669079</v>
      </c>
      <c r="AC88" s="8"/>
      <c r="AD88" s="8">
        <f>AD56*AU25</f>
        <v>4.3651583224016622E-4</v>
      </c>
      <c r="AE88" s="8">
        <f t="shared" si="23"/>
        <v>0.26987481795505464</v>
      </c>
      <c r="AF88" s="8"/>
      <c r="AG88" s="8">
        <f>AG56*AU25</f>
        <v>4.3651583224016622E-4</v>
      </c>
      <c r="AH88" s="8">
        <f t="shared" si="24"/>
        <v>0.26987481795505464</v>
      </c>
      <c r="AI88" s="8"/>
      <c r="AJ88" s="8">
        <f t="shared" si="25"/>
        <v>4.0738027780411299E-4</v>
      </c>
      <c r="AK88" s="8">
        <f t="shared" si="26"/>
        <v>0.29073067139669079</v>
      </c>
      <c r="AL88" s="8"/>
      <c r="AM88" s="8">
        <f t="shared" si="27"/>
        <v>4.2657951880159295E-4</v>
      </c>
      <c r="AN88" s="8">
        <f t="shared" si="28"/>
        <v>0.27666687567459697</v>
      </c>
      <c r="AO88" s="8"/>
      <c r="AP88" s="8">
        <f t="shared" si="29"/>
        <v>4.7863009232263865E-4</v>
      </c>
      <c r="AQ88" s="8">
        <f t="shared" si="30"/>
        <v>0.24422243412514189</v>
      </c>
      <c r="AR88" s="8"/>
      <c r="AS88" s="9">
        <v>4.8977881936844653E-4</v>
      </c>
    </row>
    <row r="89" spans="1:45">
      <c r="A89" s="7" t="s">
        <v>19</v>
      </c>
      <c r="B89" s="8">
        <v>30</v>
      </c>
      <c r="C89">
        <v>0.32</v>
      </c>
      <c r="D89" s="8"/>
      <c r="E89" s="8"/>
      <c r="F89" s="8">
        <f>F57*AU26</f>
        <v>1.2022644346174115E-3</v>
      </c>
      <c r="G89" s="8">
        <f t="shared" si="15"/>
        <v>84.533812425348245</v>
      </c>
      <c r="H89" s="8"/>
      <c r="I89" s="8">
        <f>I57*AU26</f>
        <v>1.4125375446227527E-3</v>
      </c>
      <c r="J89" s="8">
        <f t="shared" si="16"/>
        <v>71.855060858480442</v>
      </c>
      <c r="K89" s="8"/>
      <c r="L89" s="8">
        <f>L57*AU26</f>
        <v>1.4454397707459258E-3</v>
      </c>
      <c r="M89" s="8">
        <f t="shared" si="17"/>
        <v>70.204936861869939</v>
      </c>
      <c r="N89" s="8"/>
      <c r="O89" s="8">
        <f>O57*AU26</f>
        <v>1.6595869074375585E-3</v>
      </c>
      <c r="P89" s="8">
        <f t="shared" si="18"/>
        <v>61.063761200921753</v>
      </c>
      <c r="Q89" s="8"/>
      <c r="R89" s="8">
        <f>R57*AU26</f>
        <v>1.2022644346174115E-3</v>
      </c>
      <c r="S89" s="8">
        <f t="shared" si="19"/>
        <v>84.533812425348245</v>
      </c>
      <c r="T89" s="8"/>
      <c r="U89" s="8">
        <f>U57*AU26</f>
        <v>1.1748975549395282E-3</v>
      </c>
      <c r="V89" s="8">
        <f t="shared" si="20"/>
        <v>86.517710009478392</v>
      </c>
      <c r="W89" s="8"/>
      <c r="X89" s="8">
        <f>X57*AU26</f>
        <v>1.1748975549395282E-3</v>
      </c>
      <c r="Y89" s="8">
        <f t="shared" si="21"/>
        <v>86.517710009478392</v>
      </c>
      <c r="Z89" s="8"/>
      <c r="AA89" s="8">
        <f>AA57*AU26</f>
        <v>1.1481536214968814E-3</v>
      </c>
      <c r="AB89" s="8">
        <f t="shared" si="22"/>
        <v>88.54781976512426</v>
      </c>
      <c r="AC89" s="8"/>
      <c r="AD89" s="8">
        <f>AD57*AU26</f>
        <v>1.1481536214968814E-3</v>
      </c>
      <c r="AE89" s="8">
        <f t="shared" si="23"/>
        <v>88.54781976512426</v>
      </c>
      <c r="AF89" s="8"/>
      <c r="AG89" s="8">
        <f>AG57*AU26</f>
        <v>1.1481536214968814E-3</v>
      </c>
      <c r="AH89" s="8">
        <f t="shared" si="24"/>
        <v>88.54781976512426</v>
      </c>
      <c r="AI89" s="8"/>
      <c r="AJ89" s="8">
        <f t="shared" si="25"/>
        <v>1.1748975549395282E-3</v>
      </c>
      <c r="AK89" s="8">
        <f t="shared" si="26"/>
        <v>86.517710009478392</v>
      </c>
      <c r="AL89" s="8"/>
      <c r="AM89" s="8">
        <f t="shared" si="27"/>
        <v>1.1748975549395282E-3</v>
      </c>
      <c r="AN89" s="8">
        <f t="shared" si="28"/>
        <v>86.517710009478392</v>
      </c>
      <c r="AO89" s="8"/>
      <c r="AP89" s="8">
        <f t="shared" si="29"/>
        <v>1.2022644346174115E-3</v>
      </c>
      <c r="AQ89" s="8">
        <f t="shared" si="30"/>
        <v>84.533812425348245</v>
      </c>
      <c r="AR89" s="8"/>
      <c r="AS89" s="9">
        <v>1.1481536214968814E-3</v>
      </c>
    </row>
    <row r="90" spans="1:45">
      <c r="A90" s="7" t="s">
        <v>20</v>
      </c>
      <c r="B90" s="8">
        <v>33</v>
      </c>
      <c r="C90" s="2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9"/>
    </row>
    <row r="91" spans="1:45">
      <c r="A91" s="7" t="s">
        <v>21</v>
      </c>
      <c r="B91" s="8">
        <v>34</v>
      </c>
      <c r="C91" s="2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9"/>
    </row>
    <row r="92" spans="1:45">
      <c r="A92" s="7" t="s">
        <v>22</v>
      </c>
      <c r="B92" s="8">
        <v>42</v>
      </c>
      <c r="C92" s="2">
        <v>2.9E-4</v>
      </c>
      <c r="D92" s="8"/>
      <c r="E92" s="8"/>
      <c r="F92" s="8">
        <f>F60*AU29</f>
        <v>7.585775750291828E-6</v>
      </c>
      <c r="G92" s="8">
        <f t="shared" si="15"/>
        <v>1.0514124947009691E-2</v>
      </c>
      <c r="H92" s="8"/>
      <c r="I92" s="8">
        <f>I60*AU29</f>
        <v>6.0255958607435706E-6</v>
      </c>
      <c r="J92" s="8">
        <f t="shared" si="16"/>
        <v>1.3383151487410644E-2</v>
      </c>
      <c r="K92" s="8"/>
      <c r="L92" s="8">
        <f>L60*AU29</f>
        <v>6.0255958607435706E-6</v>
      </c>
      <c r="M92" s="8">
        <f t="shared" si="17"/>
        <v>1.3383151487410644E-2</v>
      </c>
      <c r="N92" s="8"/>
      <c r="O92" s="8">
        <f>O60*AU29</f>
        <v>4.8977881936844558E-6</v>
      </c>
      <c r="P92" s="8">
        <f t="shared" si="18"/>
        <v>1.659591390286445E-2</v>
      </c>
      <c r="Q92" s="8"/>
      <c r="R92" s="8">
        <f>R60*AU29</f>
        <v>4.6773514128719753E-6</v>
      </c>
      <c r="S92" s="8">
        <f t="shared" si="19"/>
        <v>1.7404938524126671E-2</v>
      </c>
      <c r="T92" s="8"/>
      <c r="U92" s="8">
        <f>U60*AU29</f>
        <v>3.8018939632056069E-6</v>
      </c>
      <c r="V92" s="8">
        <f t="shared" si="20"/>
        <v>2.1544355705803396E-2</v>
      </c>
      <c r="W92" s="8"/>
      <c r="X92" s="8">
        <f>X60*AU29</f>
        <v>3.3884415613920212E-6</v>
      </c>
      <c r="Y92" s="8">
        <f t="shared" si="21"/>
        <v>2.424305803782573E-2</v>
      </c>
      <c r="Z92" s="8"/>
      <c r="AA92" s="8">
        <f>AA60*AU29</f>
        <v>3.3884415613920212E-6</v>
      </c>
      <c r="AB92" s="8">
        <f t="shared" si="22"/>
        <v>2.424305803782573E-2</v>
      </c>
      <c r="AC92" s="8"/>
      <c r="AD92" s="8">
        <f>AD60*AU29</f>
        <v>3.3884415613920212E-6</v>
      </c>
      <c r="AE92" s="8">
        <f t="shared" si="23"/>
        <v>2.424305803782573E-2</v>
      </c>
      <c r="AF92" s="8"/>
      <c r="AG92" s="8">
        <f>AG60*AU29</f>
        <v>3.3884415613920212E-6</v>
      </c>
      <c r="AH92" s="8">
        <f t="shared" si="24"/>
        <v>2.424305803782573E-2</v>
      </c>
      <c r="AI92" s="8"/>
      <c r="AJ92" s="8">
        <f t="shared" si="25"/>
        <v>3.3884415613920212E-6</v>
      </c>
      <c r="AK92" s="8">
        <f t="shared" si="26"/>
        <v>2.424305803782573E-2</v>
      </c>
      <c r="AL92" s="8"/>
      <c r="AM92" s="8">
        <f t="shared" si="27"/>
        <v>3.3884415613920212E-6</v>
      </c>
      <c r="AN92" s="8">
        <f t="shared" si="28"/>
        <v>2.424305803782573E-2</v>
      </c>
      <c r="AO92" s="8"/>
      <c r="AP92" s="8">
        <f t="shared" si="29"/>
        <v>3.3884415613920212E-6</v>
      </c>
      <c r="AQ92" s="8">
        <f t="shared" si="30"/>
        <v>2.424305803782573E-2</v>
      </c>
      <c r="AR92" s="8"/>
      <c r="AS92" s="9">
        <v>2.3988329190194872E-6</v>
      </c>
    </row>
    <row r="93" spans="1:45">
      <c r="A93" s="14" t="s">
        <v>23</v>
      </c>
      <c r="B93" s="16">
        <v>53</v>
      </c>
      <c r="D93" s="8"/>
      <c r="E93" s="19" t="s">
        <v>76</v>
      </c>
      <c r="F93" s="8"/>
      <c r="G93" s="25">
        <f>SUM(G69:G92)/19</f>
        <v>6124.3532796447516</v>
      </c>
      <c r="H93" s="26">
        <f>SUM(G82:G89)/7</f>
        <v>12.721550521917568</v>
      </c>
      <c r="I93" s="8"/>
      <c r="J93" s="25">
        <f>SUM(J69:J92)/19</f>
        <v>6697.8712780594678</v>
      </c>
      <c r="K93" s="26">
        <f>SUM(J82:J89)/7</f>
        <v>10.981944312643563</v>
      </c>
      <c r="L93" s="8"/>
      <c r="M93" s="25">
        <f>SUM(M69:M92)/19</f>
        <v>5905.7390971406512</v>
      </c>
      <c r="N93" s="26">
        <f>SUM(M82:M89)/7</f>
        <v>10.752779274710647</v>
      </c>
      <c r="O93" s="8"/>
      <c r="P93" s="25">
        <f>SUM(P69:P92)/19</f>
        <v>5252.801348014742</v>
      </c>
      <c r="Q93" s="26">
        <f>SUM(P82:P89)/7</f>
        <v>9.3248779722527821</v>
      </c>
      <c r="R93" s="8"/>
      <c r="S93" s="25">
        <f>SUM(S69:S92)/19</f>
        <v>5441.2769765636485</v>
      </c>
      <c r="T93" s="26">
        <f>SUM(S82:S89)/7</f>
        <v>12.54129322104348</v>
      </c>
      <c r="U93" s="8"/>
      <c r="V93" s="25">
        <f>SUM(V69:V92)/19</f>
        <v>7241.5882664444152</v>
      </c>
      <c r="W93" s="26">
        <f>SUM(V82:V89)/7</f>
        <v>12.903918722861368</v>
      </c>
      <c r="X93" s="8"/>
      <c r="Y93" s="25">
        <f>SUM(Y69:Y92)/19</f>
        <v>6976.5926440153653</v>
      </c>
      <c r="Z93" s="26">
        <f>SUM(Y82:Y89)/7</f>
        <v>12.879857717158194</v>
      </c>
      <c r="AA93" s="8"/>
      <c r="AB93" s="25">
        <f>SUM(AB69:AB92)/19</f>
        <v>7439.8638952754527</v>
      </c>
      <c r="AC93" s="26">
        <f>SUM(AB82:AB89)/7</f>
        <v>13.204836275599423</v>
      </c>
      <c r="AD93" s="8"/>
      <c r="AE93" s="25">
        <f>SUM(AE69:AE92)/19</f>
        <v>7799.6014095566179</v>
      </c>
      <c r="AF93" s="27">
        <f>SUM(AE82:AE89)/7</f>
        <v>13.187400815780668</v>
      </c>
      <c r="AH93" s="25">
        <f>SUM(AH69:AH92)/19</f>
        <v>8906.1882277318873</v>
      </c>
      <c r="AI93" s="27">
        <f>SUM(AH82:AH89)/7</f>
        <v>13.214955956514844</v>
      </c>
      <c r="AK93" s="25">
        <f>SUM(AK69:AK92)/19</f>
        <v>7944.4626468879169</v>
      </c>
      <c r="AL93" s="27">
        <f>SUM(AK82:AK89)/7</f>
        <v>12.893253567341576</v>
      </c>
      <c r="AN93" s="25">
        <f>SUM(AN69:AN92)/19</f>
        <v>8213.2582709597864</v>
      </c>
      <c r="AO93" s="27">
        <f>SUM(AN82:AN89)/7</f>
        <v>12.947510564009596</v>
      </c>
      <c r="AQ93" s="25">
        <f>SUM(AQ69:AQ92)/19</f>
        <v>8150.227318357699</v>
      </c>
      <c r="AR93" s="26">
        <f>SUM(AQ82:AQ89)/7</f>
        <v>12.659569740815854</v>
      </c>
      <c r="AS93" s="9"/>
    </row>
    <row r="94" spans="1:45">
      <c r="A94" s="15" t="s">
        <v>24</v>
      </c>
      <c r="B94" s="10">
        <v>74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1"/>
    </row>
    <row r="96" spans="1:45">
      <c r="A96" s="3" t="s">
        <v>83</v>
      </c>
    </row>
    <row r="97" spans="1:45">
      <c r="A97" s="4"/>
      <c r="B97" s="4"/>
      <c r="C97" s="5" t="s">
        <v>40</v>
      </c>
      <c r="D97" s="4"/>
      <c r="E97" s="4"/>
      <c r="F97" s="5" t="s">
        <v>50</v>
      </c>
      <c r="G97" s="4"/>
      <c r="H97" s="4"/>
      <c r="I97" s="5" t="s">
        <v>50</v>
      </c>
      <c r="J97" s="4"/>
      <c r="K97" s="4"/>
      <c r="L97" s="5" t="s">
        <v>50</v>
      </c>
      <c r="M97" s="4"/>
      <c r="N97" s="4"/>
      <c r="O97" s="5" t="s">
        <v>50</v>
      </c>
      <c r="P97" s="4"/>
      <c r="Q97" s="4"/>
      <c r="R97" s="5" t="s">
        <v>50</v>
      </c>
      <c r="S97" s="4"/>
      <c r="T97" s="4"/>
      <c r="U97" s="5" t="s">
        <v>50</v>
      </c>
      <c r="V97" s="4"/>
      <c r="W97" s="4"/>
      <c r="X97" s="5" t="s">
        <v>50</v>
      </c>
      <c r="Y97" s="4"/>
      <c r="Z97" s="4"/>
      <c r="AA97" s="5" t="s">
        <v>50</v>
      </c>
      <c r="AB97" s="4"/>
      <c r="AC97" s="4"/>
      <c r="AD97" s="5" t="s">
        <v>50</v>
      </c>
      <c r="AE97" s="4"/>
      <c r="AF97" s="4"/>
      <c r="AG97" s="5" t="s">
        <v>50</v>
      </c>
      <c r="AH97" s="4"/>
      <c r="AI97" s="4"/>
      <c r="AJ97" s="5" t="s">
        <v>50</v>
      </c>
      <c r="AK97" s="4"/>
      <c r="AL97" s="4"/>
      <c r="AM97" s="5" t="s">
        <v>50</v>
      </c>
      <c r="AN97" s="4"/>
      <c r="AO97" s="4"/>
      <c r="AP97" s="5" t="s">
        <v>50</v>
      </c>
      <c r="AQ97" s="4"/>
      <c r="AR97" s="4"/>
      <c r="AS97" s="6" t="s">
        <v>50</v>
      </c>
    </row>
    <row r="98" spans="1:45">
      <c r="A98" s="18"/>
      <c r="B98" s="8"/>
      <c r="C98" s="8"/>
      <c r="D98" s="8"/>
      <c r="E98" s="8"/>
      <c r="F98" s="19" t="s">
        <v>30</v>
      </c>
      <c r="G98" s="8"/>
      <c r="H98" s="8"/>
      <c r="I98" s="19" t="s">
        <v>31</v>
      </c>
      <c r="J98" s="8"/>
      <c r="K98" s="8"/>
      <c r="L98" s="19" t="s">
        <v>33</v>
      </c>
      <c r="M98" s="8"/>
      <c r="N98" s="8"/>
      <c r="O98" s="19" t="s">
        <v>34</v>
      </c>
      <c r="P98" s="8"/>
      <c r="Q98" s="8"/>
      <c r="R98" s="19" t="s">
        <v>35</v>
      </c>
      <c r="S98" s="8"/>
      <c r="T98" s="8"/>
      <c r="U98" s="19" t="s">
        <v>36</v>
      </c>
      <c r="V98" s="8"/>
      <c r="W98" s="8"/>
      <c r="X98" s="19" t="s">
        <v>37</v>
      </c>
      <c r="Y98" s="8"/>
      <c r="Z98" s="8"/>
      <c r="AA98" s="19" t="s">
        <v>38</v>
      </c>
      <c r="AB98" s="8"/>
      <c r="AC98" s="8"/>
      <c r="AD98" s="19" t="s">
        <v>39</v>
      </c>
      <c r="AE98" s="8"/>
      <c r="AF98" s="8"/>
      <c r="AG98" s="19" t="s">
        <v>58</v>
      </c>
      <c r="AH98" s="8"/>
      <c r="AI98" s="8"/>
      <c r="AJ98" s="19" t="s">
        <v>59</v>
      </c>
      <c r="AK98" s="8"/>
      <c r="AL98" s="8"/>
      <c r="AM98" s="19" t="s">
        <v>61</v>
      </c>
      <c r="AN98" s="8"/>
      <c r="AO98" s="8"/>
      <c r="AP98" s="19" t="s">
        <v>62</v>
      </c>
      <c r="AQ98" s="8"/>
      <c r="AR98" s="8"/>
      <c r="AS98" s="9"/>
    </row>
    <row r="99" spans="1:45">
      <c r="A99" s="21" t="s">
        <v>54</v>
      </c>
      <c r="B99" s="8">
        <v>1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9"/>
    </row>
    <row r="100" spans="1:45">
      <c r="A100" s="21" t="s">
        <v>55</v>
      </c>
      <c r="B100" s="8">
        <v>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9"/>
    </row>
    <row r="101" spans="1:45">
      <c r="A101" s="7" t="s">
        <v>0</v>
      </c>
      <c r="B101" s="8">
        <v>6</v>
      </c>
      <c r="C101" s="8">
        <f>LOG(C69)</f>
        <v>2.7390895267439959</v>
      </c>
      <c r="F101">
        <f>LOG(F69)</f>
        <v>0.8999999999999998</v>
      </c>
      <c r="I101">
        <f t="shared" ref="I101:AP101" si="41">LOG(I69)</f>
        <v>0.82999999999999985</v>
      </c>
      <c r="L101">
        <f t="shared" si="41"/>
        <v>0.8999999999999998</v>
      </c>
      <c r="O101">
        <f t="shared" si="41"/>
        <v>1.0299999999999998</v>
      </c>
      <c r="R101">
        <f t="shared" si="41"/>
        <v>1.0299999999999998</v>
      </c>
      <c r="U101">
        <f t="shared" si="41"/>
        <v>1.0599999999999998</v>
      </c>
      <c r="X101">
        <f t="shared" si="41"/>
        <v>0.97999999999999987</v>
      </c>
      <c r="AA101">
        <f t="shared" si="41"/>
        <v>0.95999999999999974</v>
      </c>
      <c r="AD101">
        <f t="shared" si="41"/>
        <v>0.92999999999999983</v>
      </c>
      <c r="AG101">
        <f t="shared" si="41"/>
        <v>0.84999999999999976</v>
      </c>
      <c r="AJ101">
        <f t="shared" si="41"/>
        <v>0.87999999999999978</v>
      </c>
      <c r="AM101">
        <f t="shared" si="41"/>
        <v>0.82999999999999985</v>
      </c>
      <c r="AP101">
        <f t="shared" si="41"/>
        <v>0.81999999999999984</v>
      </c>
      <c r="AS101" s="9">
        <v>0.92999999999999972</v>
      </c>
    </row>
    <row r="102" spans="1:45">
      <c r="A102" s="7" t="s">
        <v>1</v>
      </c>
      <c r="B102" s="8">
        <v>7</v>
      </c>
      <c r="C102" s="8">
        <f t="shared" ref="C102:C124" si="42">LOG(C70)</f>
        <v>1.8096943587169239</v>
      </c>
      <c r="F102">
        <f t="shared" ref="F102:F124" si="43">LOG(F70)</f>
        <v>0.35000000000000014</v>
      </c>
      <c r="I102">
        <f t="shared" ref="I102" si="44">LOG(I70)</f>
        <v>0.55000000000000016</v>
      </c>
      <c r="L102">
        <f t="shared" ref="L102" si="45">LOG(L70)</f>
        <v>0.51000000000000012</v>
      </c>
      <c r="O102">
        <f t="shared" ref="O102" si="46">LOG(O70)</f>
        <v>0.34000000000000008</v>
      </c>
      <c r="R102">
        <f t="shared" ref="R102" si="47">LOG(R70)</f>
        <v>0.48000000000000009</v>
      </c>
      <c r="U102">
        <f t="shared" ref="U102" si="48">LOG(U70)</f>
        <v>0.4200000000000001</v>
      </c>
      <c r="X102">
        <f t="shared" ref="X102" si="49">LOG(X70)</f>
        <v>0.50000000000000011</v>
      </c>
      <c r="AA102">
        <f t="shared" ref="AA102" si="50">LOG(AA70)</f>
        <v>0.51000000000000012</v>
      </c>
      <c r="AD102">
        <f t="shared" ref="AD102" si="51">LOG(AD70)</f>
        <v>0.4300000000000001</v>
      </c>
      <c r="AG102">
        <f t="shared" ref="AG102" si="52">LOG(AG70)</f>
        <v>0.51000000000000012</v>
      </c>
      <c r="AJ102">
        <f t="shared" ref="AJ102" si="53">LOG(AJ70)</f>
        <v>0.46000000000000013</v>
      </c>
      <c r="AM102">
        <f t="shared" ref="AM102" si="54">LOG(AM70)</f>
        <v>0.44000000000000011</v>
      </c>
      <c r="AP102">
        <f t="shared" ref="AP102" si="55">LOG(AP70)</f>
        <v>0.4200000000000001</v>
      </c>
      <c r="AS102" s="9">
        <v>0.33000000000000007</v>
      </c>
    </row>
    <row r="103" spans="1:45">
      <c r="A103" s="7" t="s">
        <v>2</v>
      </c>
      <c r="B103" s="8">
        <v>8</v>
      </c>
      <c r="C103" s="8">
        <f t="shared" si="42"/>
        <v>2.2076074419119136</v>
      </c>
      <c r="F103">
        <f t="shared" si="43"/>
        <v>1.81</v>
      </c>
      <c r="I103">
        <f t="shared" ref="I103" si="56">LOG(I71)</f>
        <v>1.77</v>
      </c>
      <c r="L103">
        <f t="shared" ref="L103" si="57">LOG(L71)</f>
        <v>1.73</v>
      </c>
      <c r="O103">
        <f t="shared" ref="O103" si="58">LOG(O71)</f>
        <v>1.6600000000000001</v>
      </c>
      <c r="R103">
        <f t="shared" ref="R103" si="59">LOG(R71)</f>
        <v>1.71</v>
      </c>
      <c r="U103">
        <f t="shared" ref="U103" si="60">LOG(U71)</f>
        <v>1.43</v>
      </c>
      <c r="X103">
        <f t="shared" ref="X103" si="61">LOG(X71)</f>
        <v>1.31</v>
      </c>
      <c r="AA103">
        <f t="shared" ref="AA103" si="62">LOG(AA71)</f>
        <v>1.31</v>
      </c>
      <c r="AD103">
        <f t="shared" ref="AD103" si="63">LOG(AD71)</f>
        <v>1.32</v>
      </c>
      <c r="AG103">
        <f t="shared" ref="AG103" si="64">LOG(AG71)</f>
        <v>1.26</v>
      </c>
      <c r="AJ103">
        <f t="shared" ref="AJ103" si="65">LOG(AJ71)</f>
        <v>1.21</v>
      </c>
      <c r="AM103">
        <f t="shared" ref="AM103" si="66">LOG(AM71)</f>
        <v>1.19</v>
      </c>
      <c r="AP103">
        <f t="shared" ref="AP103" si="67">LOG(AP71)</f>
        <v>1.1599999999999999</v>
      </c>
      <c r="AS103" s="9">
        <v>1.2599999999999998</v>
      </c>
    </row>
    <row r="104" spans="1:45">
      <c r="A104" s="7" t="s">
        <v>25</v>
      </c>
      <c r="B104" s="8">
        <v>9</v>
      </c>
      <c r="C104" s="8"/>
      <c r="AS104" s="9"/>
    </row>
    <row r="105" spans="1:45">
      <c r="A105" s="7" t="s">
        <v>3</v>
      </c>
      <c r="B105" s="8">
        <v>11</v>
      </c>
      <c r="C105" s="8">
        <f t="shared" si="42"/>
        <v>0.94001815500766328</v>
      </c>
      <c r="F105">
        <f t="shared" si="43"/>
        <v>-1.3900000000000001</v>
      </c>
      <c r="I105">
        <f t="shared" ref="I105" si="68">LOG(I73)</f>
        <v>-1.34</v>
      </c>
      <c r="L105">
        <f t="shared" ref="L105" si="69">LOG(L73)</f>
        <v>-1.31</v>
      </c>
      <c r="O105">
        <f t="shared" ref="O105" si="70">LOG(O73)</f>
        <v>-1.1399999999999999</v>
      </c>
      <c r="R105">
        <f t="shared" ref="R105" si="71">LOG(R73)</f>
        <v>-1.18</v>
      </c>
      <c r="U105">
        <f t="shared" ref="U105" si="72">LOG(U73)</f>
        <v>-1.1599999999999999</v>
      </c>
      <c r="X105">
        <f t="shared" ref="X105" si="73">LOG(X73)</f>
        <v>-1.21</v>
      </c>
      <c r="AA105">
        <f t="shared" ref="AA105" si="74">LOG(AA73)</f>
        <v>-1.23</v>
      </c>
      <c r="AD105">
        <f t="shared" ref="AD105" si="75">LOG(AD73)</f>
        <v>-1.18</v>
      </c>
      <c r="AG105">
        <f t="shared" ref="AG105" si="76">LOG(AG73)</f>
        <v>-1.24</v>
      </c>
      <c r="AJ105">
        <f t="shared" ref="AJ105" si="77">LOG(AJ73)</f>
        <v>-1.2</v>
      </c>
      <c r="AM105">
        <f t="shared" ref="AM105" si="78">LOG(AM73)</f>
        <v>-1.2</v>
      </c>
      <c r="AP105">
        <f t="shared" ref="AP105" si="79">LOG(AP73)</f>
        <v>-1.21</v>
      </c>
      <c r="AS105" s="9">
        <v>-1.2599999999999998</v>
      </c>
    </row>
    <row r="106" spans="1:45">
      <c r="A106" s="7" t="s">
        <v>4</v>
      </c>
      <c r="B106" s="8">
        <v>12</v>
      </c>
      <c r="C106" s="8">
        <f t="shared" si="42"/>
        <v>0.47712125471966244</v>
      </c>
      <c r="F106">
        <f t="shared" si="43"/>
        <v>0.41999999999999965</v>
      </c>
      <c r="I106">
        <f t="shared" ref="I106" si="80">LOG(I74)</f>
        <v>0.4099999999999997</v>
      </c>
      <c r="L106">
        <f t="shared" ref="L106" si="81">LOG(L74)</f>
        <v>0.39999999999999969</v>
      </c>
      <c r="O106">
        <f t="shared" ref="O106" si="82">LOG(O74)</f>
        <v>0.3499999999999997</v>
      </c>
      <c r="R106">
        <f t="shared" ref="R106" si="83">LOG(R74)</f>
        <v>0.30999999999999966</v>
      </c>
      <c r="U106">
        <f t="shared" ref="U106" si="84">LOG(U74)</f>
        <v>0.27999999999999964</v>
      </c>
      <c r="X106">
        <f t="shared" ref="X106" si="85">LOG(X74)</f>
        <v>0.27999999999999964</v>
      </c>
      <c r="AA106">
        <f t="shared" ref="AA106" si="86">LOG(AA74)</f>
        <v>0.17999999999999963</v>
      </c>
      <c r="AD106">
        <f t="shared" ref="AD106" si="87">LOG(AD74)</f>
        <v>0.17999999999999963</v>
      </c>
      <c r="AG106">
        <f t="shared" ref="AG106" si="88">LOG(AG74)</f>
        <v>9.9999999999999645E-2</v>
      </c>
      <c r="AJ106">
        <f t="shared" ref="AJ106" si="89">LOG(AJ74)</f>
        <v>9.9999999999999645E-2</v>
      </c>
      <c r="AM106">
        <f t="shared" ref="AM106" si="90">LOG(AM74)</f>
        <v>9.9999999999999645E-2</v>
      </c>
      <c r="AP106">
        <f t="shared" ref="AP106" si="91">LOG(AP74)</f>
        <v>0.12999999999999962</v>
      </c>
      <c r="AS106" s="9">
        <v>9.9999999999999645E-2</v>
      </c>
    </row>
    <row r="107" spans="1:45">
      <c r="A107" s="7" t="s">
        <v>5</v>
      </c>
      <c r="B107" s="8">
        <v>13</v>
      </c>
      <c r="C107" s="8">
        <f t="shared" si="42"/>
        <v>0.16136800223497488</v>
      </c>
      <c r="F107">
        <f t="shared" si="43"/>
        <v>-1.1499999999999999</v>
      </c>
      <c r="I107">
        <f t="shared" ref="I107" si="92">LOG(I75)</f>
        <v>-1.0699999999999998</v>
      </c>
      <c r="L107">
        <f t="shared" ref="L107" si="93">LOG(L75)</f>
        <v>-0.99999999999999989</v>
      </c>
      <c r="O107">
        <f t="shared" ref="O107" si="94">LOG(O75)</f>
        <v>-0.92999999999999983</v>
      </c>
      <c r="R107">
        <f t="shared" ref="R107" si="95">LOG(R75)</f>
        <v>-0.92999999999999983</v>
      </c>
      <c r="U107">
        <f t="shared" ref="U107" si="96">LOG(U75)</f>
        <v>-1.0299999999999998</v>
      </c>
      <c r="X107">
        <f t="shared" ref="X107" si="97">LOG(X75)</f>
        <v>-1.0299999999999998</v>
      </c>
      <c r="AA107">
        <f t="shared" ref="AA107" si="98">LOG(AA75)</f>
        <v>-1.0199999999999998</v>
      </c>
      <c r="AD107">
        <f t="shared" ref="AD107" si="99">LOG(AD75)</f>
        <v>-0.91999999999999982</v>
      </c>
      <c r="AG107">
        <f t="shared" ref="AG107" si="100">LOG(AG75)</f>
        <v>-1.0399999999999998</v>
      </c>
      <c r="AJ107">
        <f t="shared" ref="AJ107" si="101">LOG(AJ75)</f>
        <v>-1.0599999999999998</v>
      </c>
      <c r="AM107">
        <f t="shared" ref="AM107" si="102">LOG(AM75)</f>
        <v>-1.0199999999999998</v>
      </c>
      <c r="AP107">
        <f t="shared" ref="AP107" si="103">LOG(AP75)</f>
        <v>-1.0099999999999998</v>
      </c>
      <c r="AS107" s="9">
        <v>-1.0499999999999998</v>
      </c>
    </row>
    <row r="108" spans="1:45">
      <c r="A108" s="7" t="s">
        <v>6</v>
      </c>
      <c r="B108" s="8">
        <v>14</v>
      </c>
      <c r="C108" s="8">
        <f t="shared" si="42"/>
        <v>1.0526939419249679</v>
      </c>
      <c r="F108">
        <f t="shared" si="43"/>
        <v>0.24999999999999983</v>
      </c>
      <c r="I108">
        <f t="shared" ref="I108" si="104">LOG(I76)</f>
        <v>0.28999999999999987</v>
      </c>
      <c r="L108">
        <f t="shared" ref="L108" si="105">LOG(L76)</f>
        <v>0.31999999999999984</v>
      </c>
      <c r="O108">
        <f t="shared" ref="O108" si="106">LOG(O76)</f>
        <v>0.32999999999999985</v>
      </c>
      <c r="R108">
        <f t="shared" ref="R108" si="107">LOG(R76)</f>
        <v>0.20999999999999983</v>
      </c>
      <c r="U108">
        <f t="shared" ref="U108" si="108">LOG(U76)</f>
        <v>0.20999999999999983</v>
      </c>
      <c r="X108">
        <f t="shared" ref="X108" si="109">LOG(X76)</f>
        <v>0.11999999999999983</v>
      </c>
      <c r="AA108">
        <f t="shared" ref="AA108" si="110">LOG(AA76)</f>
        <v>8.9999999999999789E-2</v>
      </c>
      <c r="AD108">
        <f t="shared" ref="AD108" si="111">LOG(AD76)</f>
        <v>8.9999999999999789E-2</v>
      </c>
      <c r="AG108">
        <f t="shared" ref="AG108" si="112">LOG(AG76)</f>
        <v>-1.0000000000000252E-2</v>
      </c>
      <c r="AJ108">
        <f t="shared" ref="AJ108" si="113">LOG(AJ76)</f>
        <v>-1.9286549331065747E-16</v>
      </c>
      <c r="AM108">
        <f t="shared" ref="AM108" si="114">LOG(AM76)</f>
        <v>9.9999999999997972E-3</v>
      </c>
      <c r="AP108">
        <f t="shared" ref="AP108" si="115">LOG(AP76)</f>
        <v>-1.9286549331065747E-16</v>
      </c>
      <c r="AS108" s="9">
        <v>9.9999999999997868E-3</v>
      </c>
    </row>
    <row r="109" spans="1:45">
      <c r="A109" s="7" t="s">
        <v>7</v>
      </c>
      <c r="B109" s="8">
        <v>15</v>
      </c>
      <c r="C109" s="8">
        <f t="shared" si="42"/>
        <v>0.50920252233110286</v>
      </c>
      <c r="F109">
        <f t="shared" si="43"/>
        <v>-1.87</v>
      </c>
      <c r="I109">
        <f t="shared" ref="I109" si="116">LOG(I77)</f>
        <v>-1.77</v>
      </c>
      <c r="L109">
        <f t="shared" ref="L109" si="117">LOG(L77)</f>
        <v>-1.6900000000000002</v>
      </c>
      <c r="O109">
        <f t="shared" ref="O109" si="118">LOG(O77)</f>
        <v>-1.6500000000000001</v>
      </c>
      <c r="R109">
        <f t="shared" ref="R109" si="119">LOG(R77)</f>
        <v>-1.85</v>
      </c>
      <c r="U109">
        <f t="shared" ref="U109" si="120">LOG(U77)</f>
        <v>-1.9600000000000002</v>
      </c>
      <c r="X109">
        <f t="shared" ref="X109" si="121">LOG(X77)</f>
        <v>-2.0900000000000003</v>
      </c>
      <c r="AA109">
        <f t="shared" ref="AA109" si="122">LOG(AA77)</f>
        <v>-2.1100000000000003</v>
      </c>
      <c r="AD109">
        <f t="shared" ref="AD109" si="123">LOG(AD77)</f>
        <v>-2.1</v>
      </c>
      <c r="AG109">
        <f t="shared" ref="AG109" si="124">LOG(AG77)</f>
        <v>-2.06</v>
      </c>
      <c r="AJ109">
        <f t="shared" ref="AJ109" si="125">LOG(AJ77)</f>
        <v>-2.1300000000000003</v>
      </c>
      <c r="AM109">
        <f t="shared" ref="AM109" si="126">LOG(AM77)</f>
        <v>-2.1700000000000004</v>
      </c>
      <c r="AP109">
        <f t="shared" ref="AP109" si="127">LOG(AP77)</f>
        <v>-2.1100000000000003</v>
      </c>
      <c r="AS109" s="9">
        <v>-2.09</v>
      </c>
    </row>
    <row r="110" spans="1:45">
      <c r="A110" s="7" t="s">
        <v>8</v>
      </c>
      <c r="B110" s="8">
        <v>16</v>
      </c>
      <c r="C110" s="8">
        <f t="shared" si="42"/>
        <v>0.76417613239033066</v>
      </c>
      <c r="F110">
        <f t="shared" si="43"/>
        <v>-1.9999999999999879E-2</v>
      </c>
      <c r="I110">
        <f t="shared" ref="I110" si="128">LOG(I78)</f>
        <v>9.6432746655328696E-17</v>
      </c>
      <c r="L110">
        <f t="shared" ref="L110" si="129">LOG(L78)</f>
        <v>-2.9999999999999964E-2</v>
      </c>
      <c r="O110">
        <f t="shared" ref="O110" si="130">LOG(O78)</f>
        <v>-7.9999999999999905E-2</v>
      </c>
      <c r="R110">
        <f t="shared" ref="R110" si="131">LOG(R78)</f>
        <v>-0.15999999999999989</v>
      </c>
      <c r="U110">
        <f t="shared" ref="U110" si="132">LOG(U78)</f>
        <v>-0.19999999999999993</v>
      </c>
      <c r="X110">
        <f t="shared" ref="X110" si="133">LOG(X78)</f>
        <v>-0.28999999999999992</v>
      </c>
      <c r="AA110">
        <f t="shared" ref="AA110" si="134">LOG(AA78)</f>
        <v>-0.33999999999999991</v>
      </c>
      <c r="AD110">
        <f t="shared" ref="AD110" si="135">LOG(AD78)</f>
        <v>-0.35999999999999988</v>
      </c>
      <c r="AG110">
        <f t="shared" ref="AG110" si="136">LOG(AG78)</f>
        <v>-0.37999999999999995</v>
      </c>
      <c r="AJ110">
        <f t="shared" ref="AJ110" si="137">LOG(AJ78)</f>
        <v>-0.33999999999999991</v>
      </c>
      <c r="AM110">
        <f t="shared" ref="AM110" si="138">LOG(AM78)</f>
        <v>-0.3199999999999999</v>
      </c>
      <c r="AP110">
        <f t="shared" ref="AP110" si="139">LOG(AP78)</f>
        <v>-0.34999999999999992</v>
      </c>
      <c r="AS110" s="9">
        <v>-0.37999999999999989</v>
      </c>
    </row>
    <row r="111" spans="1:45">
      <c r="A111" s="7" t="s">
        <v>9</v>
      </c>
      <c r="B111" s="8">
        <v>17</v>
      </c>
      <c r="C111" s="8"/>
      <c r="AS111" s="9"/>
    </row>
    <row r="112" spans="1:45">
      <c r="A112" s="7" t="s">
        <v>10</v>
      </c>
      <c r="B112" s="8">
        <v>19</v>
      </c>
      <c r="C112" s="8">
        <f t="shared" si="42"/>
        <v>1.2866809693549301</v>
      </c>
      <c r="F112">
        <f t="shared" si="43"/>
        <v>-2.29</v>
      </c>
      <c r="I112">
        <f t="shared" ref="I112" si="140">LOG(I80)</f>
        <v>-2.3200000000000003</v>
      </c>
      <c r="L112">
        <f t="shared" ref="L112" si="141">LOG(L80)</f>
        <v>-2.27</v>
      </c>
      <c r="O112">
        <f t="shared" ref="O112" si="142">LOG(O80)</f>
        <v>-2.25</v>
      </c>
      <c r="R112">
        <f t="shared" ref="R112" si="143">LOG(R80)</f>
        <v>-2.27</v>
      </c>
      <c r="U112">
        <f t="shared" ref="U112" si="144">LOG(U80)</f>
        <v>-2.4500000000000002</v>
      </c>
      <c r="X112">
        <f t="shared" ref="X112" si="145">LOG(X80)</f>
        <v>-2.4000000000000004</v>
      </c>
      <c r="AA112">
        <f t="shared" ref="AA112" si="146">LOG(AA80)</f>
        <v>-2.4300000000000002</v>
      </c>
      <c r="AD112">
        <f t="shared" ref="AD112" si="147">LOG(AD80)</f>
        <v>-2.4500000000000002</v>
      </c>
      <c r="AG112">
        <f t="shared" ref="AG112" si="148">LOG(AG80)</f>
        <v>-2.5000000000000004</v>
      </c>
      <c r="AJ112">
        <f t="shared" ref="AJ112" si="149">LOG(AJ80)</f>
        <v>-2.4400000000000004</v>
      </c>
      <c r="AM112">
        <f t="shared" ref="AM112" si="150">LOG(AM80)</f>
        <v>-2.4400000000000004</v>
      </c>
      <c r="AP112">
        <f t="shared" ref="AP112" si="151">LOG(AP80)</f>
        <v>-2.4300000000000002</v>
      </c>
      <c r="AS112" s="9">
        <v>-2.4699999999999998</v>
      </c>
    </row>
    <row r="113" spans="1:45">
      <c r="A113" s="7" t="s">
        <v>11</v>
      </c>
      <c r="B113" s="8">
        <v>20</v>
      </c>
      <c r="C113" s="8">
        <f t="shared" si="42"/>
        <v>1.2329961103921538</v>
      </c>
      <c r="F113">
        <f t="shared" si="43"/>
        <v>-0.83000000000000018</v>
      </c>
      <c r="I113">
        <f t="shared" ref="I113" si="152">LOG(I81)</f>
        <v>-0.85000000000000009</v>
      </c>
      <c r="L113">
        <f t="shared" ref="L113" si="153">LOG(L81)</f>
        <v>-0.88000000000000012</v>
      </c>
      <c r="O113">
        <f t="shared" ref="O113" si="154">LOG(O81)</f>
        <v>-0.95000000000000018</v>
      </c>
      <c r="R113">
        <f t="shared" ref="R113" si="155">LOG(R81)</f>
        <v>-1.0400000000000003</v>
      </c>
      <c r="U113">
        <f t="shared" ref="U113" si="156">LOG(U81)</f>
        <v>-0.96000000000000019</v>
      </c>
      <c r="X113">
        <f t="shared" ref="X113" si="157">LOG(X81)</f>
        <v>-1.05</v>
      </c>
      <c r="AA113">
        <f t="shared" ref="AA113" si="158">LOG(AA81)</f>
        <v>-1.1100000000000001</v>
      </c>
      <c r="AD113">
        <f t="shared" ref="AD113" si="159">LOG(AD81)</f>
        <v>-1.07</v>
      </c>
      <c r="AG113">
        <f t="shared" ref="AG113" si="160">LOG(AG81)</f>
        <v>-1.1800000000000002</v>
      </c>
      <c r="AJ113">
        <f t="shared" ref="AJ113" si="161">LOG(AJ81)</f>
        <v>-1.1200000000000001</v>
      </c>
      <c r="AM113">
        <f t="shared" ref="AM113" si="162">LOG(AM81)</f>
        <v>-1.1200000000000001</v>
      </c>
      <c r="AP113">
        <f t="shared" ref="AP113" si="163">LOG(AP81)</f>
        <v>-1.1300000000000001</v>
      </c>
      <c r="AS113" s="9">
        <v>-1.1600000000000001</v>
      </c>
    </row>
    <row r="114" spans="1:45">
      <c r="A114" s="7" t="s">
        <v>12</v>
      </c>
      <c r="B114" s="8">
        <v>23</v>
      </c>
      <c r="C114" s="8">
        <f t="shared" si="42"/>
        <v>-1.5371200529847802</v>
      </c>
      <c r="F114">
        <f t="shared" si="43"/>
        <v>-3.4499999999999997</v>
      </c>
      <c r="I114">
        <f t="shared" ref="I114" si="164">LOG(I82)</f>
        <v>-3.51</v>
      </c>
      <c r="L114">
        <f t="shared" ref="L114" si="165">LOG(L82)</f>
        <v>-3.53</v>
      </c>
      <c r="O114">
        <f t="shared" ref="O114" si="166">LOG(O82)</f>
        <v>-3.48</v>
      </c>
      <c r="R114">
        <f t="shared" ref="R114" si="167">LOG(R82)</f>
        <v>-3.4</v>
      </c>
      <c r="U114">
        <f t="shared" ref="U114" si="168">LOG(U82)</f>
        <v>-3.52</v>
      </c>
      <c r="X114">
        <f t="shared" ref="X114" si="169">LOG(X82)</f>
        <v>-3.51</v>
      </c>
      <c r="AA114">
        <f t="shared" ref="AA114" si="170">LOG(AA82)</f>
        <v>-3.55</v>
      </c>
      <c r="AD114">
        <f t="shared" ref="AD114" si="171">LOG(AD82)</f>
        <v>-3.54</v>
      </c>
      <c r="AG114">
        <f t="shared" ref="AG114" si="172">LOG(AG82)</f>
        <v>-3.57</v>
      </c>
      <c r="AJ114">
        <f t="shared" ref="AJ114" si="173">LOG(AJ82)</f>
        <v>-3.55</v>
      </c>
      <c r="AM114">
        <f t="shared" ref="AM114" si="174">LOG(AM82)</f>
        <v>-3.5999999999999996</v>
      </c>
      <c r="AP114">
        <f t="shared" ref="AP114" si="175">LOG(AP82)</f>
        <v>-3.5999999999999996</v>
      </c>
      <c r="AS114" s="9">
        <v>-3.57</v>
      </c>
    </row>
    <row r="115" spans="1:45">
      <c r="A115" s="7" t="s">
        <v>13</v>
      </c>
      <c r="B115" s="8">
        <v>24</v>
      </c>
      <c r="C115" s="8">
        <f t="shared" si="42"/>
        <v>-2.2872425797681801</v>
      </c>
      <c r="F115">
        <f t="shared" si="43"/>
        <v>-1.7800000000000005</v>
      </c>
      <c r="I115">
        <f t="shared" ref="I115" si="176">LOG(I83)</f>
        <v>-1.8100000000000003</v>
      </c>
      <c r="L115">
        <f t="shared" ref="L115" si="177">LOG(L83)</f>
        <v>-1.8200000000000003</v>
      </c>
      <c r="O115">
        <f t="shared" ref="O115" si="178">LOG(O83)</f>
        <v>-1.8400000000000003</v>
      </c>
      <c r="R115">
        <f t="shared" ref="R115" si="179">LOG(R83)</f>
        <v>-1.8500000000000003</v>
      </c>
      <c r="U115">
        <f t="shared" ref="U115" si="180">LOG(U83)</f>
        <v>-1.8600000000000003</v>
      </c>
      <c r="X115">
        <f t="shared" ref="X115" si="181">LOG(X83)</f>
        <v>-1.8700000000000003</v>
      </c>
      <c r="AA115">
        <f t="shared" ref="AA115" si="182">LOG(AA83)</f>
        <v>-1.8600000000000003</v>
      </c>
      <c r="AD115">
        <f t="shared" ref="AD115" si="183">LOG(AD83)</f>
        <v>-1.8500000000000003</v>
      </c>
      <c r="AG115">
        <f t="shared" ref="AG115" si="184">LOG(AG83)</f>
        <v>-1.8700000000000003</v>
      </c>
      <c r="AJ115">
        <f t="shared" ref="AJ115" si="185">LOG(AJ83)</f>
        <v>-1.8700000000000003</v>
      </c>
      <c r="AM115">
        <f t="shared" ref="AM115" si="186">LOG(AM83)</f>
        <v>-1.8600000000000003</v>
      </c>
      <c r="AP115">
        <f t="shared" ref="AP115" si="187">LOG(AP83)</f>
        <v>-1.8700000000000003</v>
      </c>
      <c r="AS115" s="9">
        <v>-1.8600000000000003</v>
      </c>
    </row>
    <row r="116" spans="1:45">
      <c r="A116" s="7" t="s">
        <v>14</v>
      </c>
      <c r="B116" s="8">
        <v>25</v>
      </c>
      <c r="C116" s="8">
        <f t="shared" si="42"/>
        <v>-1.1549019599857431</v>
      </c>
      <c r="F116">
        <f t="shared" si="43"/>
        <v>-2.5000000000000009</v>
      </c>
      <c r="I116">
        <f t="shared" ref="I116" si="188">LOG(I84)</f>
        <v>-2.5500000000000007</v>
      </c>
      <c r="L116">
        <f t="shared" ref="L116" si="189">LOG(L84)</f>
        <v>-2.5000000000000009</v>
      </c>
      <c r="O116">
        <f t="shared" ref="O116" si="190">LOG(O84)</f>
        <v>-2.4900000000000007</v>
      </c>
      <c r="R116">
        <f t="shared" ref="R116" si="191">LOG(R84)</f>
        <v>-2.3200000000000007</v>
      </c>
      <c r="U116">
        <f t="shared" ref="U116" si="192">LOG(U84)</f>
        <v>-2.2500000000000004</v>
      </c>
      <c r="X116">
        <f t="shared" ref="X116" si="193">LOG(X84)</f>
        <v>-2.1900000000000008</v>
      </c>
      <c r="AA116">
        <f t="shared" ref="AA116" si="194">LOG(AA84)</f>
        <v>-2.1800000000000006</v>
      </c>
      <c r="AD116">
        <f t="shared" ref="AD116" si="195">LOG(AD84)</f>
        <v>-2.1600000000000006</v>
      </c>
      <c r="AG116">
        <f t="shared" ref="AG116" si="196">LOG(AG84)</f>
        <v>-2.1500000000000008</v>
      </c>
      <c r="AJ116">
        <f t="shared" ref="AJ116" si="197">LOG(AJ84)</f>
        <v>-2.0800000000000005</v>
      </c>
      <c r="AM116">
        <f t="shared" ref="AM116" si="198">LOG(AM84)</f>
        <v>-2.1000000000000005</v>
      </c>
      <c r="AP116">
        <f t="shared" ref="AP116" si="199">LOG(AP84)</f>
        <v>-2.1000000000000005</v>
      </c>
      <c r="AS116" s="9">
        <v>-2.0700000000000003</v>
      </c>
    </row>
    <row r="117" spans="1:45">
      <c r="A117" s="7" t="s">
        <v>15</v>
      </c>
      <c r="B117" s="8">
        <v>26</v>
      </c>
      <c r="C117" s="8"/>
      <c r="AS117" s="9">
        <v>0</v>
      </c>
    </row>
    <row r="118" spans="1:45">
      <c r="A118" s="7" t="s">
        <v>16</v>
      </c>
      <c r="B118" s="8">
        <v>27</v>
      </c>
      <c r="C118" s="8">
        <f t="shared" si="42"/>
        <v>-3.0141246426916064</v>
      </c>
      <c r="F118">
        <f t="shared" si="43"/>
        <v>-2.46</v>
      </c>
      <c r="I118">
        <f t="shared" ref="I118" si="200">LOG(I86)</f>
        <v>-2.31</v>
      </c>
      <c r="L118">
        <f t="shared" ref="L118" si="201">LOG(L86)</f>
        <v>-2.39</v>
      </c>
      <c r="O118">
        <f t="shared" ref="O118" si="202">LOG(O86)</f>
        <v>-2.41</v>
      </c>
      <c r="R118">
        <f t="shared" ref="R118" si="203">LOG(R86)</f>
        <v>-2.41</v>
      </c>
      <c r="U118">
        <f t="shared" ref="U118" si="204">LOG(U86)</f>
        <v>-2.46</v>
      </c>
      <c r="X118">
        <f t="shared" ref="X118" si="205">LOG(X86)</f>
        <v>-2.48</v>
      </c>
      <c r="AA118">
        <f t="shared" ref="AA118" si="206">LOG(AA86)</f>
        <v>-2.5300000000000002</v>
      </c>
      <c r="AD118">
        <f t="shared" ref="AD118" si="207">LOG(AD86)</f>
        <v>-2.59</v>
      </c>
      <c r="AG118">
        <f t="shared" ref="AG118" si="208">LOG(AG86)</f>
        <v>-2.52</v>
      </c>
      <c r="AJ118">
        <f t="shared" ref="AJ118" si="209">LOG(AJ86)</f>
        <v>-2.5099999999999998</v>
      </c>
      <c r="AM118">
        <f t="shared" ref="AM118" si="210">LOG(AM86)</f>
        <v>-2.4899999999999998</v>
      </c>
      <c r="AP118">
        <f t="shared" ref="AP118" si="211">LOG(AP86)</f>
        <v>-2.52</v>
      </c>
      <c r="AS118" s="9">
        <v>-2.5099999999999998</v>
      </c>
    </row>
    <row r="119" spans="1:45">
      <c r="A119" s="7" t="s">
        <v>17</v>
      </c>
      <c r="B119" s="8">
        <v>28</v>
      </c>
      <c r="C119" s="8">
        <f t="shared" si="42"/>
        <v>-2.712198270069774</v>
      </c>
      <c r="F119">
        <f t="shared" si="43"/>
        <v>-1.2800000000000002</v>
      </c>
      <c r="I119">
        <f t="shared" ref="I119" si="212">LOG(I87)</f>
        <v>-1.3300000000000003</v>
      </c>
      <c r="L119">
        <f t="shared" ref="L119" si="213">LOG(L87)</f>
        <v>-1.3200000000000003</v>
      </c>
      <c r="O119">
        <f t="shared" ref="O119" si="214">LOG(O87)</f>
        <v>-1.3000000000000003</v>
      </c>
      <c r="R119">
        <f t="shared" ref="R119" si="215">LOG(R87)</f>
        <v>-1.2300000000000002</v>
      </c>
      <c r="U119">
        <f t="shared" ref="U119" si="216">LOG(U87)</f>
        <v>-1.2800000000000002</v>
      </c>
      <c r="X119">
        <f t="shared" ref="X119" si="217">LOG(X87)</f>
        <v>-1.2800000000000002</v>
      </c>
      <c r="AA119">
        <f t="shared" ref="AA119" si="218">LOG(AA87)</f>
        <v>-1.2900000000000003</v>
      </c>
      <c r="AD119">
        <f t="shared" ref="AD119" si="219">LOG(AD87)</f>
        <v>-1.2900000000000003</v>
      </c>
      <c r="AG119">
        <f t="shared" ref="AG119" si="220">LOG(AG87)</f>
        <v>-1.2900000000000003</v>
      </c>
      <c r="AJ119">
        <f t="shared" ref="AJ119" si="221">LOG(AJ87)</f>
        <v>-1.2900000000000003</v>
      </c>
      <c r="AM119">
        <f t="shared" ref="AM119" si="222">LOG(AM87)</f>
        <v>-1.2800000000000002</v>
      </c>
      <c r="AP119">
        <f t="shared" ref="AP119" si="223">LOG(AP87)</f>
        <v>-1.2700000000000002</v>
      </c>
      <c r="AS119" s="9">
        <v>-1.2800000000000002</v>
      </c>
    </row>
    <row r="120" spans="1:45">
      <c r="A120" s="7" t="s">
        <v>18</v>
      </c>
      <c r="B120" s="8">
        <v>29</v>
      </c>
      <c r="C120" s="8">
        <f t="shared" si="42"/>
        <v>-1.9472945180738295</v>
      </c>
      <c r="F120">
        <f t="shared" si="43"/>
        <v>-3.7699999999999996</v>
      </c>
      <c r="I120">
        <f t="shared" ref="I120" si="224">LOG(I88)</f>
        <v>-3.7499999999999996</v>
      </c>
      <c r="L120">
        <f t="shared" ref="L120" si="225">LOG(L88)</f>
        <v>-3.8099999999999996</v>
      </c>
      <c r="O120">
        <f t="shared" ref="O120" si="226">LOG(O88)</f>
        <v>-3.3899999999999997</v>
      </c>
      <c r="R120">
        <f t="shared" ref="R120" si="227">LOG(R88)</f>
        <v>-3.32</v>
      </c>
      <c r="U120">
        <f t="shared" ref="U120" si="228">LOG(U88)</f>
        <v>-3.38</v>
      </c>
      <c r="X120">
        <f t="shared" ref="X120" si="229">LOG(X88)</f>
        <v>-3.3899999999999997</v>
      </c>
      <c r="AA120">
        <f t="shared" ref="AA120" si="230">LOG(AA88)</f>
        <v>-3.3899999999999997</v>
      </c>
      <c r="AD120">
        <f t="shared" ref="AD120" si="231">LOG(AD88)</f>
        <v>-3.36</v>
      </c>
      <c r="AG120">
        <f t="shared" ref="AG120" si="232">LOG(AG88)</f>
        <v>-3.36</v>
      </c>
      <c r="AJ120">
        <f t="shared" ref="AJ120" si="233">LOG(AJ88)</f>
        <v>-3.3899999999999997</v>
      </c>
      <c r="AM120">
        <f t="shared" ref="AM120" si="234">LOG(AM88)</f>
        <v>-3.3699999999999997</v>
      </c>
      <c r="AP120">
        <f t="shared" ref="AP120" si="235">LOG(AP88)</f>
        <v>-3.32</v>
      </c>
      <c r="AS120" s="9">
        <v>-3.3099999999999996</v>
      </c>
    </row>
    <row r="121" spans="1:45">
      <c r="A121" s="7" t="s">
        <v>19</v>
      </c>
      <c r="B121" s="8">
        <v>30</v>
      </c>
      <c r="C121" s="8">
        <f t="shared" si="42"/>
        <v>-0.49485002168009401</v>
      </c>
      <c r="F121">
        <f t="shared" si="43"/>
        <v>-2.9200000000000004</v>
      </c>
      <c r="I121">
        <f t="shared" ref="I121" si="236">LOG(I89)</f>
        <v>-2.8500000000000005</v>
      </c>
      <c r="L121">
        <f t="shared" ref="L121" si="237">LOG(L89)</f>
        <v>-2.8400000000000003</v>
      </c>
      <c r="O121">
        <f t="shared" ref="O121" si="238">LOG(O89)</f>
        <v>-2.7800000000000007</v>
      </c>
      <c r="R121">
        <f t="shared" ref="R121" si="239">LOG(R89)</f>
        <v>-2.9200000000000004</v>
      </c>
      <c r="U121">
        <f t="shared" ref="U121" si="240">LOG(U89)</f>
        <v>-2.9300000000000006</v>
      </c>
      <c r="X121">
        <f t="shared" ref="X121" si="241">LOG(X89)</f>
        <v>-2.9300000000000006</v>
      </c>
      <c r="AA121">
        <f t="shared" ref="AA121" si="242">LOG(AA89)</f>
        <v>-2.9400000000000004</v>
      </c>
      <c r="AD121">
        <f t="shared" ref="AD121" si="243">LOG(AD89)</f>
        <v>-2.9400000000000004</v>
      </c>
      <c r="AG121">
        <f t="shared" ref="AG121" si="244">LOG(AG89)</f>
        <v>-2.9400000000000004</v>
      </c>
      <c r="AJ121">
        <f t="shared" ref="AJ121" si="245">LOG(AJ89)</f>
        <v>-2.9300000000000006</v>
      </c>
      <c r="AM121">
        <f t="shared" ref="AM121" si="246">LOG(AM89)</f>
        <v>-2.9300000000000006</v>
      </c>
      <c r="AP121">
        <f t="shared" ref="AP121" si="247">LOG(AP89)</f>
        <v>-2.9200000000000004</v>
      </c>
      <c r="AS121" s="9">
        <v>-2.9400000000000004</v>
      </c>
    </row>
    <row r="122" spans="1:45">
      <c r="A122" s="7" t="s">
        <v>20</v>
      </c>
      <c r="B122" s="8">
        <v>33</v>
      </c>
      <c r="C122" s="8"/>
      <c r="AS122" s="9"/>
    </row>
    <row r="123" spans="1:45">
      <c r="A123" s="7" t="s">
        <v>21</v>
      </c>
      <c r="B123" s="8">
        <v>34</v>
      </c>
      <c r="C123" s="8"/>
      <c r="AS123" s="9"/>
    </row>
    <row r="124" spans="1:45">
      <c r="A124" s="7" t="s">
        <v>22</v>
      </c>
      <c r="B124" s="8">
        <v>42</v>
      </c>
      <c r="C124" s="8">
        <f t="shared" si="42"/>
        <v>-3.5376020021010439</v>
      </c>
      <c r="F124">
        <f t="shared" si="43"/>
        <v>-5.120000000000001</v>
      </c>
      <c r="I124">
        <f t="shared" ref="I124" si="248">LOG(I92)</f>
        <v>-5.2200000000000006</v>
      </c>
      <c r="L124">
        <f t="shared" ref="L124" si="249">LOG(L92)</f>
        <v>-5.2200000000000006</v>
      </c>
      <c r="O124">
        <f t="shared" ref="O124" si="250">LOG(O92)</f>
        <v>-5.3100000000000005</v>
      </c>
      <c r="R124">
        <f t="shared" ref="R124" si="251">LOG(R92)</f>
        <v>-5.330000000000001</v>
      </c>
      <c r="U124">
        <f t="shared" ref="U124" si="252">LOG(U92)</f>
        <v>-5.4200000000000008</v>
      </c>
      <c r="X124">
        <f t="shared" ref="X124" si="253">LOG(X92)</f>
        <v>-5.4700000000000006</v>
      </c>
      <c r="AA124">
        <f t="shared" ref="AA124" si="254">LOG(AA92)</f>
        <v>-5.4700000000000006</v>
      </c>
      <c r="AD124">
        <f t="shared" ref="AD124" si="255">LOG(AD92)</f>
        <v>-5.4700000000000006</v>
      </c>
      <c r="AG124">
        <f t="shared" ref="AG124" si="256">LOG(AG92)</f>
        <v>-5.4700000000000006</v>
      </c>
      <c r="AJ124">
        <f t="shared" ref="AJ124" si="257">LOG(AJ92)</f>
        <v>-5.4700000000000006</v>
      </c>
      <c r="AM124">
        <f t="shared" ref="AM124" si="258">LOG(AM92)</f>
        <v>-5.4700000000000006</v>
      </c>
      <c r="AP124">
        <f t="shared" ref="AP124" si="259">LOG(AP92)</f>
        <v>-5.4700000000000006</v>
      </c>
      <c r="AS124" s="9">
        <v>-5.62</v>
      </c>
    </row>
    <row r="125" spans="1:45">
      <c r="A125" s="14" t="s">
        <v>23</v>
      </c>
      <c r="B125" s="16">
        <v>53</v>
      </c>
      <c r="C125" s="8"/>
      <c r="AS125" s="9"/>
    </row>
    <row r="126" spans="1:45">
      <c r="A126" s="15" t="s">
        <v>24</v>
      </c>
      <c r="B126" s="10">
        <v>74</v>
      </c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1"/>
    </row>
    <row r="128" spans="1:45">
      <c r="A128" t="s">
        <v>66</v>
      </c>
    </row>
    <row r="129" spans="1:1">
      <c r="A129" t="s">
        <v>67</v>
      </c>
    </row>
    <row r="130" spans="1:1">
      <c r="A130" t="s">
        <v>68</v>
      </c>
    </row>
    <row r="131" spans="1:1">
      <c r="A131" t="s">
        <v>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LUCA (P=1)</vt:lpstr>
      <vt:lpstr>LUCA (Fe=1)</vt:lpstr>
      <vt:lpstr>Sun_Asplund et al (2009)</vt:lpstr>
      <vt:lpstr>SN_Calculation</vt:lpstr>
    </vt:vector>
  </TitlesOfParts>
  <Company>IRB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Obhodas</dc:creator>
  <cp:lastModifiedBy>Jasmina Obhodas</cp:lastModifiedBy>
  <cp:lastPrinted>2020-12-28T10:58:11Z</cp:lastPrinted>
  <dcterms:created xsi:type="dcterms:W3CDTF">2020-12-14T08:24:41Z</dcterms:created>
  <dcterms:modified xsi:type="dcterms:W3CDTF">2021-02-24T09:09:21Z</dcterms:modified>
</cp:coreProperties>
</file>