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458162b23a868f99/Desktop/Nature_Submission/Supplementary data/Suppl. 12/"/>
    </mc:Choice>
  </mc:AlternateContent>
  <xr:revisionPtr revIDLastSave="463" documentId="11_AD4DB114E441178AC67DF4FE7E56C836683EDF27" xr6:coauthVersionLast="47" xr6:coauthVersionMax="47" xr10:uidLastSave="{6A585F5B-A4BB-4480-BAF5-57B6825252A2}"/>
  <bookViews>
    <workbookView xWindow="-108" yWindow="-108" windowWidth="23256" windowHeight="12456" tabRatio="816" xr2:uid="{00000000-000D-0000-FFFF-FFFF00000000}"/>
  </bookViews>
  <sheets>
    <sheet name="(a) raw data (El_Al)" sheetId="1" r:id="rId1"/>
    <sheet name="(b) correlation test (El_Al)" sheetId="2" r:id="rId2"/>
    <sheet name="(c) raw data (El)" sheetId="3" r:id="rId3"/>
    <sheet name="(d) correlation test (El)" sheetId="4" r:id="rId4"/>
    <sheet name="(e) raw data (Al)" sheetId="5" r:id="rId5"/>
    <sheet name="(f) correlation test (Al)" sheetId="6" r:id="rId6"/>
    <sheet name="(g) linear equation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9" i="7" l="1"/>
  <c r="G128" i="7"/>
  <c r="G126" i="7"/>
  <c r="G124" i="7"/>
  <c r="G123" i="7"/>
  <c r="G121" i="7"/>
  <c r="G119" i="7"/>
  <c r="G118" i="7"/>
  <c r="G116" i="7"/>
  <c r="G114" i="7"/>
  <c r="G113" i="7"/>
  <c r="G112" i="7"/>
  <c r="G109" i="7"/>
  <c r="G108" i="7"/>
  <c r="G107" i="7"/>
  <c r="G105" i="7"/>
  <c r="G103" i="7"/>
  <c r="G102" i="7"/>
  <c r="G101" i="7"/>
  <c r="G99" i="7"/>
  <c r="G98" i="7"/>
  <c r="G97" i="7"/>
  <c r="G96" i="7"/>
  <c r="G94" i="7"/>
  <c r="G93" i="7"/>
  <c r="G92" i="7"/>
  <c r="G90" i="7"/>
  <c r="G89" i="7"/>
  <c r="G87" i="7"/>
  <c r="G84" i="7"/>
  <c r="G82" i="7"/>
  <c r="G81" i="7"/>
  <c r="G80" i="7"/>
  <c r="G76" i="7"/>
  <c r="G74" i="7"/>
  <c r="G67" i="7"/>
  <c r="G66" i="7"/>
  <c r="G63" i="7"/>
  <c r="G60" i="7"/>
  <c r="G55" i="7"/>
  <c r="G40" i="7"/>
  <c r="G37" i="7"/>
  <c r="G27" i="7"/>
  <c r="G21" i="7"/>
  <c r="G18" i="7"/>
  <c r="G17" i="7"/>
  <c r="G16" i="7"/>
  <c r="G13" i="7"/>
  <c r="G10" i="7"/>
  <c r="G5" i="7"/>
  <c r="B11" i="7"/>
  <c r="B701" i="7"/>
  <c r="B700" i="7"/>
  <c r="B699" i="7"/>
  <c r="B698" i="7"/>
  <c r="B697" i="7"/>
  <c r="B696" i="7"/>
  <c r="B695" i="7"/>
  <c r="B694" i="7"/>
  <c r="B693" i="7"/>
  <c r="B692" i="7"/>
  <c r="B691" i="7"/>
  <c r="B690" i="7"/>
  <c r="B689" i="7"/>
  <c r="B688" i="7"/>
  <c r="B687" i="7"/>
  <c r="B686" i="7"/>
  <c r="B685" i="7"/>
  <c r="B684" i="7"/>
  <c r="B683" i="7"/>
  <c r="B682" i="7"/>
  <c r="B681" i="7"/>
  <c r="B680" i="7"/>
  <c r="B679" i="7"/>
  <c r="B678" i="7"/>
  <c r="B677" i="7"/>
  <c r="B676" i="7"/>
  <c r="B675" i="7"/>
  <c r="B674" i="7"/>
  <c r="B673" i="7"/>
  <c r="B672" i="7"/>
  <c r="B671" i="7"/>
  <c r="B670" i="7"/>
  <c r="B669" i="7"/>
  <c r="B668" i="7"/>
  <c r="B667" i="7"/>
  <c r="B666" i="7"/>
  <c r="B665" i="7"/>
  <c r="B664" i="7"/>
  <c r="B663" i="7"/>
  <c r="B662" i="7"/>
  <c r="B661" i="7"/>
  <c r="B660" i="7"/>
  <c r="B659" i="7"/>
  <c r="B658" i="7"/>
  <c r="B657" i="7"/>
  <c r="B656" i="7"/>
  <c r="B655" i="7"/>
  <c r="B654" i="7"/>
  <c r="B653" i="7"/>
  <c r="B652" i="7"/>
  <c r="B651" i="7"/>
  <c r="B650" i="7"/>
  <c r="B649" i="7"/>
  <c r="B648" i="7"/>
  <c r="B647" i="7"/>
  <c r="B646" i="7"/>
  <c r="B645" i="7"/>
  <c r="B644" i="7"/>
  <c r="B643" i="7"/>
  <c r="B642" i="7"/>
  <c r="B641" i="7"/>
  <c r="B640" i="7"/>
  <c r="B639" i="7"/>
  <c r="B638" i="7"/>
  <c r="B637" i="7"/>
  <c r="B636" i="7"/>
  <c r="B635" i="7"/>
  <c r="B634" i="7"/>
  <c r="B633" i="7"/>
  <c r="B632" i="7"/>
  <c r="B631" i="7"/>
  <c r="B630" i="7"/>
  <c r="B629" i="7"/>
  <c r="B628" i="7"/>
  <c r="B627" i="7"/>
  <c r="B626" i="7"/>
  <c r="B625" i="7"/>
  <c r="B624" i="7"/>
  <c r="B623" i="7"/>
  <c r="B622" i="7"/>
  <c r="B621" i="7"/>
  <c r="B620" i="7"/>
  <c r="B619" i="7"/>
  <c r="B618" i="7"/>
  <c r="B617" i="7"/>
  <c r="B616" i="7"/>
  <c r="B615" i="7"/>
  <c r="B614" i="7"/>
  <c r="B613" i="7"/>
  <c r="B612" i="7"/>
  <c r="B611" i="7"/>
  <c r="B610" i="7"/>
  <c r="B609" i="7"/>
  <c r="B608" i="7"/>
  <c r="B607" i="7"/>
  <c r="B606" i="7"/>
  <c r="B605" i="7"/>
  <c r="B604" i="7"/>
  <c r="B603" i="7"/>
  <c r="B602" i="7"/>
  <c r="B601" i="7"/>
  <c r="B600" i="7"/>
  <c r="B599" i="7"/>
  <c r="B598" i="7"/>
  <c r="B597" i="7"/>
  <c r="B596" i="7"/>
  <c r="B595" i="7"/>
  <c r="B594" i="7"/>
  <c r="B593" i="7"/>
  <c r="B592" i="7"/>
  <c r="B591" i="7"/>
  <c r="B590" i="7"/>
  <c r="B589" i="7"/>
  <c r="B588" i="7"/>
  <c r="B587" i="7"/>
  <c r="B586" i="7"/>
  <c r="B585" i="7"/>
  <c r="B584" i="7"/>
  <c r="B583" i="7"/>
  <c r="B582" i="7"/>
  <c r="B581" i="7"/>
  <c r="B580" i="7"/>
  <c r="B579" i="7"/>
  <c r="B578" i="7"/>
  <c r="B577" i="7"/>
  <c r="B576" i="7"/>
  <c r="B575" i="7"/>
  <c r="B574" i="7"/>
  <c r="B573" i="7"/>
  <c r="B572" i="7"/>
  <c r="B571" i="7"/>
  <c r="B570" i="7"/>
  <c r="B569" i="7"/>
  <c r="B568" i="7"/>
  <c r="B567" i="7"/>
  <c r="B566" i="7"/>
  <c r="B565" i="7"/>
  <c r="B564" i="7"/>
  <c r="B563" i="7"/>
  <c r="B562" i="7"/>
  <c r="B561" i="7"/>
  <c r="B560" i="7"/>
  <c r="B559" i="7"/>
  <c r="B558" i="7"/>
  <c r="B557" i="7"/>
  <c r="B556" i="7"/>
  <c r="B555" i="7"/>
  <c r="B554" i="7"/>
  <c r="B553" i="7"/>
  <c r="B552" i="7"/>
  <c r="B551" i="7"/>
  <c r="B550" i="7"/>
  <c r="B549" i="7"/>
  <c r="B548" i="7"/>
  <c r="B547" i="7"/>
  <c r="B546" i="7"/>
  <c r="B545" i="7"/>
  <c r="B544" i="7"/>
  <c r="B543" i="7"/>
  <c r="B542" i="7"/>
  <c r="B541" i="7"/>
  <c r="B540" i="7"/>
  <c r="B539" i="7"/>
  <c r="B538" i="7"/>
  <c r="B537" i="7"/>
  <c r="B536" i="7"/>
  <c r="B535" i="7"/>
  <c r="B534" i="7"/>
  <c r="B533" i="7"/>
  <c r="B532" i="7"/>
  <c r="B531" i="7"/>
  <c r="B530" i="7"/>
  <c r="B529" i="7"/>
  <c r="B528" i="7"/>
  <c r="B527" i="7"/>
  <c r="B526" i="7"/>
  <c r="B525" i="7"/>
  <c r="B524" i="7"/>
  <c r="B523" i="7"/>
  <c r="B522" i="7"/>
  <c r="B521" i="7"/>
  <c r="B520" i="7"/>
  <c r="B519" i="7"/>
  <c r="B518" i="7"/>
  <c r="B517" i="7"/>
  <c r="B516" i="7"/>
  <c r="B515" i="7"/>
  <c r="B514" i="7"/>
  <c r="B513" i="7"/>
  <c r="B512" i="7"/>
  <c r="B511" i="7"/>
  <c r="B510" i="7"/>
  <c r="B509" i="7"/>
  <c r="B508" i="7"/>
  <c r="B507" i="7"/>
  <c r="B506" i="7"/>
  <c r="B505" i="7"/>
  <c r="B504" i="7"/>
  <c r="B503" i="7"/>
  <c r="B502" i="7"/>
  <c r="B501" i="7"/>
  <c r="B500" i="7"/>
  <c r="B499" i="7"/>
  <c r="B498" i="7"/>
  <c r="B497" i="7"/>
  <c r="B496" i="7"/>
  <c r="B495" i="7"/>
  <c r="B494" i="7"/>
  <c r="B493" i="7"/>
  <c r="B492" i="7"/>
  <c r="B491" i="7"/>
  <c r="B490" i="7"/>
  <c r="B489" i="7"/>
  <c r="B488" i="7"/>
  <c r="B487" i="7"/>
  <c r="B486" i="7"/>
  <c r="B485" i="7"/>
  <c r="B484" i="7"/>
  <c r="B483" i="7"/>
  <c r="B482" i="7"/>
  <c r="B481" i="7"/>
  <c r="B480" i="7"/>
  <c r="B479" i="7"/>
  <c r="B478" i="7"/>
  <c r="B477" i="7"/>
  <c r="B476" i="7"/>
  <c r="B475" i="7"/>
  <c r="B474" i="7"/>
  <c r="B473" i="7"/>
  <c r="B472" i="7"/>
  <c r="B471" i="7"/>
  <c r="B470" i="7"/>
  <c r="B469" i="7"/>
  <c r="B468" i="7"/>
  <c r="B466" i="7"/>
  <c r="B465" i="7"/>
  <c r="B464" i="7"/>
  <c r="B463" i="7"/>
  <c r="B462" i="7"/>
  <c r="B461" i="7"/>
  <c r="B460" i="7"/>
  <c r="B459" i="7"/>
  <c r="B458" i="7"/>
  <c r="B457" i="7"/>
  <c r="B456" i="7"/>
  <c r="B455" i="7"/>
  <c r="B454" i="7"/>
  <c r="B453" i="7"/>
  <c r="B452" i="7"/>
  <c r="B451" i="7"/>
  <c r="B450" i="7"/>
  <c r="B449" i="7"/>
  <c r="B448" i="7"/>
  <c r="B447" i="7"/>
  <c r="B446" i="7"/>
  <c r="B445" i="7"/>
  <c r="B444" i="7"/>
  <c r="B443" i="7"/>
  <c r="B442" i="7"/>
  <c r="B441" i="7"/>
  <c r="B440" i="7"/>
  <c r="B438" i="7"/>
  <c r="B437" i="7"/>
  <c r="B436" i="7"/>
  <c r="B435" i="7"/>
  <c r="B434" i="7"/>
  <c r="B433" i="7"/>
  <c r="B432" i="7"/>
  <c r="B431" i="7"/>
  <c r="B430" i="7"/>
  <c r="B429" i="7"/>
  <c r="B428" i="7"/>
  <c r="B427" i="7"/>
  <c r="B426" i="7"/>
  <c r="B425" i="7"/>
  <c r="B424" i="7"/>
  <c r="B423" i="7"/>
  <c r="B422" i="7"/>
  <c r="B421" i="7"/>
  <c r="B420" i="7"/>
  <c r="B419" i="7"/>
  <c r="B418" i="7"/>
  <c r="B417" i="7"/>
  <c r="B416" i="7"/>
  <c r="B415" i="7"/>
  <c r="B414" i="7"/>
  <c r="B413" i="7"/>
  <c r="B412" i="7"/>
  <c r="B411" i="7"/>
  <c r="B410" i="7"/>
  <c r="B409" i="7"/>
  <c r="B408" i="7"/>
  <c r="B407" i="7"/>
  <c r="B406" i="7"/>
  <c r="B405" i="7"/>
  <c r="B404" i="7"/>
  <c r="B403" i="7"/>
  <c r="B402" i="7"/>
  <c r="B401" i="7"/>
  <c r="B400" i="7"/>
  <c r="B399" i="7"/>
  <c r="B398" i="7"/>
  <c r="B397" i="7"/>
  <c r="B396" i="7"/>
  <c r="B395" i="7"/>
  <c r="B394" i="7"/>
  <c r="B393" i="7"/>
  <c r="B392" i="7"/>
  <c r="B391" i="7"/>
  <c r="B390" i="7"/>
  <c r="B389" i="7"/>
  <c r="B388" i="7"/>
  <c r="B387" i="7"/>
  <c r="B386" i="7"/>
  <c r="B385" i="7"/>
  <c r="B384" i="7"/>
  <c r="B383" i="7"/>
  <c r="B382" i="7"/>
  <c r="B381" i="7"/>
  <c r="B380" i="7"/>
  <c r="B379" i="7"/>
  <c r="B378" i="7"/>
  <c r="B377" i="7"/>
  <c r="B376" i="7"/>
  <c r="B375" i="7"/>
  <c r="B373" i="7"/>
  <c r="B372" i="7"/>
  <c r="B371" i="7"/>
  <c r="B370" i="7"/>
  <c r="B369" i="7"/>
  <c r="B368" i="7"/>
  <c r="B367" i="7"/>
  <c r="B366" i="7"/>
  <c r="B365" i="7"/>
  <c r="B364" i="7"/>
  <c r="B363" i="7"/>
  <c r="B362" i="7"/>
  <c r="B361" i="7"/>
  <c r="B360" i="7"/>
  <c r="B359" i="7"/>
  <c r="B358" i="7"/>
  <c r="B357" i="7"/>
  <c r="B356" i="7"/>
  <c r="B355" i="7"/>
  <c r="B354" i="7"/>
  <c r="B353" i="7"/>
  <c r="B352" i="7"/>
  <c r="B351" i="7"/>
  <c r="B350" i="7"/>
  <c r="B349" i="7"/>
  <c r="B348" i="7"/>
  <c r="B347" i="7"/>
  <c r="B346" i="7"/>
  <c r="B345" i="7"/>
  <c r="B344" i="7"/>
  <c r="B343" i="7"/>
  <c r="B342" i="7"/>
  <c r="B341" i="7"/>
  <c r="B340" i="7"/>
  <c r="B339" i="7"/>
  <c r="B338" i="7"/>
  <c r="B337" i="7"/>
  <c r="B336" i="7"/>
  <c r="B335" i="7"/>
  <c r="B334" i="7"/>
  <c r="B333" i="7"/>
  <c r="B332" i="7"/>
  <c r="B331" i="7"/>
  <c r="B330" i="7"/>
  <c r="B329" i="7"/>
  <c r="B328" i="7"/>
  <c r="B327" i="7"/>
  <c r="B326" i="7"/>
  <c r="B325" i="7"/>
  <c r="B324" i="7"/>
  <c r="B323" i="7"/>
  <c r="B322" i="7"/>
  <c r="B321" i="7"/>
  <c r="B320" i="7"/>
  <c r="B319" i="7"/>
  <c r="B318" i="7"/>
  <c r="B317" i="7"/>
  <c r="B316" i="7"/>
  <c r="B315" i="7"/>
  <c r="B314" i="7"/>
  <c r="B313" i="7"/>
  <c r="B312" i="7"/>
  <c r="B311" i="7"/>
  <c r="B310" i="7"/>
  <c r="B309" i="7"/>
  <c r="B308" i="7"/>
  <c r="B307" i="7"/>
  <c r="B306" i="7"/>
  <c r="B305" i="7"/>
  <c r="B304" i="7"/>
  <c r="B303" i="7"/>
  <c r="B302" i="7"/>
  <c r="B301" i="7"/>
  <c r="B300" i="7"/>
  <c r="B299" i="7"/>
  <c r="B298" i="7"/>
  <c r="B297" i="7"/>
  <c r="B296" i="7"/>
  <c r="B295" i="7"/>
  <c r="B294" i="7"/>
  <c r="B293" i="7"/>
  <c r="B292" i="7"/>
  <c r="B291" i="7"/>
  <c r="B290" i="7"/>
  <c r="B289" i="7"/>
  <c r="B288" i="7"/>
  <c r="B287" i="7"/>
  <c r="B286" i="7"/>
  <c r="B285" i="7"/>
  <c r="B284" i="7"/>
  <c r="B283" i="7"/>
  <c r="B282" i="7"/>
  <c r="B281" i="7"/>
  <c r="B280" i="7"/>
  <c r="B279" i="7"/>
  <c r="B278" i="7"/>
  <c r="B277" i="7"/>
  <c r="B276" i="7"/>
  <c r="B275" i="7"/>
  <c r="B274" i="7"/>
  <c r="B273" i="7"/>
  <c r="B272" i="7"/>
  <c r="B271" i="7"/>
  <c r="B270" i="7"/>
  <c r="B269" i="7"/>
  <c r="B268" i="7"/>
  <c r="B267" i="7"/>
  <c r="B266" i="7"/>
  <c r="B265" i="7"/>
  <c r="B264" i="7"/>
  <c r="B263" i="7"/>
  <c r="B262" i="7"/>
  <c r="B261" i="7"/>
  <c r="B260" i="7"/>
  <c r="B259" i="7"/>
  <c r="B258" i="7"/>
  <c r="B257" i="7"/>
  <c r="B256" i="7"/>
  <c r="B255" i="7"/>
  <c r="B254" i="7"/>
  <c r="B253" i="7"/>
  <c r="B252" i="7"/>
  <c r="B251" i="7"/>
  <c r="B250" i="7"/>
  <c r="B249" i="7"/>
  <c r="B248" i="7"/>
  <c r="B247" i="7"/>
  <c r="B246" i="7"/>
  <c r="B245" i="7"/>
  <c r="B244" i="7"/>
  <c r="B243" i="7"/>
  <c r="B242" i="7"/>
  <c r="B241" i="7"/>
  <c r="B240" i="7"/>
  <c r="B239" i="7"/>
  <c r="B238" i="7"/>
  <c r="B237" i="7"/>
  <c r="B236" i="7"/>
  <c r="B235" i="7"/>
  <c r="B234" i="7"/>
  <c r="B233" i="7"/>
  <c r="B232" i="7"/>
  <c r="B231" i="7"/>
  <c r="B230" i="7"/>
  <c r="B229" i="7"/>
  <c r="B228" i="7"/>
  <c r="B227" i="7"/>
  <c r="B226" i="7"/>
  <c r="B225" i="7"/>
  <c r="B224" i="7"/>
  <c r="B223" i="7"/>
  <c r="B222" i="7"/>
  <c r="B221" i="7"/>
  <c r="B220" i="7"/>
  <c r="B219" i="7"/>
  <c r="B218" i="7"/>
  <c r="B217" i="7"/>
  <c r="B216" i="7"/>
  <c r="B215" i="7"/>
  <c r="B214" i="7"/>
  <c r="B213" i="7"/>
  <c r="B212" i="7"/>
  <c r="B211" i="7"/>
  <c r="B210" i="7"/>
  <c r="B209" i="7"/>
  <c r="B208" i="7"/>
  <c r="B207" i="7"/>
  <c r="B206" i="7"/>
  <c r="B205" i="7"/>
  <c r="B204" i="7"/>
  <c r="B203" i="7"/>
  <c r="B202" i="7"/>
  <c r="B201" i="7"/>
  <c r="B200" i="7"/>
  <c r="B199" i="7"/>
  <c r="B198" i="7"/>
  <c r="B197" i="7"/>
  <c r="B196" i="7"/>
  <c r="B195" i="7"/>
  <c r="B194" i="7"/>
  <c r="B193" i="7"/>
  <c r="B192" i="7"/>
  <c r="B191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8" i="7"/>
  <c r="B167" i="7"/>
  <c r="B166" i="7"/>
  <c r="B165" i="7"/>
  <c r="B164" i="7"/>
  <c r="B163" i="7"/>
  <c r="B162" i="7"/>
  <c r="B161" i="7"/>
  <c r="B160" i="7"/>
  <c r="B159" i="7"/>
  <c r="B158" i="7"/>
  <c r="B157" i="7"/>
  <c r="B156" i="7"/>
  <c r="B155" i="7"/>
  <c r="B154" i="7"/>
  <c r="B153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5" i="7"/>
  <c r="B134" i="7"/>
  <c r="B133" i="7"/>
  <c r="B132" i="7"/>
  <c r="B131" i="7"/>
  <c r="B130" i="7"/>
  <c r="B129" i="7"/>
  <c r="B128" i="7"/>
  <c r="B127" i="7"/>
  <c r="B126" i="7"/>
  <c r="B125" i="7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35" i="7"/>
  <c r="B23" i="7"/>
  <c r="B21" i="7"/>
  <c r="I20" i="6"/>
  <c r="I19" i="6"/>
  <c r="C20" i="6"/>
  <c r="C19" i="6"/>
  <c r="C19" i="4"/>
  <c r="C20" i="4" s="1"/>
  <c r="I20" i="4"/>
  <c r="I19" i="4"/>
  <c r="I19" i="2"/>
  <c r="I20" i="2" s="1"/>
  <c r="C19" i="2"/>
  <c r="C20" i="2" s="1"/>
</calcChain>
</file>

<file path=xl/sharedStrings.xml><?xml version="1.0" encoding="utf-8"?>
<sst xmlns="http://schemas.openxmlformats.org/spreadsheetml/2006/main" count="189" uniqueCount="100">
  <si>
    <t>t</t>
  </si>
  <si>
    <t>P</t>
  </si>
  <si>
    <t>cf &gt;63 ym</t>
  </si>
  <si>
    <t>grain size</t>
  </si>
  <si>
    <t>[μm]</t>
  </si>
  <si>
    <t>TC</t>
  </si>
  <si>
    <t>Nana</t>
  </si>
  <si>
    <t>Earl</t>
  </si>
  <si>
    <t>Harvey</t>
  </si>
  <si>
    <t>Alex</t>
  </si>
  <si>
    <t>Arthur</t>
  </si>
  <si>
    <t>Iris</t>
  </si>
  <si>
    <t>Keith</t>
  </si>
  <si>
    <t>Mitch*</t>
  </si>
  <si>
    <t>Kyle</t>
  </si>
  <si>
    <t>unnamed</t>
  </si>
  <si>
    <t>Gert</t>
  </si>
  <si>
    <t>Greta</t>
  </si>
  <si>
    <t>Edith</t>
  </si>
  <si>
    <t>Francelia*</t>
  </si>
  <si>
    <t>Hattie</t>
  </si>
  <si>
    <t>Abby</t>
  </si>
  <si>
    <t>Gerda</t>
  </si>
  <si>
    <t>Flossy</t>
  </si>
  <si>
    <t>core depth</t>
  </si>
  <si>
    <t>fraction</t>
  </si>
  <si>
    <t>mean</t>
  </si>
  <si>
    <t>samples</t>
  </si>
  <si>
    <t>&gt;63 μm</t>
  </si>
  <si>
    <t>laser</t>
  </si>
  <si>
    <t>[g]</t>
  </si>
  <si>
    <t>analysed</t>
  </si>
  <si>
    <t>EL1</t>
  </si>
  <si>
    <t>EL2</t>
  </si>
  <si>
    <t>EL3</t>
  </si>
  <si>
    <t>EL4</t>
  </si>
  <si>
    <t>EL5</t>
  </si>
  <si>
    <t>EL6</t>
  </si>
  <si>
    <t>EL8</t>
  </si>
  <si>
    <t>EL9</t>
  </si>
  <si>
    <t>EL10</t>
  </si>
  <si>
    <t>EL11</t>
  </si>
  <si>
    <t>EL12</t>
  </si>
  <si>
    <t>EL13</t>
  </si>
  <si>
    <t>EL14</t>
  </si>
  <si>
    <t>EL15</t>
  </si>
  <si>
    <t>EL16</t>
  </si>
  <si>
    <t>EL18</t>
  </si>
  <si>
    <t>EL20</t>
  </si>
  <si>
    <t>EL21</t>
  </si>
  <si>
    <t>EL22</t>
  </si>
  <si>
    <t>EL23</t>
  </si>
  <si>
    <t>EL24</t>
  </si>
  <si>
    <t>EL25</t>
  </si>
  <si>
    <t>EL26</t>
  </si>
  <si>
    <t>EL27</t>
  </si>
  <si>
    <t>EL28</t>
  </si>
  <si>
    <t>EL29</t>
  </si>
  <si>
    <t>EL30</t>
  </si>
  <si>
    <t>EL32</t>
  </si>
  <si>
    <t>EL33</t>
  </si>
  <si>
    <t>EL34</t>
  </si>
  <si>
    <t>EL35</t>
  </si>
  <si>
    <t>EL36</t>
  </si>
  <si>
    <t>EL37</t>
  </si>
  <si>
    <t>EL368</t>
  </si>
  <si>
    <t>EL432</t>
  </si>
  <si>
    <t>EL460</t>
  </si>
  <si>
    <t>disturbed</t>
  </si>
  <si>
    <t>AL 102,00</t>
  </si>
  <si>
    <t>AL 193,00</t>
  </si>
  <si>
    <t>AL 217,75</t>
  </si>
  <si>
    <t>AL 319,75</t>
  </si>
  <si>
    <t>AL 398,00</t>
  </si>
  <si>
    <t>AL 450,00</t>
  </si>
  <si>
    <t>AL 520,50</t>
  </si>
  <si>
    <t>AL 650,00</t>
  </si>
  <si>
    <t>AL 721,50</t>
  </si>
  <si>
    <t>AL 898,00</t>
  </si>
  <si>
    <t>AL 921,50</t>
  </si>
  <si>
    <t>AL 1021,00</t>
  </si>
  <si>
    <t>AL 1118,80</t>
  </si>
  <si>
    <t>AL 1254,50</t>
  </si>
  <si>
    <t>AL 1313,10</t>
  </si>
  <si>
    <t>AL 1484,75</t>
  </si>
  <si>
    <t>AL 1654,00</t>
  </si>
  <si>
    <t>AL 1898,00</t>
  </si>
  <si>
    <t>AL 2055,50</t>
  </si>
  <si>
    <t>AL 2120,60</t>
  </si>
  <si>
    <t>AL 2295,00</t>
  </si>
  <si>
    <t>AL 2320,30</t>
  </si>
  <si>
    <t>AL 2455,00</t>
  </si>
  <si>
    <t>AL 2520,30</t>
  </si>
  <si>
    <t>AL 2648,00</t>
  </si>
  <si>
    <t>AL 2718,70</t>
  </si>
  <si>
    <t>Al 2848,00</t>
  </si>
  <si>
    <t>Al 2922,80</t>
  </si>
  <si>
    <t>[%]</t>
  </si>
  <si>
    <t>[cm]</t>
  </si>
  <si>
    <t>used for linear equation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</si>
</sst>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E+00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0" fontId="2" fillId="0" borderId="5" xfId="0" applyFont="1" applyBorder="1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/>
    <xf numFmtId="165" fontId="2" fillId="0" borderId="0" xfId="0" applyNumberFormat="1" applyFont="1"/>
    <xf numFmtId="165" fontId="7" fillId="0" borderId="0" xfId="0" applyNumberFormat="1" applyFont="1" applyAlignment="1">
      <alignment horizontal="center"/>
    </xf>
    <xf numFmtId="165" fontId="2" fillId="0" borderId="5" xfId="0" applyNumberFormat="1" applyFont="1" applyBorder="1"/>
    <xf numFmtId="165" fontId="5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5" fontId="8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165" fontId="9" fillId="0" borderId="6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0" xfId="0" applyNumberFormat="1" applyFont="1"/>
    <xf numFmtId="0" fontId="2" fillId="2" borderId="0" xfId="0" applyFont="1" applyFill="1"/>
    <xf numFmtId="165" fontId="10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6" fillId="2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577136920384952"/>
                  <c:y val="-0.2391170895304753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y = 2,6932x - 1,1832</a:t>
                    </a:r>
                    <a:br>
                      <a:rPr lang="en-US" baseline="0"/>
                    </a:br>
                    <a:r>
                      <a:rPr lang="en-US" baseline="0"/>
                      <a:t>R² = 0,5184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r = 0,72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p &lt; 0,05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'(a) raw data (El_Al)'!$A$6:$A$69</c:f>
              <c:numCache>
                <c:formatCode>0.0</c:formatCode>
                <c:ptCount val="64"/>
                <c:pt idx="0">
                  <c:v>35.1</c:v>
                </c:pt>
                <c:pt idx="1">
                  <c:v>31.678486997635929</c:v>
                </c:pt>
                <c:pt idx="2">
                  <c:v>31.553398058252426</c:v>
                </c:pt>
                <c:pt idx="3">
                  <c:v>23.03664921465969</c:v>
                </c:pt>
                <c:pt idx="4">
                  <c:v>32.098765432098766</c:v>
                </c:pt>
                <c:pt idx="5">
                  <c:v>50.666666666666679</c:v>
                </c:pt>
                <c:pt idx="6">
                  <c:v>36.134453781512612</c:v>
                </c:pt>
                <c:pt idx="7">
                  <c:v>70.776255707762559</c:v>
                </c:pt>
                <c:pt idx="8">
                  <c:v>88.447971781305085</c:v>
                </c:pt>
                <c:pt idx="9">
                  <c:v>67.097701149425291</c:v>
                </c:pt>
                <c:pt idx="10">
                  <c:v>19.253731343283583</c:v>
                </c:pt>
                <c:pt idx="11">
                  <c:v>34.042553191489361</c:v>
                </c:pt>
                <c:pt idx="12">
                  <c:v>14.339622641509434</c:v>
                </c:pt>
                <c:pt idx="13">
                  <c:v>55.379746835443036</c:v>
                </c:pt>
                <c:pt idx="14">
                  <c:v>20.501138952164006</c:v>
                </c:pt>
                <c:pt idx="15">
                  <c:v>8.5585585585585591</c:v>
                </c:pt>
                <c:pt idx="16">
                  <c:v>43.883792048929656</c:v>
                </c:pt>
                <c:pt idx="17">
                  <c:v>10.68702290076336</c:v>
                </c:pt>
                <c:pt idx="18">
                  <c:v>49.70059880239522</c:v>
                </c:pt>
                <c:pt idx="19">
                  <c:v>11.111111111111111</c:v>
                </c:pt>
                <c:pt idx="20">
                  <c:v>5.7761732851985563</c:v>
                </c:pt>
                <c:pt idx="21">
                  <c:v>8.1632653061224492</c:v>
                </c:pt>
                <c:pt idx="22">
                  <c:v>9.882352941176471</c:v>
                </c:pt>
                <c:pt idx="23">
                  <c:v>8.8888888888888893</c:v>
                </c:pt>
                <c:pt idx="24">
                  <c:v>62.456946039035586</c:v>
                </c:pt>
                <c:pt idx="25">
                  <c:v>37.551020408163268</c:v>
                </c:pt>
                <c:pt idx="26">
                  <c:v>11.254019292604504</c:v>
                </c:pt>
                <c:pt idx="27">
                  <c:v>10.769230769230768</c:v>
                </c:pt>
                <c:pt idx="28">
                  <c:v>9.5833333333333339</c:v>
                </c:pt>
                <c:pt idx="29">
                  <c:v>10.216718266253871</c:v>
                </c:pt>
                <c:pt idx="30">
                  <c:v>57.427937915742795</c:v>
                </c:pt>
                <c:pt idx="31">
                  <c:v>60.926365795724465</c:v>
                </c:pt>
                <c:pt idx="32">
                  <c:v>3.9</c:v>
                </c:pt>
                <c:pt idx="33">
                  <c:v>20.90032154340836</c:v>
                </c:pt>
                <c:pt idx="34">
                  <c:v>4.7</c:v>
                </c:pt>
                <c:pt idx="35">
                  <c:v>6.3</c:v>
                </c:pt>
                <c:pt idx="36">
                  <c:v>5.45</c:v>
                </c:pt>
                <c:pt idx="37">
                  <c:v>7.56</c:v>
                </c:pt>
                <c:pt idx="38">
                  <c:v>4.4000000000000004</c:v>
                </c:pt>
                <c:pt idx="39">
                  <c:v>3.57</c:v>
                </c:pt>
                <c:pt idx="40">
                  <c:v>2.61</c:v>
                </c:pt>
                <c:pt idx="41">
                  <c:v>5</c:v>
                </c:pt>
                <c:pt idx="42">
                  <c:v>4.88</c:v>
                </c:pt>
                <c:pt idx="43">
                  <c:v>3.43</c:v>
                </c:pt>
                <c:pt idx="44">
                  <c:v>8.0500000000000007</c:v>
                </c:pt>
                <c:pt idx="45">
                  <c:v>3.17</c:v>
                </c:pt>
                <c:pt idx="46">
                  <c:v>3.26</c:v>
                </c:pt>
                <c:pt idx="47">
                  <c:v>2</c:v>
                </c:pt>
                <c:pt idx="48">
                  <c:v>3.32</c:v>
                </c:pt>
                <c:pt idx="49">
                  <c:v>31.31</c:v>
                </c:pt>
                <c:pt idx="50">
                  <c:v>1.57</c:v>
                </c:pt>
                <c:pt idx="51">
                  <c:v>68.2</c:v>
                </c:pt>
                <c:pt idx="52">
                  <c:v>1.92</c:v>
                </c:pt>
                <c:pt idx="53">
                  <c:v>35.67</c:v>
                </c:pt>
                <c:pt idx="54">
                  <c:v>3.65</c:v>
                </c:pt>
                <c:pt idx="55">
                  <c:v>1.67</c:v>
                </c:pt>
                <c:pt idx="56">
                  <c:v>1.54</c:v>
                </c:pt>
                <c:pt idx="57">
                  <c:v>5.74</c:v>
                </c:pt>
                <c:pt idx="58">
                  <c:v>1.22</c:v>
                </c:pt>
                <c:pt idx="59">
                  <c:v>0.99</c:v>
                </c:pt>
                <c:pt idx="60">
                  <c:v>1.23</c:v>
                </c:pt>
                <c:pt idx="61">
                  <c:v>2.27</c:v>
                </c:pt>
                <c:pt idx="62">
                  <c:v>6.4</c:v>
                </c:pt>
                <c:pt idx="63">
                  <c:v>2.2999999999999998</c:v>
                </c:pt>
              </c:numCache>
            </c:numRef>
          </c:xVal>
          <c:yVal>
            <c:numRef>
              <c:f>'(a) raw data (El_Al)'!$B$6:$B$69</c:f>
              <c:numCache>
                <c:formatCode>0.0</c:formatCode>
                <c:ptCount val="64"/>
                <c:pt idx="0">
                  <c:v>65.34</c:v>
                </c:pt>
                <c:pt idx="1">
                  <c:v>39.450000000000003</c:v>
                </c:pt>
                <c:pt idx="2">
                  <c:v>46.26</c:v>
                </c:pt>
                <c:pt idx="3">
                  <c:v>39.08</c:v>
                </c:pt>
                <c:pt idx="4">
                  <c:v>53.95</c:v>
                </c:pt>
                <c:pt idx="5">
                  <c:v>117.2</c:v>
                </c:pt>
                <c:pt idx="6">
                  <c:v>55.19</c:v>
                </c:pt>
                <c:pt idx="7">
                  <c:v>207.3</c:v>
                </c:pt>
                <c:pt idx="8">
                  <c:v>625.9</c:v>
                </c:pt>
                <c:pt idx="9">
                  <c:v>228.8</c:v>
                </c:pt>
                <c:pt idx="10">
                  <c:v>40.799999999999997</c:v>
                </c:pt>
                <c:pt idx="11">
                  <c:v>49.65</c:v>
                </c:pt>
                <c:pt idx="12">
                  <c:v>25.77</c:v>
                </c:pt>
                <c:pt idx="13">
                  <c:v>96.69</c:v>
                </c:pt>
                <c:pt idx="14">
                  <c:v>38.03</c:v>
                </c:pt>
                <c:pt idx="15">
                  <c:v>20.82</c:v>
                </c:pt>
                <c:pt idx="16">
                  <c:v>55.21</c:v>
                </c:pt>
                <c:pt idx="17">
                  <c:v>26.72</c:v>
                </c:pt>
                <c:pt idx="18">
                  <c:v>88.12</c:v>
                </c:pt>
                <c:pt idx="19">
                  <c:v>32.200000000000003</c:v>
                </c:pt>
                <c:pt idx="20">
                  <c:v>21.97</c:v>
                </c:pt>
                <c:pt idx="21">
                  <c:v>26.35</c:v>
                </c:pt>
                <c:pt idx="22">
                  <c:v>21.81</c:v>
                </c:pt>
                <c:pt idx="23">
                  <c:v>26.67</c:v>
                </c:pt>
                <c:pt idx="24">
                  <c:v>106.7</c:v>
                </c:pt>
                <c:pt idx="25">
                  <c:v>51.2</c:v>
                </c:pt>
                <c:pt idx="26">
                  <c:v>24.31</c:v>
                </c:pt>
                <c:pt idx="27">
                  <c:v>26.39</c:v>
                </c:pt>
                <c:pt idx="28">
                  <c:v>25.6</c:v>
                </c:pt>
                <c:pt idx="29">
                  <c:v>24.15</c:v>
                </c:pt>
                <c:pt idx="30">
                  <c:v>99.31</c:v>
                </c:pt>
                <c:pt idx="31">
                  <c:v>98.32</c:v>
                </c:pt>
                <c:pt idx="32">
                  <c:v>24.28</c:v>
                </c:pt>
                <c:pt idx="33">
                  <c:v>37.770000000000003</c:v>
                </c:pt>
                <c:pt idx="34">
                  <c:v>30.77</c:v>
                </c:pt>
                <c:pt idx="35">
                  <c:v>27.22</c:v>
                </c:pt>
                <c:pt idx="36">
                  <c:v>37.46</c:v>
                </c:pt>
                <c:pt idx="37">
                  <c:v>25.52</c:v>
                </c:pt>
                <c:pt idx="38">
                  <c:v>25.18</c:v>
                </c:pt>
                <c:pt idx="39">
                  <c:v>26.72</c:v>
                </c:pt>
                <c:pt idx="40">
                  <c:v>17.05</c:v>
                </c:pt>
                <c:pt idx="41">
                  <c:v>25.08</c:v>
                </c:pt>
                <c:pt idx="42">
                  <c:v>21.73</c:v>
                </c:pt>
                <c:pt idx="43">
                  <c:v>20.36</c:v>
                </c:pt>
                <c:pt idx="44">
                  <c:v>27.08</c:v>
                </c:pt>
                <c:pt idx="45">
                  <c:v>34.729999999999997</c:v>
                </c:pt>
                <c:pt idx="46">
                  <c:v>21.81</c:v>
                </c:pt>
                <c:pt idx="47">
                  <c:v>34.19</c:v>
                </c:pt>
                <c:pt idx="48">
                  <c:v>22.66</c:v>
                </c:pt>
                <c:pt idx="49">
                  <c:v>44.74</c:v>
                </c:pt>
                <c:pt idx="50">
                  <c:v>34.909999999999997</c:v>
                </c:pt>
                <c:pt idx="51">
                  <c:v>80.86</c:v>
                </c:pt>
                <c:pt idx="52">
                  <c:v>22.62</c:v>
                </c:pt>
                <c:pt idx="53">
                  <c:v>40.93</c:v>
                </c:pt>
                <c:pt idx="54">
                  <c:v>19.510000000000002</c:v>
                </c:pt>
                <c:pt idx="55">
                  <c:v>28.33</c:v>
                </c:pt>
                <c:pt idx="56">
                  <c:v>9.6189999999999998</c:v>
                </c:pt>
                <c:pt idx="57">
                  <c:v>31.71</c:v>
                </c:pt>
                <c:pt idx="58">
                  <c:v>15.67</c:v>
                </c:pt>
                <c:pt idx="59">
                  <c:v>22.14</c:v>
                </c:pt>
                <c:pt idx="60">
                  <c:v>11.21</c:v>
                </c:pt>
                <c:pt idx="61">
                  <c:v>22.28</c:v>
                </c:pt>
                <c:pt idx="62">
                  <c:v>14.61</c:v>
                </c:pt>
                <c:pt idx="63">
                  <c:v>21.4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v>wind speet at location vs. event layer thickness</c:v>
                </c15:tx>
              </c15:filteredSeriesTitle>
            </c:ext>
            <c:ext xmlns:c16="http://schemas.microsoft.com/office/drawing/2014/chart" uri="{C3380CC4-5D6E-409C-BE32-E72D297353CC}">
              <c16:uniqueId val="{00000002-2D73-44D0-B403-4A37D8135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9363039"/>
        <c:axId val="2029369695"/>
      </c:scatterChart>
      <c:valAx>
        <c:axId val="2029363039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coarse fraction &gt;63 ym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9695"/>
        <c:crosses val="autoZero"/>
        <c:crossBetween val="midCat"/>
        <c:minorUnit val="10"/>
      </c:valAx>
      <c:valAx>
        <c:axId val="2029369695"/>
        <c:scaling>
          <c:orientation val="minMax"/>
          <c:max val="8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mean grain size (ym</a:t>
                </a:r>
                <a:r>
                  <a:rPr lang="de-DE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)</a:t>
                </a:r>
                <a:endParaRPr lang="de-DE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3039"/>
        <c:crosses val="autoZero"/>
        <c:crossBetween val="midCat"/>
        <c:majorUnit val="200"/>
        <c:minorUnit val="10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20624146981627298"/>
                  <c:y val="-0.2309605570137066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y = 2,6664x</a:t>
                    </a:r>
                    <a:br>
                      <a:rPr lang="en-US" baseline="0"/>
                    </a:br>
                    <a:r>
                      <a:rPr lang="en-US" baseline="0"/>
                      <a:t>R² = 0,6591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r = 0,81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p &lt; 0,05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'(a) raw data (El_Al)'!$A$6:$A$69</c:f>
              <c:numCache>
                <c:formatCode>0.0</c:formatCode>
                <c:ptCount val="64"/>
                <c:pt idx="0">
                  <c:v>35.1</c:v>
                </c:pt>
                <c:pt idx="1">
                  <c:v>31.678486997635929</c:v>
                </c:pt>
                <c:pt idx="2">
                  <c:v>31.553398058252426</c:v>
                </c:pt>
                <c:pt idx="3">
                  <c:v>23.03664921465969</c:v>
                </c:pt>
                <c:pt idx="4">
                  <c:v>32.098765432098766</c:v>
                </c:pt>
                <c:pt idx="5">
                  <c:v>50.666666666666679</c:v>
                </c:pt>
                <c:pt idx="6">
                  <c:v>36.134453781512612</c:v>
                </c:pt>
                <c:pt idx="7">
                  <c:v>70.776255707762559</c:v>
                </c:pt>
                <c:pt idx="8">
                  <c:v>88.447971781305085</c:v>
                </c:pt>
                <c:pt idx="9">
                  <c:v>67.097701149425291</c:v>
                </c:pt>
                <c:pt idx="10">
                  <c:v>19.253731343283583</c:v>
                </c:pt>
                <c:pt idx="11">
                  <c:v>34.042553191489361</c:v>
                </c:pt>
                <c:pt idx="12">
                  <c:v>14.339622641509434</c:v>
                </c:pt>
                <c:pt idx="13">
                  <c:v>55.379746835443036</c:v>
                </c:pt>
                <c:pt idx="14">
                  <c:v>20.501138952164006</c:v>
                </c:pt>
                <c:pt idx="15">
                  <c:v>8.5585585585585591</c:v>
                </c:pt>
                <c:pt idx="16">
                  <c:v>43.883792048929656</c:v>
                </c:pt>
                <c:pt idx="17">
                  <c:v>10.68702290076336</c:v>
                </c:pt>
                <c:pt idx="18">
                  <c:v>49.70059880239522</c:v>
                </c:pt>
                <c:pt idx="19">
                  <c:v>11.111111111111111</c:v>
                </c:pt>
                <c:pt idx="20">
                  <c:v>5.7761732851985563</c:v>
                </c:pt>
                <c:pt idx="21">
                  <c:v>8.1632653061224492</c:v>
                </c:pt>
                <c:pt idx="22">
                  <c:v>9.882352941176471</c:v>
                </c:pt>
                <c:pt idx="23">
                  <c:v>8.8888888888888893</c:v>
                </c:pt>
                <c:pt idx="24">
                  <c:v>62.456946039035586</c:v>
                </c:pt>
                <c:pt idx="25">
                  <c:v>37.551020408163268</c:v>
                </c:pt>
                <c:pt idx="26">
                  <c:v>11.254019292604504</c:v>
                </c:pt>
                <c:pt idx="27">
                  <c:v>10.769230769230768</c:v>
                </c:pt>
                <c:pt idx="28">
                  <c:v>9.5833333333333339</c:v>
                </c:pt>
                <c:pt idx="29">
                  <c:v>10.216718266253871</c:v>
                </c:pt>
                <c:pt idx="30">
                  <c:v>57.427937915742795</c:v>
                </c:pt>
                <c:pt idx="31">
                  <c:v>60.926365795724465</c:v>
                </c:pt>
                <c:pt idx="32">
                  <c:v>3.9</c:v>
                </c:pt>
                <c:pt idx="33">
                  <c:v>20.90032154340836</c:v>
                </c:pt>
                <c:pt idx="34">
                  <c:v>4.7</c:v>
                </c:pt>
                <c:pt idx="35">
                  <c:v>6.3</c:v>
                </c:pt>
                <c:pt idx="36">
                  <c:v>5.45</c:v>
                </c:pt>
                <c:pt idx="37">
                  <c:v>7.56</c:v>
                </c:pt>
                <c:pt idx="38">
                  <c:v>4.4000000000000004</c:v>
                </c:pt>
                <c:pt idx="39">
                  <c:v>3.57</c:v>
                </c:pt>
                <c:pt idx="40">
                  <c:v>2.61</c:v>
                </c:pt>
                <c:pt idx="41">
                  <c:v>5</c:v>
                </c:pt>
                <c:pt idx="42">
                  <c:v>4.88</c:v>
                </c:pt>
                <c:pt idx="43">
                  <c:v>3.43</c:v>
                </c:pt>
                <c:pt idx="44">
                  <c:v>8.0500000000000007</c:v>
                </c:pt>
                <c:pt idx="45">
                  <c:v>3.17</c:v>
                </c:pt>
                <c:pt idx="46">
                  <c:v>3.26</c:v>
                </c:pt>
                <c:pt idx="47">
                  <c:v>2</c:v>
                </c:pt>
                <c:pt idx="48">
                  <c:v>3.32</c:v>
                </c:pt>
                <c:pt idx="49">
                  <c:v>31.31</c:v>
                </c:pt>
                <c:pt idx="50">
                  <c:v>1.57</c:v>
                </c:pt>
                <c:pt idx="51">
                  <c:v>68.2</c:v>
                </c:pt>
                <c:pt idx="52">
                  <c:v>1.92</c:v>
                </c:pt>
                <c:pt idx="53">
                  <c:v>35.67</c:v>
                </c:pt>
                <c:pt idx="54">
                  <c:v>3.65</c:v>
                </c:pt>
                <c:pt idx="55">
                  <c:v>1.67</c:v>
                </c:pt>
                <c:pt idx="56">
                  <c:v>1.54</c:v>
                </c:pt>
                <c:pt idx="57">
                  <c:v>5.74</c:v>
                </c:pt>
                <c:pt idx="58">
                  <c:v>1.22</c:v>
                </c:pt>
                <c:pt idx="59">
                  <c:v>0.99</c:v>
                </c:pt>
                <c:pt idx="60">
                  <c:v>1.23</c:v>
                </c:pt>
                <c:pt idx="61">
                  <c:v>2.27</c:v>
                </c:pt>
                <c:pt idx="62">
                  <c:v>6.4</c:v>
                </c:pt>
                <c:pt idx="63">
                  <c:v>2.2999999999999998</c:v>
                </c:pt>
              </c:numCache>
            </c:numRef>
          </c:xVal>
          <c:yVal>
            <c:numRef>
              <c:f>'(a) raw data (El_Al)'!$B$6:$B$69</c:f>
              <c:numCache>
                <c:formatCode>0.0</c:formatCode>
                <c:ptCount val="64"/>
                <c:pt idx="0">
                  <c:v>65.34</c:v>
                </c:pt>
                <c:pt idx="1">
                  <c:v>39.450000000000003</c:v>
                </c:pt>
                <c:pt idx="2">
                  <c:v>46.26</c:v>
                </c:pt>
                <c:pt idx="3">
                  <c:v>39.08</c:v>
                </c:pt>
                <c:pt idx="4">
                  <c:v>53.95</c:v>
                </c:pt>
                <c:pt idx="5">
                  <c:v>117.2</c:v>
                </c:pt>
                <c:pt idx="6">
                  <c:v>55.19</c:v>
                </c:pt>
                <c:pt idx="7">
                  <c:v>207.3</c:v>
                </c:pt>
                <c:pt idx="8">
                  <c:v>625.9</c:v>
                </c:pt>
                <c:pt idx="9">
                  <c:v>228.8</c:v>
                </c:pt>
                <c:pt idx="10">
                  <c:v>40.799999999999997</c:v>
                </c:pt>
                <c:pt idx="11">
                  <c:v>49.65</c:v>
                </c:pt>
                <c:pt idx="12">
                  <c:v>25.77</c:v>
                </c:pt>
                <c:pt idx="13">
                  <c:v>96.69</c:v>
                </c:pt>
                <c:pt idx="14">
                  <c:v>38.03</c:v>
                </c:pt>
                <c:pt idx="15">
                  <c:v>20.82</c:v>
                </c:pt>
                <c:pt idx="16">
                  <c:v>55.21</c:v>
                </c:pt>
                <c:pt idx="17">
                  <c:v>26.72</c:v>
                </c:pt>
                <c:pt idx="18">
                  <c:v>88.12</c:v>
                </c:pt>
                <c:pt idx="19">
                  <c:v>32.200000000000003</c:v>
                </c:pt>
                <c:pt idx="20">
                  <c:v>21.97</c:v>
                </c:pt>
                <c:pt idx="21">
                  <c:v>26.35</c:v>
                </c:pt>
                <c:pt idx="22">
                  <c:v>21.81</c:v>
                </c:pt>
                <c:pt idx="23">
                  <c:v>26.67</c:v>
                </c:pt>
                <c:pt idx="24">
                  <c:v>106.7</c:v>
                </c:pt>
                <c:pt idx="25">
                  <c:v>51.2</c:v>
                </c:pt>
                <c:pt idx="26">
                  <c:v>24.31</c:v>
                </c:pt>
                <c:pt idx="27">
                  <c:v>26.39</c:v>
                </c:pt>
                <c:pt idx="28">
                  <c:v>25.6</c:v>
                </c:pt>
                <c:pt idx="29">
                  <c:v>24.15</c:v>
                </c:pt>
                <c:pt idx="30">
                  <c:v>99.31</c:v>
                </c:pt>
                <c:pt idx="31">
                  <c:v>98.32</c:v>
                </c:pt>
                <c:pt idx="32">
                  <c:v>24.28</c:v>
                </c:pt>
                <c:pt idx="33">
                  <c:v>37.770000000000003</c:v>
                </c:pt>
                <c:pt idx="34">
                  <c:v>30.77</c:v>
                </c:pt>
                <c:pt idx="35">
                  <c:v>27.22</c:v>
                </c:pt>
                <c:pt idx="36">
                  <c:v>37.46</c:v>
                </c:pt>
                <c:pt idx="37">
                  <c:v>25.52</c:v>
                </c:pt>
                <c:pt idx="38">
                  <c:v>25.18</c:v>
                </c:pt>
                <c:pt idx="39">
                  <c:v>26.72</c:v>
                </c:pt>
                <c:pt idx="40">
                  <c:v>17.05</c:v>
                </c:pt>
                <c:pt idx="41">
                  <c:v>25.08</c:v>
                </c:pt>
                <c:pt idx="42">
                  <c:v>21.73</c:v>
                </c:pt>
                <c:pt idx="43">
                  <c:v>20.36</c:v>
                </c:pt>
                <c:pt idx="44">
                  <c:v>27.08</c:v>
                </c:pt>
                <c:pt idx="45">
                  <c:v>34.729999999999997</c:v>
                </c:pt>
                <c:pt idx="46">
                  <c:v>21.81</c:v>
                </c:pt>
                <c:pt idx="47">
                  <c:v>34.19</c:v>
                </c:pt>
                <c:pt idx="48">
                  <c:v>22.66</c:v>
                </c:pt>
                <c:pt idx="49">
                  <c:v>44.74</c:v>
                </c:pt>
                <c:pt idx="50">
                  <c:v>34.909999999999997</c:v>
                </c:pt>
                <c:pt idx="51">
                  <c:v>80.86</c:v>
                </c:pt>
                <c:pt idx="52">
                  <c:v>22.62</c:v>
                </c:pt>
                <c:pt idx="53">
                  <c:v>40.93</c:v>
                </c:pt>
                <c:pt idx="54">
                  <c:v>19.510000000000002</c:v>
                </c:pt>
                <c:pt idx="55">
                  <c:v>28.33</c:v>
                </c:pt>
                <c:pt idx="56">
                  <c:v>9.6189999999999998</c:v>
                </c:pt>
                <c:pt idx="57">
                  <c:v>31.71</c:v>
                </c:pt>
                <c:pt idx="58">
                  <c:v>15.67</c:v>
                </c:pt>
                <c:pt idx="59">
                  <c:v>22.14</c:v>
                </c:pt>
                <c:pt idx="60">
                  <c:v>11.21</c:v>
                </c:pt>
                <c:pt idx="61">
                  <c:v>22.28</c:v>
                </c:pt>
                <c:pt idx="62">
                  <c:v>14.61</c:v>
                </c:pt>
                <c:pt idx="63">
                  <c:v>21.4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v>wind speet at location vs. event layer thickness</c:v>
                </c15:tx>
              </c15:filteredSeriesTitle>
            </c:ext>
            <c:ext xmlns:c16="http://schemas.microsoft.com/office/drawing/2014/chart" uri="{C3380CC4-5D6E-409C-BE32-E72D297353CC}">
              <c16:uniqueId val="{00000001-3F85-4A57-8C21-556C984F2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9363039"/>
        <c:axId val="2029369695"/>
      </c:scatterChart>
      <c:valAx>
        <c:axId val="2029363039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coarse fraction &gt;63 ym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9695"/>
        <c:crosses val="autoZero"/>
        <c:crossBetween val="midCat"/>
        <c:minorUnit val="10"/>
      </c:valAx>
      <c:valAx>
        <c:axId val="2029369695"/>
        <c:scaling>
          <c:orientation val="minMax"/>
          <c:max val="8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mean grain size (ym</a:t>
                </a:r>
                <a:r>
                  <a:rPr lang="de-DE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)</a:t>
                </a:r>
                <a:endParaRPr lang="de-DE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3039"/>
        <c:crosses val="autoZero"/>
        <c:crossBetween val="midCat"/>
        <c:majorUnit val="200"/>
        <c:minorUnit val="10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5215813648293969"/>
                  <c:y val="-0.2075400991542723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y = 3,4311x - 37,487</a:t>
                    </a:r>
                    <a:br>
                      <a:rPr lang="en-US" baseline="0"/>
                    </a:br>
                    <a:r>
                      <a:rPr lang="en-US" baseline="0"/>
                      <a:t>R² = 0,5248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r = 0,72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p &lt; 0,05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'(c) raw data (El)'!$A$6:$A$41</c:f>
              <c:numCache>
                <c:formatCode>0.0</c:formatCode>
                <c:ptCount val="36"/>
                <c:pt idx="0">
                  <c:v>35.1</c:v>
                </c:pt>
                <c:pt idx="1">
                  <c:v>31.678486997635929</c:v>
                </c:pt>
                <c:pt idx="2">
                  <c:v>31.553398058252426</c:v>
                </c:pt>
                <c:pt idx="3">
                  <c:v>23.03664921465969</c:v>
                </c:pt>
                <c:pt idx="4">
                  <c:v>32.098765432098766</c:v>
                </c:pt>
                <c:pt idx="5">
                  <c:v>50.666666666666679</c:v>
                </c:pt>
                <c:pt idx="6">
                  <c:v>36.134453781512612</c:v>
                </c:pt>
                <c:pt idx="7">
                  <c:v>70.776255707762559</c:v>
                </c:pt>
                <c:pt idx="8">
                  <c:v>88.447971781305085</c:v>
                </c:pt>
                <c:pt idx="9">
                  <c:v>67.097701149425291</c:v>
                </c:pt>
                <c:pt idx="10">
                  <c:v>19.253731343283583</c:v>
                </c:pt>
                <c:pt idx="11">
                  <c:v>34.042553191489361</c:v>
                </c:pt>
                <c:pt idx="12">
                  <c:v>14.339622641509434</c:v>
                </c:pt>
                <c:pt idx="13">
                  <c:v>55.379746835443036</c:v>
                </c:pt>
                <c:pt idx="14">
                  <c:v>20.501138952164006</c:v>
                </c:pt>
                <c:pt idx="15">
                  <c:v>8.5585585585585591</c:v>
                </c:pt>
                <c:pt idx="16">
                  <c:v>43.883792048929656</c:v>
                </c:pt>
                <c:pt idx="17">
                  <c:v>10.68702290076336</c:v>
                </c:pt>
                <c:pt idx="18">
                  <c:v>49.70059880239522</c:v>
                </c:pt>
                <c:pt idx="19">
                  <c:v>11.111111111111111</c:v>
                </c:pt>
                <c:pt idx="20">
                  <c:v>5.7761732851985563</c:v>
                </c:pt>
                <c:pt idx="21">
                  <c:v>8.1632653061224492</c:v>
                </c:pt>
                <c:pt idx="22">
                  <c:v>9.882352941176471</c:v>
                </c:pt>
                <c:pt idx="23">
                  <c:v>8.8888888888888893</c:v>
                </c:pt>
                <c:pt idx="24">
                  <c:v>62.456946039035586</c:v>
                </c:pt>
                <c:pt idx="25">
                  <c:v>37.551020408163268</c:v>
                </c:pt>
                <c:pt idx="26">
                  <c:v>11.254019292604504</c:v>
                </c:pt>
                <c:pt idx="27">
                  <c:v>10.769230769230768</c:v>
                </c:pt>
                <c:pt idx="28">
                  <c:v>9.5833333333333339</c:v>
                </c:pt>
                <c:pt idx="29">
                  <c:v>10.216718266253871</c:v>
                </c:pt>
                <c:pt idx="30">
                  <c:v>57.427937915742795</c:v>
                </c:pt>
                <c:pt idx="31">
                  <c:v>60.926365795724465</c:v>
                </c:pt>
                <c:pt idx="32">
                  <c:v>20.90032154340836</c:v>
                </c:pt>
                <c:pt idx="33">
                  <c:v>31.31</c:v>
                </c:pt>
                <c:pt idx="34">
                  <c:v>68.2</c:v>
                </c:pt>
                <c:pt idx="35">
                  <c:v>35.67</c:v>
                </c:pt>
              </c:numCache>
            </c:numRef>
          </c:xVal>
          <c:yVal>
            <c:numRef>
              <c:f>'(c) raw data (El)'!$B$6:$B$41</c:f>
              <c:numCache>
                <c:formatCode>0.0</c:formatCode>
                <c:ptCount val="36"/>
                <c:pt idx="0">
                  <c:v>65.34</c:v>
                </c:pt>
                <c:pt idx="1">
                  <c:v>39.450000000000003</c:v>
                </c:pt>
                <c:pt idx="2">
                  <c:v>46.26</c:v>
                </c:pt>
                <c:pt idx="3">
                  <c:v>39.08</c:v>
                </c:pt>
                <c:pt idx="4">
                  <c:v>53.95</c:v>
                </c:pt>
                <c:pt idx="5">
                  <c:v>117.2</c:v>
                </c:pt>
                <c:pt idx="6">
                  <c:v>55.19</c:v>
                </c:pt>
                <c:pt idx="7">
                  <c:v>207.3</c:v>
                </c:pt>
                <c:pt idx="8">
                  <c:v>625.9</c:v>
                </c:pt>
                <c:pt idx="9">
                  <c:v>228.8</c:v>
                </c:pt>
                <c:pt idx="10">
                  <c:v>40.799999999999997</c:v>
                </c:pt>
                <c:pt idx="11">
                  <c:v>49.65</c:v>
                </c:pt>
                <c:pt idx="12">
                  <c:v>25.77</c:v>
                </c:pt>
                <c:pt idx="13">
                  <c:v>96.69</c:v>
                </c:pt>
                <c:pt idx="14">
                  <c:v>38.03</c:v>
                </c:pt>
                <c:pt idx="15">
                  <c:v>20.82</c:v>
                </c:pt>
                <c:pt idx="16">
                  <c:v>55.21</c:v>
                </c:pt>
                <c:pt idx="17">
                  <c:v>26.72</c:v>
                </c:pt>
                <c:pt idx="18">
                  <c:v>88.12</c:v>
                </c:pt>
                <c:pt idx="19">
                  <c:v>32.200000000000003</c:v>
                </c:pt>
                <c:pt idx="20">
                  <c:v>21.97</c:v>
                </c:pt>
                <c:pt idx="21">
                  <c:v>26.35</c:v>
                </c:pt>
                <c:pt idx="22">
                  <c:v>21.81</c:v>
                </c:pt>
                <c:pt idx="23">
                  <c:v>26.67</c:v>
                </c:pt>
                <c:pt idx="24">
                  <c:v>106.7</c:v>
                </c:pt>
                <c:pt idx="25">
                  <c:v>51.2</c:v>
                </c:pt>
                <c:pt idx="26">
                  <c:v>24.31</c:v>
                </c:pt>
                <c:pt idx="27">
                  <c:v>26.39</c:v>
                </c:pt>
                <c:pt idx="28">
                  <c:v>25.6</c:v>
                </c:pt>
                <c:pt idx="29">
                  <c:v>24.15</c:v>
                </c:pt>
                <c:pt idx="30">
                  <c:v>99.31</c:v>
                </c:pt>
                <c:pt idx="31">
                  <c:v>98.32</c:v>
                </c:pt>
                <c:pt idx="32">
                  <c:v>37.770000000000003</c:v>
                </c:pt>
                <c:pt idx="33">
                  <c:v>44.74</c:v>
                </c:pt>
                <c:pt idx="34">
                  <c:v>80.86</c:v>
                </c:pt>
                <c:pt idx="35">
                  <c:v>40.93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v>wind speet at location vs. event layer thickness</c:v>
                </c15:tx>
              </c15:filteredSeriesTitle>
            </c:ext>
            <c:ext xmlns:c16="http://schemas.microsoft.com/office/drawing/2014/chart" uri="{C3380CC4-5D6E-409C-BE32-E72D297353CC}">
              <c16:uniqueId val="{00000001-CEDF-46E2-891B-507FF221B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9363039"/>
        <c:axId val="2029369695"/>
      </c:scatterChart>
      <c:valAx>
        <c:axId val="2029363039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coarse fraction &gt;63 ym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9695"/>
        <c:crosses val="autoZero"/>
        <c:crossBetween val="midCat"/>
        <c:minorUnit val="10"/>
      </c:valAx>
      <c:valAx>
        <c:axId val="2029369695"/>
        <c:scaling>
          <c:orientation val="minMax"/>
          <c:max val="8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mean grain size (ym</a:t>
                </a:r>
                <a:r>
                  <a:rPr lang="de-DE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)</a:t>
                </a:r>
                <a:endParaRPr lang="de-DE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3039"/>
        <c:crosses val="autoZero"/>
        <c:crossBetween val="midCat"/>
        <c:majorUnit val="200"/>
        <c:minorUnit val="10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20346369203849518"/>
                  <c:y val="-0.2467395742198891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y = 2,6435x</a:t>
                    </a:r>
                    <a:br>
                      <a:rPr lang="en-US" baseline="0"/>
                    </a:br>
                    <a:r>
                      <a:rPr lang="en-US" baseline="0"/>
                      <a:t>R² = 0,6614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r = 0,81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p &lt; 0,05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'(c) raw data (El)'!$A$6:$A$41</c:f>
              <c:numCache>
                <c:formatCode>0.0</c:formatCode>
                <c:ptCount val="36"/>
                <c:pt idx="0">
                  <c:v>35.1</c:v>
                </c:pt>
                <c:pt idx="1">
                  <c:v>31.678486997635929</c:v>
                </c:pt>
                <c:pt idx="2">
                  <c:v>31.553398058252426</c:v>
                </c:pt>
                <c:pt idx="3">
                  <c:v>23.03664921465969</c:v>
                </c:pt>
                <c:pt idx="4">
                  <c:v>32.098765432098766</c:v>
                </c:pt>
                <c:pt idx="5">
                  <c:v>50.666666666666679</c:v>
                </c:pt>
                <c:pt idx="6">
                  <c:v>36.134453781512612</c:v>
                </c:pt>
                <c:pt idx="7">
                  <c:v>70.776255707762559</c:v>
                </c:pt>
                <c:pt idx="8">
                  <c:v>88.447971781305085</c:v>
                </c:pt>
                <c:pt idx="9">
                  <c:v>67.097701149425291</c:v>
                </c:pt>
                <c:pt idx="10">
                  <c:v>19.253731343283583</c:v>
                </c:pt>
                <c:pt idx="11">
                  <c:v>34.042553191489361</c:v>
                </c:pt>
                <c:pt idx="12">
                  <c:v>14.339622641509434</c:v>
                </c:pt>
                <c:pt idx="13">
                  <c:v>55.379746835443036</c:v>
                </c:pt>
                <c:pt idx="14">
                  <c:v>20.501138952164006</c:v>
                </c:pt>
                <c:pt idx="15">
                  <c:v>8.5585585585585591</c:v>
                </c:pt>
                <c:pt idx="16">
                  <c:v>43.883792048929656</c:v>
                </c:pt>
                <c:pt idx="17">
                  <c:v>10.68702290076336</c:v>
                </c:pt>
                <c:pt idx="18">
                  <c:v>49.70059880239522</c:v>
                </c:pt>
                <c:pt idx="19">
                  <c:v>11.111111111111111</c:v>
                </c:pt>
                <c:pt idx="20">
                  <c:v>5.7761732851985563</c:v>
                </c:pt>
                <c:pt idx="21">
                  <c:v>8.1632653061224492</c:v>
                </c:pt>
                <c:pt idx="22">
                  <c:v>9.882352941176471</c:v>
                </c:pt>
                <c:pt idx="23">
                  <c:v>8.8888888888888893</c:v>
                </c:pt>
                <c:pt idx="24">
                  <c:v>62.456946039035586</c:v>
                </c:pt>
                <c:pt idx="25">
                  <c:v>37.551020408163268</c:v>
                </c:pt>
                <c:pt idx="26">
                  <c:v>11.254019292604504</c:v>
                </c:pt>
                <c:pt idx="27">
                  <c:v>10.769230769230768</c:v>
                </c:pt>
                <c:pt idx="28">
                  <c:v>9.5833333333333339</c:v>
                </c:pt>
                <c:pt idx="29">
                  <c:v>10.216718266253871</c:v>
                </c:pt>
                <c:pt idx="30">
                  <c:v>57.427937915742795</c:v>
                </c:pt>
                <c:pt idx="31">
                  <c:v>60.926365795724465</c:v>
                </c:pt>
                <c:pt idx="32">
                  <c:v>20.90032154340836</c:v>
                </c:pt>
                <c:pt idx="33">
                  <c:v>31.31</c:v>
                </c:pt>
                <c:pt idx="34">
                  <c:v>68.2</c:v>
                </c:pt>
                <c:pt idx="35">
                  <c:v>35.67</c:v>
                </c:pt>
              </c:numCache>
            </c:numRef>
          </c:xVal>
          <c:yVal>
            <c:numRef>
              <c:f>'(c) raw data (El)'!$B$6:$B$41</c:f>
              <c:numCache>
                <c:formatCode>0.0</c:formatCode>
                <c:ptCount val="36"/>
                <c:pt idx="0">
                  <c:v>65.34</c:v>
                </c:pt>
                <c:pt idx="1">
                  <c:v>39.450000000000003</c:v>
                </c:pt>
                <c:pt idx="2">
                  <c:v>46.26</c:v>
                </c:pt>
                <c:pt idx="3">
                  <c:v>39.08</c:v>
                </c:pt>
                <c:pt idx="4">
                  <c:v>53.95</c:v>
                </c:pt>
                <c:pt idx="5">
                  <c:v>117.2</c:v>
                </c:pt>
                <c:pt idx="6">
                  <c:v>55.19</c:v>
                </c:pt>
                <c:pt idx="7">
                  <c:v>207.3</c:v>
                </c:pt>
                <c:pt idx="8">
                  <c:v>625.9</c:v>
                </c:pt>
                <c:pt idx="9">
                  <c:v>228.8</c:v>
                </c:pt>
                <c:pt idx="10">
                  <c:v>40.799999999999997</c:v>
                </c:pt>
                <c:pt idx="11">
                  <c:v>49.65</c:v>
                </c:pt>
                <c:pt idx="12">
                  <c:v>25.77</c:v>
                </c:pt>
                <c:pt idx="13">
                  <c:v>96.69</c:v>
                </c:pt>
                <c:pt idx="14">
                  <c:v>38.03</c:v>
                </c:pt>
                <c:pt idx="15">
                  <c:v>20.82</c:v>
                </c:pt>
                <c:pt idx="16">
                  <c:v>55.21</c:v>
                </c:pt>
                <c:pt idx="17">
                  <c:v>26.72</c:v>
                </c:pt>
                <c:pt idx="18">
                  <c:v>88.12</c:v>
                </c:pt>
                <c:pt idx="19">
                  <c:v>32.200000000000003</c:v>
                </c:pt>
                <c:pt idx="20">
                  <c:v>21.97</c:v>
                </c:pt>
                <c:pt idx="21">
                  <c:v>26.35</c:v>
                </c:pt>
                <c:pt idx="22">
                  <c:v>21.81</c:v>
                </c:pt>
                <c:pt idx="23">
                  <c:v>26.67</c:v>
                </c:pt>
                <c:pt idx="24">
                  <c:v>106.7</c:v>
                </c:pt>
                <c:pt idx="25">
                  <c:v>51.2</c:v>
                </c:pt>
                <c:pt idx="26">
                  <c:v>24.31</c:v>
                </c:pt>
                <c:pt idx="27">
                  <c:v>26.39</c:v>
                </c:pt>
                <c:pt idx="28">
                  <c:v>25.6</c:v>
                </c:pt>
                <c:pt idx="29">
                  <c:v>24.15</c:v>
                </c:pt>
                <c:pt idx="30">
                  <c:v>99.31</c:v>
                </c:pt>
                <c:pt idx="31">
                  <c:v>98.32</c:v>
                </c:pt>
                <c:pt idx="32">
                  <c:v>37.770000000000003</c:v>
                </c:pt>
                <c:pt idx="33">
                  <c:v>44.74</c:v>
                </c:pt>
                <c:pt idx="34">
                  <c:v>80.86</c:v>
                </c:pt>
                <c:pt idx="35">
                  <c:v>40.93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v>wind speet at location vs. event layer thickness</c:v>
                </c15:tx>
              </c15:filteredSeriesTitle>
            </c:ext>
            <c:ext xmlns:c16="http://schemas.microsoft.com/office/drawing/2014/chart" uri="{C3380CC4-5D6E-409C-BE32-E72D297353CC}">
              <c16:uniqueId val="{00000001-B3FE-48AF-B488-15A9117D0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9363039"/>
        <c:axId val="2029369695"/>
      </c:scatterChart>
      <c:valAx>
        <c:axId val="2029363039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coarse fraction &gt;63 ym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9695"/>
        <c:crosses val="autoZero"/>
        <c:crossBetween val="midCat"/>
        <c:minorUnit val="10"/>
      </c:valAx>
      <c:valAx>
        <c:axId val="2029369695"/>
        <c:scaling>
          <c:orientation val="minMax"/>
          <c:max val="8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mean grain size (ym</a:t>
                </a:r>
                <a:r>
                  <a:rPr lang="de-DE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)</a:t>
                </a:r>
                <a:endParaRPr lang="de-DE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3039"/>
        <c:crosses val="autoZero"/>
        <c:crossBetween val="midCat"/>
        <c:majorUnit val="200"/>
        <c:minorUnit val="10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23501290463692034"/>
                  <c:y val="-0.438834572761738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y = 0,9561x + 20,651</a:t>
                    </a:r>
                    <a:br>
                      <a:rPr lang="en-US" baseline="0"/>
                    </a:br>
                    <a:r>
                      <a:rPr lang="en-US" baseline="0"/>
                      <a:t>R² = 0,0729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r = 0,27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p &gt; 0,05 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'(e) raw data (Al)'!$A$6:$A$33</c:f>
              <c:numCache>
                <c:formatCode>0.0</c:formatCode>
                <c:ptCount val="28"/>
                <c:pt idx="0">
                  <c:v>3.9</c:v>
                </c:pt>
                <c:pt idx="1">
                  <c:v>4.7</c:v>
                </c:pt>
                <c:pt idx="2">
                  <c:v>6.3</c:v>
                </c:pt>
                <c:pt idx="3">
                  <c:v>5.45</c:v>
                </c:pt>
                <c:pt idx="4">
                  <c:v>7.56</c:v>
                </c:pt>
                <c:pt idx="5">
                  <c:v>4.4000000000000004</c:v>
                </c:pt>
                <c:pt idx="6">
                  <c:v>3.57</c:v>
                </c:pt>
                <c:pt idx="7">
                  <c:v>2.61</c:v>
                </c:pt>
                <c:pt idx="8">
                  <c:v>5</c:v>
                </c:pt>
                <c:pt idx="9">
                  <c:v>4.88</c:v>
                </c:pt>
                <c:pt idx="10">
                  <c:v>3.43</c:v>
                </c:pt>
                <c:pt idx="11">
                  <c:v>8.0500000000000007</c:v>
                </c:pt>
                <c:pt idx="12">
                  <c:v>3.17</c:v>
                </c:pt>
                <c:pt idx="13">
                  <c:v>3.26</c:v>
                </c:pt>
                <c:pt idx="14">
                  <c:v>2</c:v>
                </c:pt>
                <c:pt idx="15">
                  <c:v>3.32</c:v>
                </c:pt>
                <c:pt idx="16">
                  <c:v>1.57</c:v>
                </c:pt>
                <c:pt idx="17">
                  <c:v>1.92</c:v>
                </c:pt>
                <c:pt idx="18">
                  <c:v>3.65</c:v>
                </c:pt>
                <c:pt idx="19">
                  <c:v>1.67</c:v>
                </c:pt>
                <c:pt idx="20">
                  <c:v>1.54</c:v>
                </c:pt>
                <c:pt idx="21">
                  <c:v>5.74</c:v>
                </c:pt>
                <c:pt idx="22">
                  <c:v>1.22</c:v>
                </c:pt>
                <c:pt idx="23">
                  <c:v>0.99</c:v>
                </c:pt>
                <c:pt idx="24">
                  <c:v>1.23</c:v>
                </c:pt>
                <c:pt idx="25">
                  <c:v>2.27</c:v>
                </c:pt>
                <c:pt idx="26">
                  <c:v>6.4</c:v>
                </c:pt>
                <c:pt idx="27">
                  <c:v>2.2999999999999998</c:v>
                </c:pt>
              </c:numCache>
            </c:numRef>
          </c:xVal>
          <c:yVal>
            <c:numRef>
              <c:f>'(e) raw data (Al)'!$B$6:$B$33</c:f>
              <c:numCache>
                <c:formatCode>0.0</c:formatCode>
                <c:ptCount val="28"/>
                <c:pt idx="0">
                  <c:v>24.28</c:v>
                </c:pt>
                <c:pt idx="1">
                  <c:v>30.77</c:v>
                </c:pt>
                <c:pt idx="2">
                  <c:v>27.22</c:v>
                </c:pt>
                <c:pt idx="3">
                  <c:v>37.46</c:v>
                </c:pt>
                <c:pt idx="4">
                  <c:v>25.52</c:v>
                </c:pt>
                <c:pt idx="5">
                  <c:v>25.18</c:v>
                </c:pt>
                <c:pt idx="6">
                  <c:v>26.72</c:v>
                </c:pt>
                <c:pt idx="7">
                  <c:v>17.05</c:v>
                </c:pt>
                <c:pt idx="8">
                  <c:v>25.08</c:v>
                </c:pt>
                <c:pt idx="9">
                  <c:v>21.73</c:v>
                </c:pt>
                <c:pt idx="10">
                  <c:v>20.36</c:v>
                </c:pt>
                <c:pt idx="11">
                  <c:v>27.08</c:v>
                </c:pt>
                <c:pt idx="12">
                  <c:v>34.729999999999997</c:v>
                </c:pt>
                <c:pt idx="13">
                  <c:v>21.81</c:v>
                </c:pt>
                <c:pt idx="14">
                  <c:v>34.19</c:v>
                </c:pt>
                <c:pt idx="15">
                  <c:v>22.66</c:v>
                </c:pt>
                <c:pt idx="16">
                  <c:v>34.909999999999997</c:v>
                </c:pt>
                <c:pt idx="17">
                  <c:v>22.62</c:v>
                </c:pt>
                <c:pt idx="18">
                  <c:v>19.510000000000002</c:v>
                </c:pt>
                <c:pt idx="19">
                  <c:v>28.33</c:v>
                </c:pt>
                <c:pt idx="20">
                  <c:v>9.6189999999999998</c:v>
                </c:pt>
                <c:pt idx="21">
                  <c:v>31.71</c:v>
                </c:pt>
                <c:pt idx="22">
                  <c:v>15.67</c:v>
                </c:pt>
                <c:pt idx="23">
                  <c:v>22.14</c:v>
                </c:pt>
                <c:pt idx="24">
                  <c:v>11.21</c:v>
                </c:pt>
                <c:pt idx="25">
                  <c:v>22.28</c:v>
                </c:pt>
                <c:pt idx="26">
                  <c:v>14.61</c:v>
                </c:pt>
                <c:pt idx="27">
                  <c:v>21.4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v>wind speet at location vs. event layer thickness</c:v>
                </c15:tx>
              </c15:filteredSeriesTitle>
            </c:ext>
            <c:ext xmlns:c16="http://schemas.microsoft.com/office/drawing/2014/chart" uri="{C3380CC4-5D6E-409C-BE32-E72D297353CC}">
              <c16:uniqueId val="{00000001-1779-4EE2-B14D-8FF99B550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9363039"/>
        <c:axId val="2029369695"/>
      </c:scatterChart>
      <c:valAx>
        <c:axId val="2029363039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coarse fraction &gt;63 ym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9695"/>
        <c:crosses val="autoZero"/>
        <c:crossBetween val="midCat"/>
        <c:minorUnit val="5"/>
      </c:valAx>
      <c:valAx>
        <c:axId val="2029369695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mean grain size (ym</a:t>
                </a:r>
                <a:r>
                  <a:rPr lang="de-DE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)</a:t>
                </a:r>
                <a:endParaRPr lang="de-DE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3039"/>
        <c:crosses val="autoZero"/>
        <c:crossBetween val="midCat"/>
        <c:majorUnit val="100"/>
        <c:minorUnit val="5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0.17395734908136484"/>
                  <c:y val="-0.3726031641878098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y = 5,3782x</a:t>
                    </a:r>
                    <a:br>
                      <a:rPr lang="en-US" baseline="0"/>
                    </a:br>
                    <a:r>
                      <a:rPr lang="en-US" baseline="0"/>
                      <a:t>R² = 0,7825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r = 0,88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p &lt; 0,05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'(e) raw data (Al)'!$A$6:$A$33</c:f>
              <c:numCache>
                <c:formatCode>0.0</c:formatCode>
                <c:ptCount val="28"/>
                <c:pt idx="0">
                  <c:v>3.9</c:v>
                </c:pt>
                <c:pt idx="1">
                  <c:v>4.7</c:v>
                </c:pt>
                <c:pt idx="2">
                  <c:v>6.3</c:v>
                </c:pt>
                <c:pt idx="3">
                  <c:v>5.45</c:v>
                </c:pt>
                <c:pt idx="4">
                  <c:v>7.56</c:v>
                </c:pt>
                <c:pt idx="5">
                  <c:v>4.4000000000000004</c:v>
                </c:pt>
                <c:pt idx="6">
                  <c:v>3.57</c:v>
                </c:pt>
                <c:pt idx="7">
                  <c:v>2.61</c:v>
                </c:pt>
                <c:pt idx="8">
                  <c:v>5</c:v>
                </c:pt>
                <c:pt idx="9">
                  <c:v>4.88</c:v>
                </c:pt>
                <c:pt idx="10">
                  <c:v>3.43</c:v>
                </c:pt>
                <c:pt idx="11">
                  <c:v>8.0500000000000007</c:v>
                </c:pt>
                <c:pt idx="12">
                  <c:v>3.17</c:v>
                </c:pt>
                <c:pt idx="13">
                  <c:v>3.26</c:v>
                </c:pt>
                <c:pt idx="14">
                  <c:v>2</c:v>
                </c:pt>
                <c:pt idx="15">
                  <c:v>3.32</c:v>
                </c:pt>
                <c:pt idx="16">
                  <c:v>1.57</c:v>
                </c:pt>
                <c:pt idx="17">
                  <c:v>1.92</c:v>
                </c:pt>
                <c:pt idx="18">
                  <c:v>3.65</c:v>
                </c:pt>
                <c:pt idx="19">
                  <c:v>1.67</c:v>
                </c:pt>
                <c:pt idx="20">
                  <c:v>1.54</c:v>
                </c:pt>
                <c:pt idx="21">
                  <c:v>5.74</c:v>
                </c:pt>
                <c:pt idx="22">
                  <c:v>1.22</c:v>
                </c:pt>
                <c:pt idx="23">
                  <c:v>0.99</c:v>
                </c:pt>
                <c:pt idx="24">
                  <c:v>1.23</c:v>
                </c:pt>
                <c:pt idx="25">
                  <c:v>2.27</c:v>
                </c:pt>
                <c:pt idx="26">
                  <c:v>6.4</c:v>
                </c:pt>
                <c:pt idx="27">
                  <c:v>2.2999999999999998</c:v>
                </c:pt>
              </c:numCache>
            </c:numRef>
          </c:xVal>
          <c:yVal>
            <c:numRef>
              <c:f>'(e) raw data (Al)'!$B$6:$B$33</c:f>
              <c:numCache>
                <c:formatCode>0.0</c:formatCode>
                <c:ptCount val="28"/>
                <c:pt idx="0">
                  <c:v>24.28</c:v>
                </c:pt>
                <c:pt idx="1">
                  <c:v>30.77</c:v>
                </c:pt>
                <c:pt idx="2">
                  <c:v>27.22</c:v>
                </c:pt>
                <c:pt idx="3">
                  <c:v>37.46</c:v>
                </c:pt>
                <c:pt idx="4">
                  <c:v>25.52</c:v>
                </c:pt>
                <c:pt idx="5">
                  <c:v>25.18</c:v>
                </c:pt>
                <c:pt idx="6">
                  <c:v>26.72</c:v>
                </c:pt>
                <c:pt idx="7">
                  <c:v>17.05</c:v>
                </c:pt>
                <c:pt idx="8">
                  <c:v>25.08</c:v>
                </c:pt>
                <c:pt idx="9">
                  <c:v>21.73</c:v>
                </c:pt>
                <c:pt idx="10">
                  <c:v>20.36</c:v>
                </c:pt>
                <c:pt idx="11">
                  <c:v>27.08</c:v>
                </c:pt>
                <c:pt idx="12">
                  <c:v>34.729999999999997</c:v>
                </c:pt>
                <c:pt idx="13">
                  <c:v>21.81</c:v>
                </c:pt>
                <c:pt idx="14">
                  <c:v>34.19</c:v>
                </c:pt>
                <c:pt idx="15">
                  <c:v>22.66</c:v>
                </c:pt>
                <c:pt idx="16">
                  <c:v>34.909999999999997</c:v>
                </c:pt>
                <c:pt idx="17">
                  <c:v>22.62</c:v>
                </c:pt>
                <c:pt idx="18">
                  <c:v>19.510000000000002</c:v>
                </c:pt>
                <c:pt idx="19">
                  <c:v>28.33</c:v>
                </c:pt>
                <c:pt idx="20">
                  <c:v>9.6189999999999998</c:v>
                </c:pt>
                <c:pt idx="21">
                  <c:v>31.71</c:v>
                </c:pt>
                <c:pt idx="22">
                  <c:v>15.67</c:v>
                </c:pt>
                <c:pt idx="23">
                  <c:v>22.14</c:v>
                </c:pt>
                <c:pt idx="24">
                  <c:v>11.21</c:v>
                </c:pt>
                <c:pt idx="25">
                  <c:v>22.28</c:v>
                </c:pt>
                <c:pt idx="26">
                  <c:v>14.61</c:v>
                </c:pt>
                <c:pt idx="27">
                  <c:v>21.4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v>wind speet at location vs. event layer thickness</c:v>
                </c15:tx>
              </c15:filteredSeriesTitle>
            </c:ext>
            <c:ext xmlns:c16="http://schemas.microsoft.com/office/drawing/2014/chart" uri="{C3380CC4-5D6E-409C-BE32-E72D297353CC}">
              <c16:uniqueId val="{00000001-A0CB-491C-869C-827F23519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9363039"/>
        <c:axId val="2029369695"/>
      </c:scatterChart>
      <c:valAx>
        <c:axId val="2029363039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coarse fraction &gt;63 ym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9695"/>
        <c:crosses val="autoZero"/>
        <c:crossBetween val="midCat"/>
        <c:minorUnit val="5"/>
      </c:valAx>
      <c:valAx>
        <c:axId val="2029369695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mean grain size (ym</a:t>
                </a:r>
                <a:r>
                  <a:rPr lang="de-DE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)</a:t>
                </a:r>
                <a:endParaRPr lang="de-DE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3039"/>
        <c:crosses val="autoZero"/>
        <c:crossBetween val="midCat"/>
        <c:majorUnit val="100"/>
        <c:minorUnit val="5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784860</xdr:colOff>
      <xdr:row>0</xdr:row>
      <xdr:rowOff>160020</xdr:rowOff>
    </xdr:from>
    <xdr:to>
      <xdr:col>6</xdr:col>
      <xdr:colOff>601980</xdr:colOff>
      <xdr:row>15</xdr:row>
      <xdr:rowOff>160020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C8EB48D-910F-4389-839D-F773A6964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784860</xdr:colOff>
      <xdr:row>0</xdr:row>
      <xdr:rowOff>137160</xdr:rowOff>
    </xdr:from>
    <xdr:to>
      <xdr:col>12</xdr:col>
      <xdr:colOff>601980</xdr:colOff>
      <xdr:row>15</xdr:row>
      <xdr:rowOff>137160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1FE3AD5-11CF-41E7-B936-13F4CBE9D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</xdr:row>
      <xdr:rowOff>30480</xdr:rowOff>
    </xdr:from>
    <xdr:to>
      <xdr:col>6</xdr:col>
      <xdr:colOff>617220</xdr:colOff>
      <xdr:row>16</xdr:row>
      <xdr:rowOff>30480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719E52B-589E-4AB1-8D61-B1272B3FB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7620</xdr:colOff>
      <xdr:row>1</xdr:row>
      <xdr:rowOff>7620</xdr:rowOff>
    </xdr:from>
    <xdr:to>
      <xdr:col>12</xdr:col>
      <xdr:colOff>617220</xdr:colOff>
      <xdr:row>16</xdr:row>
      <xdr:rowOff>7620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718E001-F100-4BA0-AD30-05B9D1E9D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784860</xdr:colOff>
      <xdr:row>1</xdr:row>
      <xdr:rowOff>7620</xdr:rowOff>
    </xdr:from>
    <xdr:to>
      <xdr:col>6</xdr:col>
      <xdr:colOff>601980</xdr:colOff>
      <xdr:row>16</xdr:row>
      <xdr:rowOff>7620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814CF7D-90CA-4646-9588-9401A447C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784860</xdr:colOff>
      <xdr:row>0</xdr:row>
      <xdr:rowOff>167640</xdr:rowOff>
    </xdr:from>
    <xdr:to>
      <xdr:col>12</xdr:col>
      <xdr:colOff>601980</xdr:colOff>
      <xdr:row>15</xdr:row>
      <xdr:rowOff>167640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64255151-006F-4B5D-B6EF-2187F1B59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"/>
  <sheetViews>
    <sheetView tabSelected="1" workbookViewId="0">
      <selection activeCell="G14" sqref="G14"/>
    </sheetView>
  </sheetViews>
  <sheetFormatPr baseColWidth="10" defaultColWidth="8.88671875" defaultRowHeight="14.4" x14ac:dyDescent="0.3"/>
  <cols>
    <col min="1" max="1" width="10.44140625" style="7" bestFit="1" customWidth="1"/>
    <col min="2" max="2" width="10.33203125" style="14" bestFit="1" customWidth="1"/>
    <col min="3" max="3" width="10" bestFit="1" customWidth="1"/>
    <col min="4" max="4" width="11.44140625" style="5" bestFit="1" customWidth="1"/>
    <col min="7" max="8" width="8.88671875" style="15"/>
  </cols>
  <sheetData>
    <row r="1" spans="1:8" x14ac:dyDescent="0.3">
      <c r="A1" s="16" t="s">
        <v>2</v>
      </c>
      <c r="B1" s="13" t="s">
        <v>3</v>
      </c>
      <c r="C1" s="12" t="s">
        <v>5</v>
      </c>
      <c r="D1" s="13" t="s">
        <v>24</v>
      </c>
    </row>
    <row r="2" spans="1:8" x14ac:dyDescent="0.3">
      <c r="A2" s="16" t="s">
        <v>97</v>
      </c>
      <c r="B2" s="13" t="s">
        <v>4</v>
      </c>
      <c r="C2" s="12"/>
      <c r="D2" s="13" t="s">
        <v>98</v>
      </c>
    </row>
    <row r="3" spans="1:8" x14ac:dyDescent="0.3">
      <c r="A3" s="16"/>
      <c r="B3" s="13"/>
      <c r="C3" s="12"/>
      <c r="D3" s="13"/>
    </row>
    <row r="4" spans="1:8" ht="3.6" customHeight="1" x14ac:dyDescent="0.3">
      <c r="A4" s="18"/>
      <c r="B4" s="6"/>
      <c r="C4" s="8"/>
      <c r="D4" s="17"/>
    </row>
    <row r="5" spans="1:8" x14ac:dyDescent="0.3">
      <c r="B5" s="5"/>
      <c r="C5" s="9"/>
    </row>
    <row r="6" spans="1:8" x14ac:dyDescent="0.3">
      <c r="A6" s="7">
        <v>35.1</v>
      </c>
      <c r="B6" s="5">
        <v>65.34</v>
      </c>
      <c r="C6" s="9" t="s">
        <v>15</v>
      </c>
      <c r="D6" s="5">
        <v>2.5</v>
      </c>
      <c r="E6" s="19"/>
    </row>
    <row r="7" spans="1:8" x14ac:dyDescent="0.3">
      <c r="A7" s="7">
        <v>31.678486997635929</v>
      </c>
      <c r="B7" s="5">
        <v>39.450000000000003</v>
      </c>
      <c r="C7" s="27" t="s">
        <v>6</v>
      </c>
      <c r="D7" s="5">
        <v>3.5</v>
      </c>
      <c r="E7" s="19"/>
      <c r="G7" s="16"/>
      <c r="H7" s="7"/>
    </row>
    <row r="8" spans="1:8" x14ac:dyDescent="0.3">
      <c r="A8" s="7">
        <v>31.553398058252426</v>
      </c>
      <c r="B8" s="5">
        <v>46.26</v>
      </c>
      <c r="C8" s="27" t="s">
        <v>7</v>
      </c>
      <c r="D8" s="5">
        <v>5.7</v>
      </c>
      <c r="E8" s="19"/>
    </row>
    <row r="9" spans="1:8" x14ac:dyDescent="0.3">
      <c r="A9" s="7">
        <v>23.03664921465969</v>
      </c>
      <c r="B9" s="5">
        <v>39.08</v>
      </c>
      <c r="C9" s="11" t="s">
        <v>8</v>
      </c>
      <c r="D9" s="5">
        <v>10.7</v>
      </c>
      <c r="E9" s="19"/>
    </row>
    <row r="10" spans="1:8" x14ac:dyDescent="0.3">
      <c r="A10" s="7">
        <v>32.098765432098766</v>
      </c>
      <c r="B10" s="5">
        <v>53.95</v>
      </c>
      <c r="C10" s="11" t="s">
        <v>9</v>
      </c>
      <c r="D10" s="5">
        <v>11.4</v>
      </c>
      <c r="E10" s="19"/>
    </row>
    <row r="11" spans="1:8" x14ac:dyDescent="0.3">
      <c r="A11" s="7">
        <v>50.666666666666679</v>
      </c>
      <c r="B11" s="5">
        <v>117.2</v>
      </c>
      <c r="C11" s="11" t="s">
        <v>10</v>
      </c>
      <c r="D11" s="5">
        <v>11.8</v>
      </c>
      <c r="E11" s="19"/>
    </row>
    <row r="12" spans="1:8" x14ac:dyDescent="0.3">
      <c r="A12" s="7">
        <v>36.134453781512612</v>
      </c>
      <c r="B12" s="5">
        <v>55.19</v>
      </c>
      <c r="C12" s="27" t="s">
        <v>11</v>
      </c>
      <c r="D12" s="5">
        <v>13.5</v>
      </c>
      <c r="E12" s="19"/>
    </row>
    <row r="13" spans="1:8" x14ac:dyDescent="0.3">
      <c r="A13" s="7">
        <v>70.776255707762559</v>
      </c>
      <c r="B13" s="5">
        <v>207.3</v>
      </c>
      <c r="C13" s="11" t="s">
        <v>12</v>
      </c>
      <c r="D13" s="5">
        <v>15.4</v>
      </c>
      <c r="E13" s="19"/>
    </row>
    <row r="14" spans="1:8" x14ac:dyDescent="0.3">
      <c r="A14" s="7">
        <v>88.447971781305085</v>
      </c>
      <c r="B14" s="5">
        <v>625.9</v>
      </c>
      <c r="C14" s="11" t="s">
        <v>13</v>
      </c>
      <c r="D14" s="5">
        <v>23.5</v>
      </c>
      <c r="E14" s="19"/>
    </row>
    <row r="15" spans="1:8" x14ac:dyDescent="0.3">
      <c r="A15" s="7">
        <v>67.097701149425291</v>
      </c>
      <c r="B15" s="5">
        <v>228.8</v>
      </c>
      <c r="C15" s="11" t="s">
        <v>14</v>
      </c>
      <c r="D15" s="5">
        <v>24</v>
      </c>
      <c r="E15" s="19"/>
    </row>
    <row r="16" spans="1:8" x14ac:dyDescent="0.3">
      <c r="A16" s="7">
        <v>19.253731343283583</v>
      </c>
      <c r="B16" s="5">
        <v>40.799999999999997</v>
      </c>
      <c r="C16" s="11" t="s">
        <v>16</v>
      </c>
      <c r="D16" s="5">
        <v>26.3</v>
      </c>
      <c r="E16" s="19"/>
    </row>
    <row r="17" spans="1:5" x14ac:dyDescent="0.3">
      <c r="A17" s="7">
        <v>34.042553191489361</v>
      </c>
      <c r="B17" s="5">
        <v>49.65</v>
      </c>
      <c r="C17" s="11" t="s">
        <v>15</v>
      </c>
      <c r="D17" s="5">
        <v>28.4</v>
      </c>
      <c r="E17" s="19"/>
    </row>
    <row r="18" spans="1:5" x14ac:dyDescent="0.3">
      <c r="A18" s="7">
        <v>14.339622641509434</v>
      </c>
      <c r="B18" s="5">
        <v>25.77</v>
      </c>
      <c r="C18" s="11" t="s">
        <v>17</v>
      </c>
      <c r="D18" s="5">
        <v>34.9</v>
      </c>
      <c r="E18" s="19"/>
    </row>
    <row r="19" spans="1:5" x14ac:dyDescent="0.3">
      <c r="A19" s="7">
        <v>55.379746835443036</v>
      </c>
      <c r="B19" s="5">
        <v>96.69</v>
      </c>
      <c r="C19" s="11" t="s">
        <v>18</v>
      </c>
      <c r="D19" s="5">
        <v>38</v>
      </c>
      <c r="E19" s="19"/>
    </row>
    <row r="20" spans="1:5" x14ac:dyDescent="0.3">
      <c r="A20" s="7">
        <v>20.501138952164006</v>
      </c>
      <c r="B20" s="5">
        <v>38.03</v>
      </c>
      <c r="C20" s="11" t="s">
        <v>19</v>
      </c>
      <c r="D20" s="5">
        <v>40.200000000000003</v>
      </c>
      <c r="E20" s="19"/>
    </row>
    <row r="21" spans="1:5" x14ac:dyDescent="0.3">
      <c r="A21" s="7">
        <v>8.5585585585585591</v>
      </c>
      <c r="B21" s="5">
        <v>20.82</v>
      </c>
      <c r="C21" s="11" t="s">
        <v>15</v>
      </c>
      <c r="D21" s="5">
        <v>42.1</v>
      </c>
      <c r="E21" s="19"/>
    </row>
    <row r="22" spans="1:5" x14ac:dyDescent="0.3">
      <c r="A22" s="7">
        <v>43.883792048929656</v>
      </c>
      <c r="B22" s="5">
        <v>55.21</v>
      </c>
      <c r="C22" s="11" t="s">
        <v>20</v>
      </c>
      <c r="D22" s="5">
        <v>59.4</v>
      </c>
      <c r="E22" s="19"/>
    </row>
    <row r="23" spans="1:5" x14ac:dyDescent="0.3">
      <c r="A23" s="7">
        <v>10.68702290076336</v>
      </c>
      <c r="B23" s="5">
        <v>26.72</v>
      </c>
      <c r="C23" s="11" t="s">
        <v>21</v>
      </c>
      <c r="D23" s="5">
        <v>59.8</v>
      </c>
      <c r="E23" s="19"/>
    </row>
    <row r="24" spans="1:5" x14ac:dyDescent="0.3">
      <c r="A24" s="7">
        <v>49.70059880239522</v>
      </c>
      <c r="B24" s="5">
        <v>88.12</v>
      </c>
      <c r="C24" s="27" t="s">
        <v>22</v>
      </c>
      <c r="D24" s="5">
        <v>61.2</v>
      </c>
      <c r="E24" s="19"/>
    </row>
    <row r="25" spans="1:5" x14ac:dyDescent="0.3">
      <c r="A25" s="7">
        <v>11.111111111111111</v>
      </c>
      <c r="B25" s="7">
        <v>32.200000000000003</v>
      </c>
      <c r="C25" s="11" t="s">
        <v>23</v>
      </c>
      <c r="D25" s="5">
        <v>61.8</v>
      </c>
      <c r="E25" s="19"/>
    </row>
    <row r="26" spans="1:5" x14ac:dyDescent="0.3">
      <c r="A26" s="7">
        <v>5.7761732851985563</v>
      </c>
      <c r="B26" s="5">
        <v>21.97</v>
      </c>
      <c r="C26" s="11" t="s">
        <v>15</v>
      </c>
      <c r="D26" s="5">
        <v>64.2</v>
      </c>
      <c r="E26" s="19"/>
    </row>
    <row r="27" spans="1:5" x14ac:dyDescent="0.3">
      <c r="A27" s="7">
        <v>8.1632653061224492</v>
      </c>
      <c r="B27" s="5">
        <v>26.35</v>
      </c>
      <c r="C27" s="11" t="s">
        <v>15</v>
      </c>
      <c r="D27" s="5">
        <v>65.099999999999994</v>
      </c>
      <c r="E27" s="19"/>
    </row>
    <row r="28" spans="1:5" x14ac:dyDescent="0.3">
      <c r="A28" s="7">
        <v>9.882352941176471</v>
      </c>
      <c r="B28" s="5">
        <v>21.81</v>
      </c>
      <c r="C28" s="11" t="s">
        <v>15</v>
      </c>
      <c r="D28" s="5">
        <v>65.8</v>
      </c>
      <c r="E28" s="19"/>
    </row>
    <row r="29" spans="1:5" x14ac:dyDescent="0.3">
      <c r="A29" s="7">
        <v>8.8888888888888893</v>
      </c>
      <c r="B29" s="5">
        <v>26.67</v>
      </c>
      <c r="C29" s="11" t="s">
        <v>15</v>
      </c>
      <c r="D29" s="5">
        <v>68.099999999999994</v>
      </c>
      <c r="E29" s="19"/>
    </row>
    <row r="30" spans="1:5" x14ac:dyDescent="0.3">
      <c r="A30" s="7">
        <v>62.456946039035586</v>
      </c>
      <c r="B30" s="5">
        <v>106.7</v>
      </c>
      <c r="C30" s="11" t="s">
        <v>15</v>
      </c>
      <c r="D30" s="5">
        <v>70.5</v>
      </c>
      <c r="E30" s="19"/>
    </row>
    <row r="31" spans="1:5" x14ac:dyDescent="0.3">
      <c r="A31" s="7">
        <v>37.551020408163268</v>
      </c>
      <c r="B31" s="5">
        <v>51.2</v>
      </c>
      <c r="C31" s="11" t="s">
        <v>15</v>
      </c>
      <c r="D31" s="5">
        <v>74.099999999999994</v>
      </c>
      <c r="E31" s="19"/>
    </row>
    <row r="32" spans="1:5" x14ac:dyDescent="0.3">
      <c r="A32" s="7">
        <v>11.254019292604504</v>
      </c>
      <c r="B32" s="5">
        <v>24.31</v>
      </c>
      <c r="C32" s="11" t="s">
        <v>15</v>
      </c>
      <c r="D32" s="5">
        <v>77.8</v>
      </c>
      <c r="E32" s="19"/>
    </row>
    <row r="33" spans="1:5" x14ac:dyDescent="0.3">
      <c r="A33" s="7">
        <v>10.769230769230768</v>
      </c>
      <c r="B33" s="5">
        <v>26.39</v>
      </c>
      <c r="C33" s="11" t="s">
        <v>15</v>
      </c>
      <c r="D33" s="5">
        <v>81.7</v>
      </c>
      <c r="E33" s="19"/>
    </row>
    <row r="34" spans="1:5" x14ac:dyDescent="0.3">
      <c r="A34" s="7">
        <v>9.5833333333333339</v>
      </c>
      <c r="B34" s="5">
        <v>25.6</v>
      </c>
      <c r="C34" s="11" t="s">
        <v>15</v>
      </c>
      <c r="D34" s="5">
        <v>82.9</v>
      </c>
      <c r="E34" s="19"/>
    </row>
    <row r="35" spans="1:5" x14ac:dyDescent="0.3">
      <c r="A35" s="7">
        <v>10.216718266253871</v>
      </c>
      <c r="B35" s="5">
        <v>24.15</v>
      </c>
      <c r="C35" s="11" t="s">
        <v>15</v>
      </c>
      <c r="D35" s="5">
        <v>85.5</v>
      </c>
      <c r="E35" s="19"/>
    </row>
    <row r="36" spans="1:5" x14ac:dyDescent="0.3">
      <c r="A36" s="7">
        <v>57.427937915742795</v>
      </c>
      <c r="B36" s="5">
        <v>99.31</v>
      </c>
      <c r="C36" s="11" t="s">
        <v>15</v>
      </c>
      <c r="D36" s="5">
        <v>96.3</v>
      </c>
      <c r="E36" s="19"/>
    </row>
    <row r="37" spans="1:5" x14ac:dyDescent="0.3">
      <c r="A37" s="7">
        <v>60.926365795724465</v>
      </c>
      <c r="B37" s="5">
        <v>98.32</v>
      </c>
      <c r="C37" s="11" t="s">
        <v>15</v>
      </c>
      <c r="D37" s="5">
        <v>100.6</v>
      </c>
      <c r="E37" s="19"/>
    </row>
    <row r="38" spans="1:5" x14ac:dyDescent="0.3">
      <c r="A38" s="7">
        <v>3.9</v>
      </c>
      <c r="B38" s="5">
        <v>24.28</v>
      </c>
      <c r="C38" s="11"/>
      <c r="D38" s="5">
        <v>102</v>
      </c>
      <c r="E38" s="19"/>
    </row>
    <row r="39" spans="1:5" x14ac:dyDescent="0.3">
      <c r="A39" s="7">
        <v>20.90032154340836</v>
      </c>
      <c r="B39" s="5">
        <v>37.770000000000003</v>
      </c>
      <c r="C39" s="11" t="s">
        <v>15</v>
      </c>
      <c r="D39" s="5">
        <v>103.8</v>
      </c>
      <c r="E39" s="19"/>
    </row>
    <row r="40" spans="1:5" x14ac:dyDescent="0.3">
      <c r="A40" s="7">
        <v>4.7</v>
      </c>
      <c r="B40" s="5">
        <v>30.77</v>
      </c>
      <c r="D40" s="5">
        <v>193</v>
      </c>
      <c r="E40" s="19"/>
    </row>
    <row r="41" spans="1:5" ht="14.4" customHeight="1" x14ac:dyDescent="0.3">
      <c r="A41" s="7">
        <v>6.3</v>
      </c>
      <c r="B41" s="7">
        <v>27.22</v>
      </c>
      <c r="D41" s="7">
        <v>217.75</v>
      </c>
      <c r="E41" s="19"/>
    </row>
    <row r="42" spans="1:5" x14ac:dyDescent="0.3">
      <c r="A42" s="7">
        <v>5.45</v>
      </c>
      <c r="B42" s="7">
        <v>37.46</v>
      </c>
      <c r="C42" s="10"/>
      <c r="D42" s="7">
        <v>319.75</v>
      </c>
      <c r="E42" s="19"/>
    </row>
    <row r="43" spans="1:5" x14ac:dyDescent="0.3">
      <c r="A43" s="7">
        <v>7.56</v>
      </c>
      <c r="B43" s="5">
        <v>25.52</v>
      </c>
      <c r="D43" s="7">
        <v>398</v>
      </c>
      <c r="E43" s="19"/>
    </row>
    <row r="44" spans="1:5" x14ac:dyDescent="0.3">
      <c r="A44" s="7">
        <v>4.4000000000000004</v>
      </c>
      <c r="B44" s="5">
        <v>25.18</v>
      </c>
      <c r="C44" s="10"/>
      <c r="D44" s="7">
        <v>450</v>
      </c>
      <c r="E44" s="19"/>
    </row>
    <row r="45" spans="1:5" x14ac:dyDescent="0.3">
      <c r="A45" s="7">
        <v>3.57</v>
      </c>
      <c r="B45" s="7">
        <v>26.72</v>
      </c>
      <c r="C45" s="10"/>
      <c r="D45" s="7">
        <v>520.5</v>
      </c>
      <c r="E45" s="19"/>
    </row>
    <row r="46" spans="1:5" x14ac:dyDescent="0.3">
      <c r="A46" s="7">
        <v>2.61</v>
      </c>
      <c r="B46" s="5">
        <v>17.05</v>
      </c>
      <c r="C46" s="10"/>
      <c r="D46" s="7">
        <v>650</v>
      </c>
      <c r="E46" s="19"/>
    </row>
    <row r="47" spans="1:5" x14ac:dyDescent="0.3">
      <c r="A47" s="7">
        <v>5</v>
      </c>
      <c r="B47" s="5">
        <v>25.08</v>
      </c>
      <c r="D47" s="7">
        <v>721.5</v>
      </c>
      <c r="E47" s="19"/>
    </row>
    <row r="48" spans="1:5" x14ac:dyDescent="0.3">
      <c r="A48" s="7">
        <v>4.88</v>
      </c>
      <c r="B48" s="5">
        <v>21.73</v>
      </c>
      <c r="D48" s="5">
        <v>898</v>
      </c>
      <c r="E48" s="19"/>
    </row>
    <row r="49" spans="1:5" x14ac:dyDescent="0.3">
      <c r="A49" s="7">
        <v>3.43</v>
      </c>
      <c r="B49" s="5">
        <v>20.36</v>
      </c>
      <c r="D49" s="5">
        <v>921.5</v>
      </c>
      <c r="E49" s="19"/>
    </row>
    <row r="50" spans="1:5" x14ac:dyDescent="0.3">
      <c r="A50" s="7">
        <v>8.0500000000000007</v>
      </c>
      <c r="B50" s="5">
        <v>27.08</v>
      </c>
      <c r="C50" s="10"/>
      <c r="D50" s="5">
        <v>1021</v>
      </c>
      <c r="E50" s="19"/>
    </row>
    <row r="51" spans="1:5" x14ac:dyDescent="0.3">
      <c r="A51" s="7">
        <v>3.17</v>
      </c>
      <c r="B51" s="5">
        <v>34.729999999999997</v>
      </c>
      <c r="C51" s="10"/>
      <c r="D51" s="5">
        <v>1118.8</v>
      </c>
      <c r="E51" s="19"/>
    </row>
    <row r="52" spans="1:5" x14ac:dyDescent="0.3">
      <c r="A52" s="7">
        <v>3.26</v>
      </c>
      <c r="B52" s="5">
        <v>21.81</v>
      </c>
      <c r="C52" s="10"/>
      <c r="D52" s="5">
        <v>1254.5</v>
      </c>
      <c r="E52" s="19"/>
    </row>
    <row r="53" spans="1:5" x14ac:dyDescent="0.3">
      <c r="A53" s="7">
        <v>2</v>
      </c>
      <c r="B53" s="5">
        <v>34.19</v>
      </c>
      <c r="C53" s="10"/>
      <c r="D53" s="5">
        <v>1313.1</v>
      </c>
      <c r="E53" s="19"/>
    </row>
    <row r="54" spans="1:5" x14ac:dyDescent="0.3">
      <c r="A54" s="7">
        <v>3.32</v>
      </c>
      <c r="B54" s="5">
        <v>22.66</v>
      </c>
      <c r="C54" s="10"/>
      <c r="D54" s="5">
        <v>1484.75</v>
      </c>
      <c r="E54" s="19"/>
    </row>
    <row r="55" spans="1:5" x14ac:dyDescent="0.3">
      <c r="A55" s="7">
        <v>31.31</v>
      </c>
      <c r="B55" s="5">
        <v>44.74</v>
      </c>
      <c r="C55" s="11" t="s">
        <v>15</v>
      </c>
      <c r="D55" s="5">
        <v>1516.9</v>
      </c>
      <c r="E55" s="19"/>
    </row>
    <row r="56" spans="1:5" x14ac:dyDescent="0.3">
      <c r="A56" s="7">
        <v>1.57</v>
      </c>
      <c r="B56" s="5">
        <v>34.909999999999997</v>
      </c>
      <c r="D56" s="5">
        <v>1654</v>
      </c>
      <c r="E56" s="19"/>
    </row>
    <row r="57" spans="1:5" x14ac:dyDescent="0.3">
      <c r="A57" s="7">
        <v>68.2</v>
      </c>
      <c r="B57" s="5">
        <v>80.86</v>
      </c>
      <c r="C57" s="11" t="s">
        <v>15</v>
      </c>
      <c r="D57" s="5">
        <v>1746.8</v>
      </c>
      <c r="E57" s="19"/>
    </row>
    <row r="58" spans="1:5" x14ac:dyDescent="0.3">
      <c r="A58" s="7">
        <v>1.92</v>
      </c>
      <c r="B58" s="5">
        <v>22.62</v>
      </c>
      <c r="C58" s="10"/>
      <c r="D58" s="5">
        <v>1898</v>
      </c>
      <c r="E58" s="19"/>
    </row>
    <row r="59" spans="1:5" x14ac:dyDescent="0.3">
      <c r="A59" s="7">
        <v>35.67</v>
      </c>
      <c r="B59" s="5">
        <v>40.93</v>
      </c>
      <c r="C59" s="11" t="s">
        <v>15</v>
      </c>
      <c r="D59" s="5">
        <v>1930.8</v>
      </c>
      <c r="E59" s="19"/>
    </row>
    <row r="60" spans="1:5" x14ac:dyDescent="0.3">
      <c r="A60" s="7">
        <v>3.65</v>
      </c>
      <c r="B60" s="5">
        <v>19.510000000000002</v>
      </c>
      <c r="C60" s="10"/>
      <c r="D60" s="5">
        <v>2055.5</v>
      </c>
      <c r="E60" s="19"/>
    </row>
    <row r="61" spans="1:5" x14ac:dyDescent="0.3">
      <c r="A61" s="7">
        <v>1.67</v>
      </c>
      <c r="B61" s="5">
        <v>28.33</v>
      </c>
      <c r="D61" s="5">
        <v>2120.6</v>
      </c>
      <c r="E61" s="19"/>
    </row>
    <row r="62" spans="1:5" x14ac:dyDescent="0.3">
      <c r="A62" s="7">
        <v>1.54</v>
      </c>
      <c r="B62" s="5">
        <v>9.6189999999999998</v>
      </c>
      <c r="D62" s="5">
        <v>2295</v>
      </c>
      <c r="E62" s="19"/>
    </row>
    <row r="63" spans="1:5" x14ac:dyDescent="0.3">
      <c r="A63" s="7">
        <v>5.74</v>
      </c>
      <c r="B63" s="5">
        <v>31.71</v>
      </c>
      <c r="D63" s="5">
        <v>2320.3000000000002</v>
      </c>
      <c r="E63" s="19"/>
    </row>
    <row r="64" spans="1:5" x14ac:dyDescent="0.3">
      <c r="A64" s="7">
        <v>1.22</v>
      </c>
      <c r="B64" s="5">
        <v>15.67</v>
      </c>
      <c r="D64" s="5">
        <v>2455</v>
      </c>
      <c r="E64" s="19"/>
    </row>
    <row r="65" spans="1:8" x14ac:dyDescent="0.3">
      <c r="A65" s="7">
        <v>0.99</v>
      </c>
      <c r="B65" s="5">
        <v>22.14</v>
      </c>
      <c r="D65" s="5">
        <v>2520.3000000000002</v>
      </c>
      <c r="E65" s="19"/>
    </row>
    <row r="66" spans="1:8" x14ac:dyDescent="0.3">
      <c r="A66" s="7">
        <v>1.23</v>
      </c>
      <c r="B66" s="5">
        <v>11.21</v>
      </c>
      <c r="D66" s="5">
        <v>2648</v>
      </c>
      <c r="E66" s="19"/>
      <c r="G66"/>
      <c r="H66"/>
    </row>
    <row r="67" spans="1:8" x14ac:dyDescent="0.3">
      <c r="A67" s="7">
        <v>2.27</v>
      </c>
      <c r="B67" s="5">
        <v>22.28</v>
      </c>
      <c r="D67" s="5">
        <v>2718.7</v>
      </c>
      <c r="E67" s="19"/>
      <c r="G67"/>
      <c r="H67"/>
    </row>
    <row r="68" spans="1:8" x14ac:dyDescent="0.3">
      <c r="A68" s="7">
        <v>6.4</v>
      </c>
      <c r="B68" s="5">
        <v>14.61</v>
      </c>
      <c r="D68" s="5">
        <v>2848</v>
      </c>
      <c r="E68" s="19"/>
      <c r="G68"/>
      <c r="H68"/>
    </row>
    <row r="69" spans="1:8" x14ac:dyDescent="0.3">
      <c r="A69" s="7">
        <v>2.2999999999999998</v>
      </c>
      <c r="B69" s="5">
        <v>21.4</v>
      </c>
      <c r="D69" s="5">
        <v>2922.8</v>
      </c>
      <c r="E69" s="19"/>
      <c r="G69"/>
      <c r="H69"/>
    </row>
    <row r="70" spans="1:8" x14ac:dyDescent="0.3">
      <c r="G70"/>
      <c r="H70"/>
    </row>
    <row r="71" spans="1:8" ht="3.6" customHeight="1" x14ac:dyDescent="0.3">
      <c r="A71" s="18"/>
      <c r="B71" s="6"/>
      <c r="C71" s="6"/>
      <c r="D71" s="6"/>
    </row>
    <row r="72" spans="1:8" x14ac:dyDescent="0.3">
      <c r="C72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AC255-C701-45E9-A386-56BA82E789B4}">
  <dimension ref="B19:K20"/>
  <sheetViews>
    <sheetView workbookViewId="0">
      <selection activeCell="N22" sqref="N22"/>
    </sheetView>
  </sheetViews>
  <sheetFormatPr baseColWidth="10" defaultRowHeight="13.8" x14ac:dyDescent="0.25"/>
  <cols>
    <col min="1" max="16384" width="11.5546875" style="9"/>
  </cols>
  <sheetData>
    <row r="19" spans="2:11" x14ac:dyDescent="0.25">
      <c r="B19" s="1" t="s">
        <v>0</v>
      </c>
      <c r="C19" s="2">
        <f>(0.72*SQRT(64-2))/(SQRT(1-0.72^2))</f>
        <v>8.169304837514586</v>
      </c>
      <c r="H19" s="1" t="s">
        <v>0</v>
      </c>
      <c r="I19" s="2">
        <f>(0.81*SQRT(64-2))/(SQRT(1-0.81^2))</f>
        <v>10.875889230773113</v>
      </c>
      <c r="K19" s="29" t="s">
        <v>99</v>
      </c>
    </row>
    <row r="20" spans="2:11" x14ac:dyDescent="0.25">
      <c r="B20" s="3" t="s">
        <v>1</v>
      </c>
      <c r="C20" s="4">
        <f>_xlfn.T.DIST.2T(ABS(C19),64-2)</f>
        <v>2.0130021386974079E-11</v>
      </c>
      <c r="H20" s="3" t="s">
        <v>1</v>
      </c>
      <c r="I20" s="4">
        <f>_xlfn.T.DIST.2T(ABS(I19),64-2)</f>
        <v>5.2652177701937752E-16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2201-90FE-457E-8511-A3C78E6352B2}">
  <dimension ref="A1:D44"/>
  <sheetViews>
    <sheetView workbookViewId="0">
      <selection activeCell="A2" sqref="A1:D2"/>
    </sheetView>
  </sheetViews>
  <sheetFormatPr baseColWidth="10" defaultRowHeight="13.8" x14ac:dyDescent="0.25"/>
  <cols>
    <col min="1" max="1" width="10.77734375" style="7" bestFit="1" customWidth="1"/>
    <col min="2" max="2" width="9.44140625" style="15" bestFit="1" customWidth="1"/>
    <col min="3" max="3" width="10" style="9" bestFit="1" customWidth="1"/>
    <col min="4" max="4" width="11.44140625" style="5" bestFit="1" customWidth="1"/>
    <col min="5" max="16384" width="11.5546875" style="9"/>
  </cols>
  <sheetData>
    <row r="1" spans="1:4" x14ac:dyDescent="0.25">
      <c r="A1" s="16" t="s">
        <v>2</v>
      </c>
      <c r="B1" s="13" t="s">
        <v>3</v>
      </c>
      <c r="C1" s="12" t="s">
        <v>5</v>
      </c>
      <c r="D1" s="13" t="s">
        <v>24</v>
      </c>
    </row>
    <row r="2" spans="1:4" x14ac:dyDescent="0.25">
      <c r="A2" s="16" t="s">
        <v>97</v>
      </c>
      <c r="B2" s="13" t="s">
        <v>4</v>
      </c>
      <c r="C2" s="12"/>
      <c r="D2" s="13" t="s">
        <v>98</v>
      </c>
    </row>
    <row r="3" spans="1:4" x14ac:dyDescent="0.25">
      <c r="A3" s="16"/>
      <c r="B3" s="13"/>
      <c r="C3" s="12"/>
      <c r="D3" s="13"/>
    </row>
    <row r="4" spans="1:4" ht="3.6" customHeight="1" x14ac:dyDescent="0.25">
      <c r="A4" s="18"/>
      <c r="B4" s="6"/>
      <c r="C4" s="8"/>
      <c r="D4" s="17"/>
    </row>
    <row r="5" spans="1:4" x14ac:dyDescent="0.25">
      <c r="B5" s="5"/>
    </row>
    <row r="6" spans="1:4" x14ac:dyDescent="0.25">
      <c r="A6" s="7">
        <v>35.1</v>
      </c>
      <c r="B6" s="5">
        <v>65.34</v>
      </c>
      <c r="C6" s="9" t="s">
        <v>15</v>
      </c>
      <c r="D6" s="5">
        <v>2.5</v>
      </c>
    </row>
    <row r="7" spans="1:4" x14ac:dyDescent="0.25">
      <c r="A7" s="7">
        <v>31.678486997635929</v>
      </c>
      <c r="B7" s="5">
        <v>39.450000000000003</v>
      </c>
      <c r="C7" s="27" t="s">
        <v>6</v>
      </c>
      <c r="D7" s="5">
        <v>3.5</v>
      </c>
    </row>
    <row r="8" spans="1:4" x14ac:dyDescent="0.25">
      <c r="A8" s="7">
        <v>31.553398058252426</v>
      </c>
      <c r="B8" s="5">
        <v>46.26</v>
      </c>
      <c r="C8" s="27" t="s">
        <v>7</v>
      </c>
      <c r="D8" s="5">
        <v>5.7</v>
      </c>
    </row>
    <row r="9" spans="1:4" x14ac:dyDescent="0.25">
      <c r="A9" s="7">
        <v>23.03664921465969</v>
      </c>
      <c r="B9" s="5">
        <v>39.08</v>
      </c>
      <c r="C9" s="11" t="s">
        <v>8</v>
      </c>
      <c r="D9" s="5">
        <v>10.7</v>
      </c>
    </row>
    <row r="10" spans="1:4" x14ac:dyDescent="0.25">
      <c r="A10" s="7">
        <v>32.098765432098766</v>
      </c>
      <c r="B10" s="5">
        <v>53.95</v>
      </c>
      <c r="C10" s="11" t="s">
        <v>9</v>
      </c>
      <c r="D10" s="5">
        <v>11.4</v>
      </c>
    </row>
    <row r="11" spans="1:4" x14ac:dyDescent="0.25">
      <c r="A11" s="7">
        <v>50.666666666666679</v>
      </c>
      <c r="B11" s="5">
        <v>117.2</v>
      </c>
      <c r="C11" s="11" t="s">
        <v>10</v>
      </c>
      <c r="D11" s="5">
        <v>11.8</v>
      </c>
    </row>
    <row r="12" spans="1:4" x14ac:dyDescent="0.25">
      <c r="A12" s="7">
        <v>36.134453781512612</v>
      </c>
      <c r="B12" s="5">
        <v>55.19</v>
      </c>
      <c r="C12" s="27" t="s">
        <v>11</v>
      </c>
      <c r="D12" s="5">
        <v>13.5</v>
      </c>
    </row>
    <row r="13" spans="1:4" x14ac:dyDescent="0.25">
      <c r="A13" s="7">
        <v>70.776255707762559</v>
      </c>
      <c r="B13" s="5">
        <v>207.3</v>
      </c>
      <c r="C13" s="11" t="s">
        <v>12</v>
      </c>
      <c r="D13" s="5">
        <v>15.4</v>
      </c>
    </row>
    <row r="14" spans="1:4" x14ac:dyDescent="0.25">
      <c r="A14" s="7">
        <v>88.447971781305085</v>
      </c>
      <c r="B14" s="5">
        <v>625.9</v>
      </c>
      <c r="C14" s="11" t="s">
        <v>13</v>
      </c>
      <c r="D14" s="5">
        <v>23.5</v>
      </c>
    </row>
    <row r="15" spans="1:4" x14ac:dyDescent="0.25">
      <c r="A15" s="7">
        <v>67.097701149425291</v>
      </c>
      <c r="B15" s="5">
        <v>228.8</v>
      </c>
      <c r="C15" s="11" t="s">
        <v>14</v>
      </c>
      <c r="D15" s="5">
        <v>24</v>
      </c>
    </row>
    <row r="16" spans="1:4" x14ac:dyDescent="0.25">
      <c r="A16" s="7">
        <v>19.253731343283583</v>
      </c>
      <c r="B16" s="5">
        <v>40.799999999999997</v>
      </c>
      <c r="C16" s="11" t="s">
        <v>16</v>
      </c>
      <c r="D16" s="5">
        <v>26.3</v>
      </c>
    </row>
    <row r="17" spans="1:4" x14ac:dyDescent="0.25">
      <c r="A17" s="7">
        <v>34.042553191489361</v>
      </c>
      <c r="B17" s="5">
        <v>49.65</v>
      </c>
      <c r="C17" s="11" t="s">
        <v>15</v>
      </c>
      <c r="D17" s="5">
        <v>28.4</v>
      </c>
    </row>
    <row r="18" spans="1:4" x14ac:dyDescent="0.25">
      <c r="A18" s="7">
        <v>14.339622641509434</v>
      </c>
      <c r="B18" s="5">
        <v>25.77</v>
      </c>
      <c r="C18" s="11" t="s">
        <v>17</v>
      </c>
      <c r="D18" s="5">
        <v>34.9</v>
      </c>
    </row>
    <row r="19" spans="1:4" x14ac:dyDescent="0.25">
      <c r="A19" s="7">
        <v>55.379746835443036</v>
      </c>
      <c r="B19" s="5">
        <v>96.69</v>
      </c>
      <c r="C19" s="11" t="s">
        <v>18</v>
      </c>
      <c r="D19" s="5">
        <v>38</v>
      </c>
    </row>
    <row r="20" spans="1:4" x14ac:dyDescent="0.25">
      <c r="A20" s="7">
        <v>20.501138952164006</v>
      </c>
      <c r="B20" s="5">
        <v>38.03</v>
      </c>
      <c r="C20" s="11" t="s">
        <v>19</v>
      </c>
      <c r="D20" s="5">
        <v>40.200000000000003</v>
      </c>
    </row>
    <row r="21" spans="1:4" x14ac:dyDescent="0.25">
      <c r="A21" s="7">
        <v>8.5585585585585591</v>
      </c>
      <c r="B21" s="5">
        <v>20.82</v>
      </c>
      <c r="C21" s="11" t="s">
        <v>15</v>
      </c>
      <c r="D21" s="5">
        <v>42.1</v>
      </c>
    </row>
    <row r="22" spans="1:4" x14ac:dyDescent="0.25">
      <c r="A22" s="7">
        <v>43.883792048929656</v>
      </c>
      <c r="B22" s="5">
        <v>55.21</v>
      </c>
      <c r="C22" s="11" t="s">
        <v>20</v>
      </c>
      <c r="D22" s="5">
        <v>59.4</v>
      </c>
    </row>
    <row r="23" spans="1:4" x14ac:dyDescent="0.25">
      <c r="A23" s="7">
        <v>10.68702290076336</v>
      </c>
      <c r="B23" s="5">
        <v>26.72</v>
      </c>
      <c r="C23" s="11" t="s">
        <v>21</v>
      </c>
      <c r="D23" s="5">
        <v>59.8</v>
      </c>
    </row>
    <row r="24" spans="1:4" x14ac:dyDescent="0.25">
      <c r="A24" s="7">
        <v>49.70059880239522</v>
      </c>
      <c r="B24" s="5">
        <v>88.12</v>
      </c>
      <c r="C24" s="27" t="s">
        <v>22</v>
      </c>
      <c r="D24" s="5">
        <v>61.2</v>
      </c>
    </row>
    <row r="25" spans="1:4" x14ac:dyDescent="0.25">
      <c r="A25" s="7">
        <v>11.111111111111111</v>
      </c>
      <c r="B25" s="7">
        <v>32.200000000000003</v>
      </c>
      <c r="C25" s="11" t="s">
        <v>23</v>
      </c>
      <c r="D25" s="5">
        <v>61.8</v>
      </c>
    </row>
    <row r="26" spans="1:4" x14ac:dyDescent="0.25">
      <c r="A26" s="7">
        <v>5.7761732851985563</v>
      </c>
      <c r="B26" s="5">
        <v>21.97</v>
      </c>
      <c r="C26" s="11" t="s">
        <v>15</v>
      </c>
      <c r="D26" s="5">
        <v>64.2</v>
      </c>
    </row>
    <row r="27" spans="1:4" x14ac:dyDescent="0.25">
      <c r="A27" s="7">
        <v>8.1632653061224492</v>
      </c>
      <c r="B27" s="5">
        <v>26.35</v>
      </c>
      <c r="C27" s="11" t="s">
        <v>15</v>
      </c>
      <c r="D27" s="5">
        <v>65.099999999999994</v>
      </c>
    </row>
    <row r="28" spans="1:4" x14ac:dyDescent="0.25">
      <c r="A28" s="7">
        <v>9.882352941176471</v>
      </c>
      <c r="B28" s="5">
        <v>21.81</v>
      </c>
      <c r="C28" s="11" t="s">
        <v>15</v>
      </c>
      <c r="D28" s="5">
        <v>65.8</v>
      </c>
    </row>
    <row r="29" spans="1:4" x14ac:dyDescent="0.25">
      <c r="A29" s="7">
        <v>8.8888888888888893</v>
      </c>
      <c r="B29" s="5">
        <v>26.67</v>
      </c>
      <c r="C29" s="11" t="s">
        <v>15</v>
      </c>
      <c r="D29" s="5">
        <v>68.099999999999994</v>
      </c>
    </row>
    <row r="30" spans="1:4" x14ac:dyDescent="0.25">
      <c r="A30" s="7">
        <v>62.456946039035586</v>
      </c>
      <c r="B30" s="5">
        <v>106.7</v>
      </c>
      <c r="C30" s="11" t="s">
        <v>15</v>
      </c>
      <c r="D30" s="5">
        <v>70.5</v>
      </c>
    </row>
    <row r="31" spans="1:4" x14ac:dyDescent="0.25">
      <c r="A31" s="7">
        <v>37.551020408163268</v>
      </c>
      <c r="B31" s="5">
        <v>51.2</v>
      </c>
      <c r="C31" s="11" t="s">
        <v>15</v>
      </c>
      <c r="D31" s="5">
        <v>74.099999999999994</v>
      </c>
    </row>
    <row r="32" spans="1:4" x14ac:dyDescent="0.25">
      <c r="A32" s="7">
        <v>11.254019292604504</v>
      </c>
      <c r="B32" s="5">
        <v>24.31</v>
      </c>
      <c r="C32" s="11" t="s">
        <v>15</v>
      </c>
      <c r="D32" s="5">
        <v>77.8</v>
      </c>
    </row>
    <row r="33" spans="1:4" x14ac:dyDescent="0.25">
      <c r="A33" s="7">
        <v>10.769230769230768</v>
      </c>
      <c r="B33" s="5">
        <v>26.39</v>
      </c>
      <c r="C33" s="11" t="s">
        <v>15</v>
      </c>
      <c r="D33" s="5">
        <v>81.7</v>
      </c>
    </row>
    <row r="34" spans="1:4" x14ac:dyDescent="0.25">
      <c r="A34" s="7">
        <v>9.5833333333333339</v>
      </c>
      <c r="B34" s="5">
        <v>25.6</v>
      </c>
      <c r="C34" s="11" t="s">
        <v>15</v>
      </c>
      <c r="D34" s="5">
        <v>82.9</v>
      </c>
    </row>
    <row r="35" spans="1:4" x14ac:dyDescent="0.25">
      <c r="A35" s="7">
        <v>10.216718266253871</v>
      </c>
      <c r="B35" s="5">
        <v>24.15</v>
      </c>
      <c r="C35" s="11" t="s">
        <v>15</v>
      </c>
      <c r="D35" s="5">
        <v>85.5</v>
      </c>
    </row>
    <row r="36" spans="1:4" x14ac:dyDescent="0.25">
      <c r="A36" s="7">
        <v>57.427937915742795</v>
      </c>
      <c r="B36" s="5">
        <v>99.31</v>
      </c>
      <c r="C36" s="11" t="s">
        <v>15</v>
      </c>
      <c r="D36" s="5">
        <v>96.3</v>
      </c>
    </row>
    <row r="37" spans="1:4" x14ac:dyDescent="0.25">
      <c r="A37" s="7">
        <v>60.926365795724465</v>
      </c>
      <c r="B37" s="5">
        <v>98.32</v>
      </c>
      <c r="C37" s="11" t="s">
        <v>15</v>
      </c>
      <c r="D37" s="5">
        <v>100.6</v>
      </c>
    </row>
    <row r="38" spans="1:4" ht="15" x14ac:dyDescent="0.25">
      <c r="A38" s="7">
        <v>20.90032154340836</v>
      </c>
      <c r="B38" s="5">
        <v>37.770000000000003</v>
      </c>
      <c r="C38" s="28" t="s">
        <v>15</v>
      </c>
      <c r="D38" s="5">
        <v>103.8</v>
      </c>
    </row>
    <row r="39" spans="1:4" ht="15" x14ac:dyDescent="0.25">
      <c r="A39" s="7">
        <v>31.31</v>
      </c>
      <c r="B39" s="5">
        <v>44.74</v>
      </c>
      <c r="C39" s="28" t="s">
        <v>15</v>
      </c>
      <c r="D39" s="5">
        <v>1516.9</v>
      </c>
    </row>
    <row r="40" spans="1:4" ht="15" x14ac:dyDescent="0.25">
      <c r="A40" s="7">
        <v>68.2</v>
      </c>
      <c r="B40" s="5">
        <v>80.86</v>
      </c>
      <c r="C40" s="28" t="s">
        <v>15</v>
      </c>
      <c r="D40" s="5">
        <v>1746.8</v>
      </c>
    </row>
    <row r="41" spans="1:4" ht="15" x14ac:dyDescent="0.25">
      <c r="A41" s="7">
        <v>35.67</v>
      </c>
      <c r="B41" s="5">
        <v>40.93</v>
      </c>
      <c r="C41" s="28" t="s">
        <v>15</v>
      </c>
      <c r="D41" s="5">
        <v>1930.8</v>
      </c>
    </row>
    <row r="43" spans="1:4" ht="3.6" customHeight="1" x14ac:dyDescent="0.25">
      <c r="A43" s="18"/>
      <c r="B43" s="6"/>
      <c r="C43" s="6"/>
      <c r="D43" s="6"/>
    </row>
    <row r="44" spans="1:4" x14ac:dyDescent="0.25">
      <c r="C44" s="10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1E7EE-D4E2-477D-ABCC-F8E938EA0635}">
  <dimension ref="B19:K20"/>
  <sheetViews>
    <sheetView workbookViewId="0">
      <selection activeCell="K19" sqref="K19"/>
    </sheetView>
  </sheetViews>
  <sheetFormatPr baseColWidth="10" defaultRowHeight="13.8" x14ac:dyDescent="0.25"/>
  <cols>
    <col min="1" max="16384" width="11.5546875" style="9"/>
  </cols>
  <sheetData>
    <row r="19" spans="2:11" x14ac:dyDescent="0.25">
      <c r="B19" s="1" t="s">
        <v>0</v>
      </c>
      <c r="C19" s="2">
        <f>(0.72*SQRT(36-2))/(SQRT(1-0.72^2))</f>
        <v>6.0496286369097296</v>
      </c>
      <c r="H19" s="1" t="s">
        <v>0</v>
      </c>
      <c r="I19" s="2">
        <f>(0.81*SQRT(36-2))/(SQRT(1-0.81^2))</f>
        <v>8.0539399925686386</v>
      </c>
      <c r="K19" s="29"/>
    </row>
    <row r="20" spans="2:11" x14ac:dyDescent="0.25">
      <c r="B20" s="3" t="s">
        <v>1</v>
      </c>
      <c r="C20" s="4">
        <f>_xlfn.T.DIST.2T(ABS(C19),36-2)</f>
        <v>7.4258943258123982E-7</v>
      </c>
      <c r="H20" s="3" t="s">
        <v>1</v>
      </c>
      <c r="I20" s="4">
        <f>_xlfn.T.DIST.2T(ABS(I19),36-2)</f>
        <v>2.1764532314559044E-9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32E3-4E12-4830-BAE3-3E7BE47B41B5}">
  <dimension ref="A1:D36"/>
  <sheetViews>
    <sheetView workbookViewId="0">
      <selection activeCell="G19" sqref="G19"/>
    </sheetView>
  </sheetViews>
  <sheetFormatPr baseColWidth="10" defaultRowHeight="13.8" x14ac:dyDescent="0.25"/>
  <cols>
    <col min="1" max="1" width="10.77734375" style="7" bestFit="1" customWidth="1"/>
    <col min="2" max="2" width="9.44140625" style="15" bestFit="1" customWidth="1"/>
    <col min="3" max="3" width="10" style="9" bestFit="1" customWidth="1"/>
    <col min="4" max="4" width="11.44140625" style="5" bestFit="1" customWidth="1"/>
    <col min="5" max="16384" width="11.5546875" style="9"/>
  </cols>
  <sheetData>
    <row r="1" spans="1:4" x14ac:dyDescent="0.25">
      <c r="A1" s="16" t="s">
        <v>2</v>
      </c>
      <c r="B1" s="13" t="s">
        <v>3</v>
      </c>
      <c r="C1" s="12" t="s">
        <v>5</v>
      </c>
      <c r="D1" s="13" t="s">
        <v>24</v>
      </c>
    </row>
    <row r="2" spans="1:4" x14ac:dyDescent="0.25">
      <c r="A2" s="16" t="s">
        <v>97</v>
      </c>
      <c r="B2" s="13" t="s">
        <v>4</v>
      </c>
      <c r="C2" s="12"/>
      <c r="D2" s="13" t="s">
        <v>98</v>
      </c>
    </row>
    <row r="3" spans="1:4" x14ac:dyDescent="0.25">
      <c r="A3" s="16"/>
      <c r="B3" s="13"/>
      <c r="C3" s="12"/>
      <c r="D3" s="13"/>
    </row>
    <row r="4" spans="1:4" ht="3.6" customHeight="1" x14ac:dyDescent="0.25">
      <c r="A4" s="18"/>
      <c r="B4" s="6"/>
      <c r="C4" s="8"/>
      <c r="D4" s="17"/>
    </row>
    <row r="5" spans="1:4" x14ac:dyDescent="0.25">
      <c r="B5" s="5"/>
    </row>
    <row r="6" spans="1:4" x14ac:dyDescent="0.25">
      <c r="A6" s="7">
        <v>3.9</v>
      </c>
      <c r="B6" s="5">
        <v>24.28</v>
      </c>
      <c r="C6" s="11"/>
      <c r="D6" s="5">
        <v>102</v>
      </c>
    </row>
    <row r="7" spans="1:4" x14ac:dyDescent="0.25">
      <c r="A7" s="7">
        <v>4.7</v>
      </c>
      <c r="B7" s="5">
        <v>30.77</v>
      </c>
      <c r="D7" s="5">
        <v>193</v>
      </c>
    </row>
    <row r="8" spans="1:4" x14ac:dyDescent="0.25">
      <c r="A8" s="7">
        <v>6.3</v>
      </c>
      <c r="B8" s="7">
        <v>27.22</v>
      </c>
      <c r="D8" s="7">
        <v>217.75</v>
      </c>
    </row>
    <row r="9" spans="1:4" x14ac:dyDescent="0.25">
      <c r="A9" s="7">
        <v>5.45</v>
      </c>
      <c r="B9" s="7">
        <v>37.46</v>
      </c>
      <c r="C9" s="10"/>
      <c r="D9" s="7">
        <v>319.75</v>
      </c>
    </row>
    <row r="10" spans="1:4" x14ac:dyDescent="0.25">
      <c r="A10" s="7">
        <v>7.56</v>
      </c>
      <c r="B10" s="5">
        <v>25.52</v>
      </c>
      <c r="D10" s="7">
        <v>398</v>
      </c>
    </row>
    <row r="11" spans="1:4" x14ac:dyDescent="0.25">
      <c r="A11" s="7">
        <v>4.4000000000000004</v>
      </c>
      <c r="B11" s="5">
        <v>25.18</v>
      </c>
      <c r="C11" s="10"/>
      <c r="D11" s="7">
        <v>450</v>
      </c>
    </row>
    <row r="12" spans="1:4" x14ac:dyDescent="0.25">
      <c r="A12" s="7">
        <v>3.57</v>
      </c>
      <c r="B12" s="7">
        <v>26.72</v>
      </c>
      <c r="C12" s="10"/>
      <c r="D12" s="7">
        <v>520.5</v>
      </c>
    </row>
    <row r="13" spans="1:4" x14ac:dyDescent="0.25">
      <c r="A13" s="7">
        <v>2.61</v>
      </c>
      <c r="B13" s="5">
        <v>17.05</v>
      </c>
      <c r="C13" s="10"/>
      <c r="D13" s="7">
        <v>650</v>
      </c>
    </row>
    <row r="14" spans="1:4" x14ac:dyDescent="0.25">
      <c r="A14" s="7">
        <v>5</v>
      </c>
      <c r="B14" s="5">
        <v>25.08</v>
      </c>
      <c r="D14" s="7">
        <v>721.5</v>
      </c>
    </row>
    <row r="15" spans="1:4" x14ac:dyDescent="0.25">
      <c r="A15" s="7">
        <v>4.88</v>
      </c>
      <c r="B15" s="5">
        <v>21.73</v>
      </c>
      <c r="D15" s="5">
        <v>898</v>
      </c>
    </row>
    <row r="16" spans="1:4" x14ac:dyDescent="0.25">
      <c r="A16" s="7">
        <v>3.43</v>
      </c>
      <c r="B16" s="5">
        <v>20.36</v>
      </c>
      <c r="D16" s="5">
        <v>921.5</v>
      </c>
    </row>
    <row r="17" spans="1:4" x14ac:dyDescent="0.25">
      <c r="A17" s="7">
        <v>8.0500000000000007</v>
      </c>
      <c r="B17" s="5">
        <v>27.08</v>
      </c>
      <c r="C17" s="10"/>
      <c r="D17" s="5">
        <v>1021</v>
      </c>
    </row>
    <row r="18" spans="1:4" x14ac:dyDescent="0.25">
      <c r="A18" s="7">
        <v>3.17</v>
      </c>
      <c r="B18" s="5">
        <v>34.729999999999997</v>
      </c>
      <c r="C18" s="10"/>
      <c r="D18" s="5">
        <v>1118.8</v>
      </c>
    </row>
    <row r="19" spans="1:4" x14ac:dyDescent="0.25">
      <c r="A19" s="7">
        <v>3.26</v>
      </c>
      <c r="B19" s="5">
        <v>21.81</v>
      </c>
      <c r="C19" s="10"/>
      <c r="D19" s="5">
        <v>1254.5</v>
      </c>
    </row>
    <row r="20" spans="1:4" x14ac:dyDescent="0.25">
      <c r="A20" s="7">
        <v>2</v>
      </c>
      <c r="B20" s="5">
        <v>34.19</v>
      </c>
      <c r="C20" s="10"/>
      <c r="D20" s="5">
        <v>1313.1</v>
      </c>
    </row>
    <row r="21" spans="1:4" x14ac:dyDescent="0.25">
      <c r="A21" s="7">
        <v>3.32</v>
      </c>
      <c r="B21" s="5">
        <v>22.66</v>
      </c>
      <c r="C21" s="10"/>
      <c r="D21" s="5">
        <v>1484.75</v>
      </c>
    </row>
    <row r="22" spans="1:4" x14ac:dyDescent="0.25">
      <c r="A22" s="7">
        <v>1.57</v>
      </c>
      <c r="B22" s="5">
        <v>34.909999999999997</v>
      </c>
      <c r="D22" s="5">
        <v>1654</v>
      </c>
    </row>
    <row r="23" spans="1:4" x14ac:dyDescent="0.25">
      <c r="A23" s="7">
        <v>1.92</v>
      </c>
      <c r="B23" s="5">
        <v>22.62</v>
      </c>
      <c r="C23" s="10"/>
      <c r="D23" s="5">
        <v>1898</v>
      </c>
    </row>
    <row r="24" spans="1:4" x14ac:dyDescent="0.25">
      <c r="A24" s="7">
        <v>3.65</v>
      </c>
      <c r="B24" s="5">
        <v>19.510000000000002</v>
      </c>
      <c r="C24" s="10"/>
      <c r="D24" s="5">
        <v>2055.5</v>
      </c>
    </row>
    <row r="25" spans="1:4" x14ac:dyDescent="0.25">
      <c r="A25" s="7">
        <v>1.67</v>
      </c>
      <c r="B25" s="5">
        <v>28.33</v>
      </c>
      <c r="D25" s="5">
        <v>2120.6</v>
      </c>
    </row>
    <row r="26" spans="1:4" x14ac:dyDescent="0.25">
      <c r="A26" s="7">
        <v>1.54</v>
      </c>
      <c r="B26" s="5">
        <v>9.6189999999999998</v>
      </c>
      <c r="D26" s="5">
        <v>2295</v>
      </c>
    </row>
    <row r="27" spans="1:4" x14ac:dyDescent="0.25">
      <c r="A27" s="7">
        <v>5.74</v>
      </c>
      <c r="B27" s="5">
        <v>31.71</v>
      </c>
      <c r="D27" s="5">
        <v>2320.3000000000002</v>
      </c>
    </row>
    <row r="28" spans="1:4" x14ac:dyDescent="0.25">
      <c r="A28" s="7">
        <v>1.22</v>
      </c>
      <c r="B28" s="5">
        <v>15.67</v>
      </c>
      <c r="D28" s="5">
        <v>2455</v>
      </c>
    </row>
    <row r="29" spans="1:4" x14ac:dyDescent="0.25">
      <c r="A29" s="7">
        <v>0.99</v>
      </c>
      <c r="B29" s="5">
        <v>22.14</v>
      </c>
      <c r="D29" s="5">
        <v>2520.3000000000002</v>
      </c>
    </row>
    <row r="30" spans="1:4" x14ac:dyDescent="0.25">
      <c r="A30" s="7">
        <v>1.23</v>
      </c>
      <c r="B30" s="5">
        <v>11.21</v>
      </c>
      <c r="D30" s="5">
        <v>2648</v>
      </c>
    </row>
    <row r="31" spans="1:4" x14ac:dyDescent="0.25">
      <c r="A31" s="7">
        <v>2.27</v>
      </c>
      <c r="B31" s="5">
        <v>22.28</v>
      </c>
      <c r="D31" s="5">
        <v>2718.7</v>
      </c>
    </row>
    <row r="32" spans="1:4" x14ac:dyDescent="0.25">
      <c r="A32" s="7">
        <v>6.4</v>
      </c>
      <c r="B32" s="5">
        <v>14.61</v>
      </c>
      <c r="D32" s="5">
        <v>2848</v>
      </c>
    </row>
    <row r="33" spans="1:4" x14ac:dyDescent="0.25">
      <c r="A33" s="7">
        <v>2.2999999999999998</v>
      </c>
      <c r="B33" s="5">
        <v>21.4</v>
      </c>
      <c r="D33" s="5">
        <v>2922.8</v>
      </c>
    </row>
    <row r="35" spans="1:4" ht="3.6" customHeight="1" x14ac:dyDescent="0.25">
      <c r="A35" s="18"/>
      <c r="B35" s="6"/>
      <c r="C35" s="6"/>
      <c r="D35" s="6"/>
    </row>
    <row r="36" spans="1:4" x14ac:dyDescent="0.25">
      <c r="C36" s="10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2FD7E-FC42-4A08-B9AC-BCA680205918}">
  <dimension ref="B19:K20"/>
  <sheetViews>
    <sheetView workbookViewId="0">
      <selection activeCell="L22" sqref="L22"/>
    </sheetView>
  </sheetViews>
  <sheetFormatPr baseColWidth="10" defaultRowHeight="13.8" x14ac:dyDescent="0.25"/>
  <cols>
    <col min="1" max="16384" width="11.5546875" style="9"/>
  </cols>
  <sheetData>
    <row r="19" spans="2:11" x14ac:dyDescent="0.25">
      <c r="B19" s="1" t="s">
        <v>0</v>
      </c>
      <c r="C19" s="2">
        <f>(0.27*SQRT(28-2))/(SQRT(1-0.27^2))</f>
        <v>1.4298390295844972</v>
      </c>
      <c r="H19" s="1" t="s">
        <v>0</v>
      </c>
      <c r="I19" s="2">
        <f>(0.88*SQRT(28-2))/(SQRT(1-0.88^2))</f>
        <v>9.4471279736412264</v>
      </c>
      <c r="K19" s="29"/>
    </row>
    <row r="20" spans="2:11" x14ac:dyDescent="0.25">
      <c r="B20" s="3" t="s">
        <v>1</v>
      </c>
      <c r="C20" s="4">
        <f>_xlfn.T.DIST.2T(ABS(C19),28-2)</f>
        <v>0.16467069828984063</v>
      </c>
      <c r="H20" s="3" t="s">
        <v>1</v>
      </c>
      <c r="I20" s="4">
        <f>_xlfn.T.DIST.2T(ABS(I19),28-2)</f>
        <v>6.8357965418656707E-10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595D1-BDBA-46DE-9796-FF3794D0117F}">
  <dimension ref="A1:I704"/>
  <sheetViews>
    <sheetView workbookViewId="0">
      <selection activeCell="M17" sqref="M17"/>
    </sheetView>
  </sheetViews>
  <sheetFormatPr baseColWidth="10" defaultRowHeight="14.4" x14ac:dyDescent="0.3"/>
  <cols>
    <col min="1" max="1" width="7.6640625" style="5" bestFit="1" customWidth="1"/>
    <col min="2" max="2" width="10.33203125" style="23" bestFit="1" customWidth="1"/>
    <col min="3" max="3" width="9.77734375" style="24" bestFit="1" customWidth="1"/>
    <col min="4" max="4" width="11.5546875" style="9"/>
    <col min="6" max="6" width="8.33203125" style="9" bestFit="1" customWidth="1"/>
    <col min="7" max="7" width="10.33203125" style="9" bestFit="1" customWidth="1"/>
    <col min="8" max="8" width="11.44140625" style="9" bestFit="1" customWidth="1"/>
    <col min="9" max="9" width="10.21875" style="9" bestFit="1" customWidth="1"/>
    <col min="10" max="16384" width="11.5546875" style="9"/>
  </cols>
  <sheetData>
    <row r="1" spans="1:9" ht="13.8" x14ac:dyDescent="0.25">
      <c r="A1" s="20" t="s">
        <v>25</v>
      </c>
      <c r="B1" s="21" t="s">
        <v>26</v>
      </c>
      <c r="C1" s="22" t="s">
        <v>27</v>
      </c>
      <c r="E1" s="9"/>
      <c r="F1" s="30" t="s">
        <v>25</v>
      </c>
      <c r="G1" s="31" t="s">
        <v>26</v>
      </c>
      <c r="H1" s="22" t="s">
        <v>27</v>
      </c>
    </row>
    <row r="2" spans="1:9" ht="13.8" x14ac:dyDescent="0.25">
      <c r="A2" s="20" t="s">
        <v>28</v>
      </c>
      <c r="B2" s="21" t="s">
        <v>3</v>
      </c>
      <c r="C2" s="22" t="s">
        <v>29</v>
      </c>
      <c r="E2" s="9"/>
      <c r="F2" s="30" t="s">
        <v>28</v>
      </c>
      <c r="G2" s="31" t="s">
        <v>3</v>
      </c>
      <c r="H2" s="22" t="s">
        <v>29</v>
      </c>
    </row>
    <row r="3" spans="1:9" ht="13.8" x14ac:dyDescent="0.25">
      <c r="A3" s="20" t="s">
        <v>30</v>
      </c>
      <c r="B3" s="21" t="s">
        <v>4</v>
      </c>
      <c r="C3" s="22" t="s">
        <v>31</v>
      </c>
      <c r="E3" s="9"/>
      <c r="F3" s="30" t="s">
        <v>30</v>
      </c>
      <c r="G3" s="31" t="s">
        <v>4</v>
      </c>
      <c r="H3" s="22" t="s">
        <v>31</v>
      </c>
    </row>
    <row r="4" spans="1:9" ht="13.8" x14ac:dyDescent="0.25">
      <c r="E4" s="9"/>
      <c r="G4" s="25"/>
      <c r="H4" s="32"/>
    </row>
    <row r="5" spans="1:9" ht="13.8" x14ac:dyDescent="0.25">
      <c r="A5" s="5">
        <v>35.1</v>
      </c>
      <c r="B5" s="25">
        <v>65.3</v>
      </c>
      <c r="C5" s="24" t="s">
        <v>32</v>
      </c>
      <c r="E5" s="9"/>
      <c r="F5" s="34">
        <v>10.204081632653061</v>
      </c>
      <c r="G5" s="26">
        <f>2.66642*F5</f>
        <v>27.208367346938775</v>
      </c>
      <c r="H5" s="35"/>
      <c r="I5" s="33"/>
    </row>
    <row r="6" spans="1:9" ht="13.8" x14ac:dyDescent="0.25">
      <c r="A6" s="5">
        <v>31.678486997635929</v>
      </c>
      <c r="B6" s="25">
        <v>39.450000000000003</v>
      </c>
      <c r="C6" s="24" t="s">
        <v>33</v>
      </c>
      <c r="E6" s="9"/>
      <c r="F6" s="5">
        <v>31.944444444444443</v>
      </c>
      <c r="G6" s="26"/>
      <c r="H6" s="32"/>
      <c r="I6" s="36"/>
    </row>
    <row r="7" spans="1:9" ht="13.8" x14ac:dyDescent="0.25">
      <c r="A7" s="5">
        <v>31.553398058252426</v>
      </c>
      <c r="B7" s="25">
        <v>46.26</v>
      </c>
      <c r="C7" s="24" t="s">
        <v>34</v>
      </c>
      <c r="E7" s="9"/>
      <c r="F7" s="5">
        <v>41.573033707865171</v>
      </c>
      <c r="G7" s="26"/>
      <c r="H7" s="32"/>
      <c r="I7" s="36"/>
    </row>
    <row r="8" spans="1:9" ht="13.8" x14ac:dyDescent="0.25">
      <c r="A8" s="5">
        <v>23.03664921465969</v>
      </c>
      <c r="B8" s="25">
        <v>39.08</v>
      </c>
      <c r="C8" s="24" t="s">
        <v>35</v>
      </c>
      <c r="E8" s="9"/>
      <c r="F8" s="5">
        <v>19.343065693430653</v>
      </c>
      <c r="G8" s="26"/>
      <c r="H8" s="32"/>
      <c r="I8" s="37" t="s">
        <v>68</v>
      </c>
    </row>
    <row r="9" spans="1:9" ht="13.8" x14ac:dyDescent="0.25">
      <c r="A9" s="5">
        <v>32.098765432098766</v>
      </c>
      <c r="B9" s="25">
        <v>53.95</v>
      </c>
      <c r="C9" s="24" t="s">
        <v>36</v>
      </c>
      <c r="E9" s="9"/>
      <c r="F9" s="5">
        <v>17.941952506596305</v>
      </c>
      <c r="G9" s="26"/>
      <c r="H9" s="32"/>
      <c r="I9" s="36"/>
    </row>
    <row r="10" spans="1:9" ht="13.8" x14ac:dyDescent="0.25">
      <c r="A10" s="5">
        <v>50.666666666666679</v>
      </c>
      <c r="B10" s="25">
        <v>117.2</v>
      </c>
      <c r="C10" s="24" t="s">
        <v>37</v>
      </c>
      <c r="E10" s="9"/>
      <c r="F10" s="5">
        <v>3.9</v>
      </c>
      <c r="G10" s="26">
        <f>2.6664*F10</f>
        <v>10.398959999999999</v>
      </c>
      <c r="H10" s="32"/>
      <c r="I10" s="38"/>
    </row>
    <row r="11" spans="1:9" ht="13.8" x14ac:dyDescent="0.25">
      <c r="A11" s="5">
        <v>40.993788819875775</v>
      </c>
      <c r="B11" s="26">
        <f>2.6664*A11</f>
        <v>109.30583850931676</v>
      </c>
      <c r="E11" s="9"/>
      <c r="F11" s="5">
        <v>12.64367816091954</v>
      </c>
      <c r="G11" s="25"/>
      <c r="H11" s="32"/>
      <c r="I11" s="36"/>
    </row>
    <row r="12" spans="1:9" ht="13.8" x14ac:dyDescent="0.25">
      <c r="A12" s="5">
        <v>36.134453781512612</v>
      </c>
      <c r="B12" s="25">
        <v>55.19</v>
      </c>
      <c r="C12" s="24" t="s">
        <v>38</v>
      </c>
      <c r="E12" s="9"/>
      <c r="F12" s="5">
        <v>3.8860103626943006</v>
      </c>
      <c r="G12" s="25">
        <v>24.28</v>
      </c>
      <c r="H12" s="35" t="s">
        <v>69</v>
      </c>
      <c r="I12" s="33"/>
    </row>
    <row r="13" spans="1:9" ht="13.8" x14ac:dyDescent="0.25">
      <c r="A13" s="5">
        <v>70.776255707762559</v>
      </c>
      <c r="B13" s="25">
        <v>207.3</v>
      </c>
      <c r="C13" s="24" t="s">
        <v>39</v>
      </c>
      <c r="E13" s="9"/>
      <c r="F13" s="5">
        <v>9.94475138121547</v>
      </c>
      <c r="G13" s="26">
        <f>2.6664*F13</f>
        <v>26.516685082872929</v>
      </c>
      <c r="H13" s="32"/>
      <c r="I13" s="38"/>
    </row>
    <row r="14" spans="1:9" ht="13.8" x14ac:dyDescent="0.25">
      <c r="A14" s="5">
        <v>88.447971781305085</v>
      </c>
      <c r="B14" s="25">
        <v>625.9</v>
      </c>
      <c r="C14" s="24" t="s">
        <v>40</v>
      </c>
      <c r="E14" s="9"/>
      <c r="F14" s="5">
        <v>4.7272727272727275</v>
      </c>
      <c r="G14" s="25">
        <v>30.77</v>
      </c>
      <c r="H14" s="35" t="s">
        <v>70</v>
      </c>
      <c r="I14" s="33"/>
    </row>
    <row r="15" spans="1:9" ht="13.8" x14ac:dyDescent="0.25">
      <c r="A15" s="5">
        <v>67.097701149425291</v>
      </c>
      <c r="B15" s="25">
        <v>228.8</v>
      </c>
      <c r="C15" s="24" t="s">
        <v>41</v>
      </c>
      <c r="E15" s="9"/>
      <c r="F15" s="5">
        <v>6.25</v>
      </c>
      <c r="G15" s="25">
        <v>27.22</v>
      </c>
      <c r="H15" s="25" t="s">
        <v>71</v>
      </c>
      <c r="I15" s="39"/>
    </row>
    <row r="16" spans="1:9" ht="13.8" x14ac:dyDescent="0.25">
      <c r="A16" s="5">
        <v>19.253731343283583</v>
      </c>
      <c r="B16" s="25">
        <v>40.799999999999997</v>
      </c>
      <c r="C16" s="24" t="s">
        <v>42</v>
      </c>
      <c r="E16" s="9"/>
      <c r="F16" s="5">
        <v>4.5999999999999996</v>
      </c>
      <c r="G16" s="26">
        <f>2.6664*F16</f>
        <v>12.265439999999998</v>
      </c>
      <c r="H16" s="25"/>
      <c r="I16" s="33"/>
    </row>
    <row r="17" spans="1:9" ht="13.8" x14ac:dyDescent="0.25">
      <c r="A17" s="5">
        <v>34.042553191489361</v>
      </c>
      <c r="B17" s="25">
        <v>49.65</v>
      </c>
      <c r="C17" s="24" t="s">
        <v>43</v>
      </c>
      <c r="E17" s="9"/>
      <c r="F17" s="5">
        <v>4.3689320388349513</v>
      </c>
      <c r="G17" s="26">
        <f>2.6664*F17</f>
        <v>11.649320388349514</v>
      </c>
      <c r="H17" s="32"/>
      <c r="I17" s="33"/>
    </row>
    <row r="18" spans="1:9" ht="13.8" x14ac:dyDescent="0.25">
      <c r="A18" s="5">
        <v>14.339622641509434</v>
      </c>
      <c r="B18" s="25">
        <v>25.77</v>
      </c>
      <c r="C18" s="24" t="s">
        <v>44</v>
      </c>
      <c r="E18" s="9"/>
      <c r="F18" s="5">
        <v>4.8672566371681416</v>
      </c>
      <c r="G18" s="26">
        <f>2.6664*F18</f>
        <v>12.978053097345132</v>
      </c>
      <c r="H18" s="32"/>
      <c r="I18" s="33"/>
    </row>
    <row r="19" spans="1:9" ht="13.8" x14ac:dyDescent="0.25">
      <c r="A19" s="5">
        <v>55.379746835443036</v>
      </c>
      <c r="B19" s="25">
        <v>96.69</v>
      </c>
      <c r="C19" s="24" t="s">
        <v>45</v>
      </c>
      <c r="E19" s="9"/>
      <c r="F19" s="5">
        <v>5.2631578947368416</v>
      </c>
      <c r="G19" s="25"/>
      <c r="H19" s="32"/>
      <c r="I19" s="39"/>
    </row>
    <row r="20" spans="1:9" ht="13.8" x14ac:dyDescent="0.25">
      <c r="A20" s="5">
        <v>20.501138952164006</v>
      </c>
      <c r="B20" s="25">
        <v>38.03</v>
      </c>
      <c r="C20" s="24" t="s">
        <v>46</v>
      </c>
      <c r="E20" s="9"/>
      <c r="F20" s="5">
        <v>5.4545454545454541</v>
      </c>
      <c r="G20" s="25">
        <v>37.46</v>
      </c>
      <c r="H20" s="16" t="s">
        <v>72</v>
      </c>
      <c r="I20" s="39"/>
    </row>
    <row r="21" spans="1:9" ht="13.8" x14ac:dyDescent="0.25">
      <c r="A21" s="5">
        <v>9.2896174863387966</v>
      </c>
      <c r="B21" s="26">
        <f>2.6664*A21</f>
        <v>24.769836065573767</v>
      </c>
      <c r="E21" s="9"/>
      <c r="F21" s="5">
        <v>9.4036697247706424</v>
      </c>
      <c r="G21" s="26">
        <f>2.6664*F21</f>
        <v>25.073944954128439</v>
      </c>
      <c r="H21" s="32"/>
      <c r="I21" s="38"/>
    </row>
    <row r="22" spans="1:9" ht="13.8" x14ac:dyDescent="0.25">
      <c r="A22" s="5">
        <v>8.5585585585585591</v>
      </c>
      <c r="B22" s="25">
        <v>20.82</v>
      </c>
      <c r="C22" s="24" t="s">
        <v>47</v>
      </c>
      <c r="E22" s="9"/>
      <c r="F22" s="5">
        <v>12.962962962962962</v>
      </c>
      <c r="G22" s="25"/>
      <c r="H22" s="32"/>
      <c r="I22" s="36"/>
    </row>
    <row r="23" spans="1:9" ht="13.8" x14ac:dyDescent="0.25">
      <c r="A23" s="5">
        <v>67.73700305810398</v>
      </c>
      <c r="B23" s="26">
        <f>2.6664*A23</f>
        <v>180.61394495412844</v>
      </c>
      <c r="E23" s="9"/>
      <c r="F23" s="5">
        <v>9.0163934426229488</v>
      </c>
      <c r="G23" s="25"/>
      <c r="H23" s="32"/>
      <c r="I23" s="36"/>
    </row>
    <row r="24" spans="1:9" ht="13.8" x14ac:dyDescent="0.25">
      <c r="A24" s="5">
        <v>43.883792048929656</v>
      </c>
      <c r="B24" s="25">
        <v>55.21</v>
      </c>
      <c r="C24" s="24" t="s">
        <v>48</v>
      </c>
      <c r="E24" s="9"/>
      <c r="F24" s="5">
        <v>7.5581395348837193</v>
      </c>
      <c r="G24" s="25">
        <v>25.52</v>
      </c>
      <c r="H24" s="16" t="s">
        <v>73</v>
      </c>
      <c r="I24" s="38"/>
    </row>
    <row r="25" spans="1:9" ht="13.8" x14ac:dyDescent="0.25">
      <c r="A25" s="5">
        <v>10.68702290076336</v>
      </c>
      <c r="B25" s="25">
        <v>26.72</v>
      </c>
      <c r="C25" s="24" t="s">
        <v>49</v>
      </c>
      <c r="E25" s="9"/>
      <c r="F25" s="5">
        <v>4.3956043956043951</v>
      </c>
      <c r="G25" s="25">
        <v>25.18</v>
      </c>
      <c r="H25" s="16" t="s">
        <v>74</v>
      </c>
      <c r="I25" s="33"/>
    </row>
    <row r="26" spans="1:9" ht="13.8" x14ac:dyDescent="0.25">
      <c r="A26" s="5">
        <v>49.70059880239522</v>
      </c>
      <c r="B26" s="25">
        <v>88.12</v>
      </c>
      <c r="C26" s="24" t="s">
        <v>50</v>
      </c>
      <c r="E26" s="9"/>
      <c r="F26" s="5">
        <v>6.3218390804597711</v>
      </c>
      <c r="G26" s="25"/>
      <c r="H26" s="32"/>
      <c r="I26" s="39"/>
    </row>
    <row r="27" spans="1:9" ht="13.8" x14ac:dyDescent="0.25">
      <c r="A27" s="5">
        <v>11.111111111111111</v>
      </c>
      <c r="B27" s="25">
        <v>32.200000000000003</v>
      </c>
      <c r="C27" s="24" t="s">
        <v>51</v>
      </c>
      <c r="E27" s="9"/>
      <c r="F27" s="5">
        <v>6.3106796116504853</v>
      </c>
      <c r="G27" s="26">
        <f>2.6664*F27</f>
        <v>16.826796116504852</v>
      </c>
      <c r="H27" s="32"/>
      <c r="I27" s="33"/>
    </row>
    <row r="28" spans="1:9" ht="13.8" x14ac:dyDescent="0.25">
      <c r="A28" s="5">
        <v>5.7761732851985563</v>
      </c>
      <c r="B28" s="25">
        <v>21.97</v>
      </c>
      <c r="C28" s="24" t="s">
        <v>52</v>
      </c>
      <c r="E28" s="9"/>
      <c r="F28" s="5">
        <v>4.545454545454545</v>
      </c>
      <c r="G28" s="25"/>
      <c r="H28" s="32"/>
      <c r="I28" s="39"/>
    </row>
    <row r="29" spans="1:9" ht="13.8" x14ac:dyDescent="0.25">
      <c r="A29" s="5">
        <v>8.1632653061224492</v>
      </c>
      <c r="B29" s="25">
        <v>26.35</v>
      </c>
      <c r="C29" s="24" t="s">
        <v>53</v>
      </c>
      <c r="E29" s="9"/>
      <c r="F29" s="5">
        <v>5.3061224489795915</v>
      </c>
      <c r="G29" s="25"/>
      <c r="H29" s="32"/>
      <c r="I29" s="39"/>
    </row>
    <row r="30" spans="1:9" ht="13.8" x14ac:dyDescent="0.25">
      <c r="A30" s="5">
        <v>9.882352941176471</v>
      </c>
      <c r="B30" s="25">
        <v>21.81</v>
      </c>
      <c r="C30" s="24" t="s">
        <v>54</v>
      </c>
      <c r="E30" s="9"/>
      <c r="F30" s="5">
        <v>3.5714285714285712</v>
      </c>
      <c r="G30" s="25">
        <v>26.72</v>
      </c>
      <c r="H30" s="16" t="s">
        <v>75</v>
      </c>
      <c r="I30" s="33"/>
    </row>
    <row r="31" spans="1:9" ht="13.8" x14ac:dyDescent="0.25">
      <c r="A31" s="5">
        <v>8.8888888888888893</v>
      </c>
      <c r="B31" s="25">
        <v>26.67</v>
      </c>
      <c r="C31" s="24" t="s">
        <v>55</v>
      </c>
      <c r="E31" s="9"/>
      <c r="F31" s="5">
        <v>8.5714285714285712</v>
      </c>
      <c r="G31" s="25"/>
      <c r="H31" s="32"/>
      <c r="I31" s="36"/>
    </row>
    <row r="32" spans="1:9" ht="13.8" x14ac:dyDescent="0.25">
      <c r="A32" s="5">
        <v>62.456946039035586</v>
      </c>
      <c r="B32" s="25">
        <v>106.7</v>
      </c>
      <c r="C32" s="24" t="s">
        <v>56</v>
      </c>
      <c r="E32" s="9"/>
      <c r="F32" s="5">
        <v>9.8591549295774641</v>
      </c>
      <c r="G32" s="25"/>
      <c r="H32" s="32"/>
      <c r="I32" s="36"/>
    </row>
    <row r="33" spans="1:9" ht="13.8" x14ac:dyDescent="0.25">
      <c r="A33" s="5">
        <v>37.551020408163268</v>
      </c>
      <c r="B33" s="25">
        <v>51.2</v>
      </c>
      <c r="C33" s="24" t="s">
        <v>57</v>
      </c>
      <c r="E33" s="9"/>
      <c r="F33" s="5">
        <v>14.473684210526315</v>
      </c>
      <c r="G33" s="25"/>
      <c r="H33" s="32"/>
      <c r="I33" s="36"/>
    </row>
    <row r="34" spans="1:9" ht="13.8" x14ac:dyDescent="0.25">
      <c r="A34" s="5">
        <v>11.254019292604504</v>
      </c>
      <c r="B34" s="25">
        <v>24.31</v>
      </c>
      <c r="C34" s="24" t="s">
        <v>58</v>
      </c>
      <c r="E34" s="9"/>
      <c r="F34" s="5">
        <v>7.5949367088607591</v>
      </c>
      <c r="G34" s="25"/>
      <c r="H34" s="32"/>
      <c r="I34" s="36"/>
    </row>
    <row r="35" spans="1:9" ht="13.8" x14ac:dyDescent="0.25">
      <c r="A35" s="5">
        <v>7.4074074074074066</v>
      </c>
      <c r="B35" s="26">
        <f>2.6664*A35</f>
        <v>19.751111111111108</v>
      </c>
      <c r="E35" s="9"/>
      <c r="F35" s="5">
        <v>9.0909090909090899</v>
      </c>
      <c r="G35" s="25"/>
      <c r="H35" s="32"/>
      <c r="I35" s="36"/>
    </row>
    <row r="36" spans="1:9" ht="13.8" x14ac:dyDescent="0.25">
      <c r="A36" s="5">
        <v>10.769230769230768</v>
      </c>
      <c r="B36" s="25">
        <v>26.39</v>
      </c>
      <c r="C36" s="24" t="s">
        <v>59</v>
      </c>
      <c r="E36" s="9"/>
      <c r="F36" s="5">
        <v>10.714285714285715</v>
      </c>
      <c r="G36" s="25"/>
      <c r="H36" s="32"/>
      <c r="I36" s="36"/>
    </row>
    <row r="37" spans="1:9" ht="13.8" x14ac:dyDescent="0.25">
      <c r="A37" s="5">
        <v>9.5833333333333339</v>
      </c>
      <c r="B37" s="25">
        <v>25.6</v>
      </c>
      <c r="C37" s="24" t="s">
        <v>60</v>
      </c>
      <c r="E37" s="9"/>
      <c r="F37" s="5">
        <v>5.8201058201058196</v>
      </c>
      <c r="G37" s="26">
        <f>2.6664*F37</f>
        <v>15.518730158730156</v>
      </c>
      <c r="H37" s="32"/>
      <c r="I37" s="33"/>
    </row>
    <row r="38" spans="1:9" ht="13.8" x14ac:dyDescent="0.25">
      <c r="A38" s="5">
        <v>10.216718266253871</v>
      </c>
      <c r="B38" s="25">
        <v>24.15</v>
      </c>
      <c r="C38" s="24" t="s">
        <v>61</v>
      </c>
      <c r="E38" s="9"/>
      <c r="F38" s="5">
        <v>5.1948051948051948</v>
      </c>
      <c r="G38" s="26"/>
      <c r="H38" s="32"/>
      <c r="I38" s="39"/>
    </row>
    <row r="39" spans="1:9" ht="13.8" x14ac:dyDescent="0.25">
      <c r="A39" s="5">
        <v>57.427937915742795</v>
      </c>
      <c r="B39" s="25">
        <v>99.31</v>
      </c>
      <c r="C39" s="24" t="s">
        <v>62</v>
      </c>
      <c r="E39" s="9"/>
      <c r="F39" s="5">
        <v>7.5362318840579707</v>
      </c>
      <c r="G39" s="26"/>
      <c r="H39" s="32"/>
      <c r="I39" s="36"/>
    </row>
    <row r="40" spans="1:9" ht="13.8" x14ac:dyDescent="0.25">
      <c r="A40" s="5">
        <v>60.926365795724465</v>
      </c>
      <c r="B40" s="25">
        <v>98.32</v>
      </c>
      <c r="C40" s="24" t="s">
        <v>63</v>
      </c>
      <c r="E40" s="9"/>
      <c r="F40" s="5">
        <v>4.9586776859504145</v>
      </c>
      <c r="G40" s="26">
        <f>2.6664*F40</f>
        <v>13.221818181818184</v>
      </c>
      <c r="H40" s="32"/>
      <c r="I40" s="33"/>
    </row>
    <row r="41" spans="1:9" ht="13.8" x14ac:dyDescent="0.25">
      <c r="A41" s="5">
        <v>20.90032154340836</v>
      </c>
      <c r="B41" s="25">
        <v>37.770000000000003</v>
      </c>
      <c r="C41" s="24" t="s">
        <v>64</v>
      </c>
      <c r="E41" s="9"/>
      <c r="F41" s="5">
        <v>2.6086956521739126</v>
      </c>
      <c r="G41" s="25">
        <v>17.05</v>
      </c>
      <c r="H41" s="16" t="s">
        <v>76</v>
      </c>
      <c r="I41" s="33"/>
    </row>
    <row r="42" spans="1:9" ht="13.8" x14ac:dyDescent="0.25">
      <c r="A42" s="5">
        <v>13.492063492063492</v>
      </c>
      <c r="B42" s="26">
        <f t="shared" ref="B42:B105" si="0">2.6664*A42</f>
        <v>35.97523809523809</v>
      </c>
      <c r="E42" s="9"/>
      <c r="F42" s="5">
        <v>6.7484662576687109</v>
      </c>
      <c r="G42" s="25"/>
      <c r="H42" s="32"/>
      <c r="I42" s="36"/>
    </row>
    <row r="43" spans="1:9" ht="13.8" x14ac:dyDescent="0.25">
      <c r="A43" s="5">
        <v>46.514047866805413</v>
      </c>
      <c r="B43" s="26">
        <f t="shared" si="0"/>
        <v>124.02505723204995</v>
      </c>
      <c r="E43" s="9"/>
      <c r="F43" s="5">
        <v>7.4626865671641784</v>
      </c>
      <c r="G43" s="25"/>
      <c r="H43" s="32"/>
      <c r="I43" s="36"/>
    </row>
    <row r="44" spans="1:9" ht="13.8" x14ac:dyDescent="0.25">
      <c r="A44" s="5">
        <v>21.212121212121211</v>
      </c>
      <c r="B44" s="26">
        <f t="shared" si="0"/>
        <v>56.559999999999995</v>
      </c>
      <c r="E44" s="9"/>
      <c r="F44" s="5">
        <v>2.3255813953488373</v>
      </c>
      <c r="G44" s="25"/>
      <c r="H44" s="32"/>
      <c r="I44" s="39"/>
    </row>
    <row r="45" spans="1:9" ht="13.8" x14ac:dyDescent="0.25">
      <c r="A45" s="5">
        <v>14.904679376083187</v>
      </c>
      <c r="B45" s="26">
        <f t="shared" si="0"/>
        <v>39.741837088388209</v>
      </c>
      <c r="E45" s="9"/>
      <c r="F45" s="5">
        <v>2.4390243902439024</v>
      </c>
      <c r="G45" s="25"/>
      <c r="H45" s="32"/>
      <c r="I45" s="39"/>
    </row>
    <row r="46" spans="1:9" ht="13.8" x14ac:dyDescent="0.25">
      <c r="A46" s="5">
        <v>23.96449704142012</v>
      </c>
      <c r="B46" s="26">
        <f t="shared" si="0"/>
        <v>63.898934911242605</v>
      </c>
      <c r="E46" s="9"/>
      <c r="F46" s="5">
        <v>8.1967213114754092</v>
      </c>
      <c r="G46" s="25"/>
      <c r="H46" s="32"/>
      <c r="I46" s="36"/>
    </row>
    <row r="47" spans="1:9" ht="13.8" x14ac:dyDescent="0.25">
      <c r="A47" s="5">
        <v>59.316770186335404</v>
      </c>
      <c r="B47" s="26">
        <f t="shared" si="0"/>
        <v>158.1622360248447</v>
      </c>
      <c r="E47" s="9"/>
      <c r="F47" s="5">
        <v>6.6929133858267722</v>
      </c>
      <c r="G47" s="25"/>
      <c r="H47" s="32"/>
      <c r="I47" s="36"/>
    </row>
    <row r="48" spans="1:9" ht="13.8" x14ac:dyDescent="0.25">
      <c r="A48" s="5">
        <v>14.388489208633095</v>
      </c>
      <c r="B48" s="26">
        <f t="shared" si="0"/>
        <v>38.365467625899285</v>
      </c>
      <c r="E48" s="9"/>
      <c r="F48" s="5">
        <v>6.3241106719367588</v>
      </c>
      <c r="G48" s="25"/>
      <c r="H48" s="32"/>
      <c r="I48" s="39"/>
    </row>
    <row r="49" spans="1:9" ht="13.8" x14ac:dyDescent="0.25">
      <c r="A49" s="5">
        <v>13.043478260869566</v>
      </c>
      <c r="B49" s="26">
        <f t="shared" si="0"/>
        <v>34.779130434782608</v>
      </c>
      <c r="E49" s="9"/>
      <c r="F49" s="5">
        <v>7.6923076923076916</v>
      </c>
      <c r="G49" s="25"/>
      <c r="H49" s="32"/>
      <c r="I49" s="36"/>
    </row>
    <row r="50" spans="1:9" ht="13.8" x14ac:dyDescent="0.25">
      <c r="A50" s="5">
        <v>50.781249999999993</v>
      </c>
      <c r="B50" s="26">
        <f t="shared" si="0"/>
        <v>135.40312499999999</v>
      </c>
      <c r="E50" s="9"/>
      <c r="F50" s="5">
        <v>8</v>
      </c>
      <c r="G50" s="25"/>
      <c r="H50" s="32"/>
      <c r="I50" s="36"/>
    </row>
    <row r="51" spans="1:9" ht="13.8" x14ac:dyDescent="0.25">
      <c r="A51" s="5">
        <v>15.977961432506889</v>
      </c>
      <c r="B51" s="26">
        <f t="shared" si="0"/>
        <v>42.603636363636369</v>
      </c>
      <c r="E51" s="9"/>
      <c r="F51" s="5">
        <v>10.344827586206897</v>
      </c>
      <c r="G51" s="25"/>
      <c r="H51" s="32"/>
      <c r="I51" s="36"/>
    </row>
    <row r="52" spans="1:9" ht="13.8" x14ac:dyDescent="0.25">
      <c r="A52" s="5">
        <v>71.24183006535948</v>
      </c>
      <c r="B52" s="26">
        <f t="shared" si="0"/>
        <v>189.95921568627452</v>
      </c>
      <c r="E52" s="9"/>
      <c r="F52" s="5">
        <v>10.344827586206897</v>
      </c>
      <c r="G52" s="25"/>
      <c r="H52" s="32"/>
      <c r="I52" s="36"/>
    </row>
    <row r="53" spans="1:9" ht="13.8" x14ac:dyDescent="0.25">
      <c r="A53" s="5">
        <v>25.730994152046783</v>
      </c>
      <c r="B53" s="26">
        <f t="shared" si="0"/>
        <v>68.609122807017542</v>
      </c>
      <c r="E53" s="9"/>
      <c r="F53" s="5">
        <v>19.88636363636364</v>
      </c>
      <c r="G53" s="25"/>
      <c r="H53" s="32"/>
      <c r="I53" s="36"/>
    </row>
    <row r="54" spans="1:9" ht="13.8" x14ac:dyDescent="0.25">
      <c r="A54" s="5">
        <v>28.86363636363636</v>
      </c>
      <c r="B54" s="26">
        <f t="shared" si="0"/>
        <v>76.961999999999989</v>
      </c>
      <c r="E54" s="9"/>
      <c r="F54" s="5">
        <v>13.583138173302112</v>
      </c>
      <c r="G54" s="25"/>
      <c r="H54" s="32"/>
      <c r="I54" s="36"/>
    </row>
    <row r="55" spans="1:9" ht="13.8" x14ac:dyDescent="0.25">
      <c r="A55" s="5">
        <v>13.939393939393938</v>
      </c>
      <c r="B55" s="26">
        <f t="shared" si="0"/>
        <v>37.167999999999992</v>
      </c>
      <c r="E55" s="9"/>
      <c r="F55" s="5">
        <v>3.1</v>
      </c>
      <c r="G55" s="26">
        <f>2.6664*F55</f>
        <v>8.2658400000000007</v>
      </c>
      <c r="H55" s="32"/>
      <c r="I55" s="38"/>
    </row>
    <row r="56" spans="1:9" ht="13.8" x14ac:dyDescent="0.25">
      <c r="A56" s="5">
        <v>13.97058823529412</v>
      </c>
      <c r="B56" s="26">
        <f t="shared" si="0"/>
        <v>37.251176470588241</v>
      </c>
      <c r="E56" s="9"/>
      <c r="F56" s="5">
        <v>5</v>
      </c>
      <c r="G56" s="25">
        <v>25.08</v>
      </c>
      <c r="H56" s="16" t="s">
        <v>77</v>
      </c>
      <c r="I56" s="33"/>
    </row>
    <row r="57" spans="1:9" ht="13.8" x14ac:dyDescent="0.25">
      <c r="A57" s="5">
        <v>5.3956834532374103</v>
      </c>
      <c r="B57" s="26">
        <f t="shared" si="0"/>
        <v>14.38705035971223</v>
      </c>
      <c r="E57" s="9"/>
      <c r="F57" s="5">
        <v>7.8703703703703694</v>
      </c>
      <c r="G57" s="25"/>
      <c r="H57" s="32"/>
      <c r="I57" s="36"/>
    </row>
    <row r="58" spans="1:9" ht="13.8" x14ac:dyDescent="0.25">
      <c r="A58" s="5">
        <v>9.3862815884476536</v>
      </c>
      <c r="B58" s="26">
        <f t="shared" si="0"/>
        <v>25.027581227436823</v>
      </c>
      <c r="E58" s="9"/>
      <c r="F58" s="5">
        <v>3.0612244897959187</v>
      </c>
      <c r="G58" s="25"/>
      <c r="H58" s="32"/>
      <c r="I58" s="39"/>
    </row>
    <row r="59" spans="1:9" ht="13.8" x14ac:dyDescent="0.25">
      <c r="A59" s="5">
        <v>42.542542542542549</v>
      </c>
      <c r="B59" s="26">
        <f t="shared" si="0"/>
        <v>113.43543543543545</v>
      </c>
      <c r="E59" s="9"/>
      <c r="F59" s="5">
        <v>8.8435374149659847</v>
      </c>
      <c r="G59" s="25"/>
      <c r="H59" s="32"/>
      <c r="I59" s="36"/>
    </row>
    <row r="60" spans="1:9" ht="13.8" x14ac:dyDescent="0.25">
      <c r="A60" s="5">
        <v>20.481927710843372</v>
      </c>
      <c r="B60" s="26">
        <f t="shared" si="0"/>
        <v>54.613012048192765</v>
      </c>
      <c r="E60" s="9"/>
      <c r="F60" s="5">
        <v>1.6949152542372883</v>
      </c>
      <c r="G60" s="26">
        <f>2.6664*F60</f>
        <v>4.5193220338983053</v>
      </c>
      <c r="H60" s="32"/>
      <c r="I60" s="33"/>
    </row>
    <row r="61" spans="1:9" ht="13.8" x14ac:dyDescent="0.25">
      <c r="A61" s="5">
        <v>15.96045197740113</v>
      </c>
      <c r="B61" s="26">
        <f t="shared" si="0"/>
        <v>42.556949152542373</v>
      </c>
      <c r="E61" s="9"/>
      <c r="F61" s="5">
        <v>4.3478260869565215</v>
      </c>
      <c r="G61" s="25"/>
      <c r="H61" s="32"/>
      <c r="I61" s="39"/>
    </row>
    <row r="62" spans="1:9" ht="13.8" x14ac:dyDescent="0.25">
      <c r="A62" s="5">
        <v>6.6413662239089195</v>
      </c>
      <c r="B62" s="26">
        <f t="shared" si="0"/>
        <v>17.708538899430742</v>
      </c>
      <c r="E62" s="9"/>
      <c r="F62" s="5">
        <v>5.9523809523809526</v>
      </c>
      <c r="G62" s="25"/>
      <c r="H62" s="32"/>
      <c r="I62" s="39"/>
    </row>
    <row r="63" spans="1:9" ht="13.8" x14ac:dyDescent="0.25">
      <c r="A63" s="5">
        <v>23.571428571428569</v>
      </c>
      <c r="B63" s="26">
        <f t="shared" si="0"/>
        <v>62.850857142857137</v>
      </c>
      <c r="E63" s="9"/>
      <c r="F63" s="5">
        <v>5.0505050505050502</v>
      </c>
      <c r="G63" s="26">
        <f>2.6664*F63</f>
        <v>13.466666666666665</v>
      </c>
      <c r="H63" s="32"/>
      <c r="I63" s="33"/>
    </row>
    <row r="64" spans="1:9" ht="13.8" x14ac:dyDescent="0.25">
      <c r="A64" s="5">
        <v>68.903803131991054</v>
      </c>
      <c r="B64" s="26">
        <f t="shared" si="0"/>
        <v>183.72510067114095</v>
      </c>
      <c r="E64" s="9"/>
      <c r="F64" s="5">
        <v>8.6206896551724128</v>
      </c>
      <c r="G64" s="25"/>
      <c r="H64" s="32"/>
      <c r="I64" s="36"/>
    </row>
    <row r="65" spans="1:9" ht="13.8" x14ac:dyDescent="0.25">
      <c r="A65" s="5">
        <v>9.2879256965944261</v>
      </c>
      <c r="B65" s="26">
        <f t="shared" si="0"/>
        <v>24.765325077399378</v>
      </c>
      <c r="E65" s="9"/>
      <c r="F65" s="5">
        <v>18</v>
      </c>
      <c r="G65" s="25"/>
      <c r="H65" s="32"/>
      <c r="I65" s="36"/>
    </row>
    <row r="66" spans="1:9" ht="13.8" x14ac:dyDescent="0.25">
      <c r="A66" s="5">
        <v>23.436262866191612</v>
      </c>
      <c r="B66" s="26">
        <f t="shared" si="0"/>
        <v>62.490451306413313</v>
      </c>
      <c r="E66" s="9"/>
      <c r="F66" s="5">
        <v>4.4000000000000004</v>
      </c>
      <c r="G66" s="26">
        <f>2.6664*F66</f>
        <v>11.73216</v>
      </c>
      <c r="H66" s="32"/>
      <c r="I66" s="33"/>
    </row>
    <row r="67" spans="1:9" ht="13.8" x14ac:dyDescent="0.25">
      <c r="A67" s="5">
        <v>16.521739130434785</v>
      </c>
      <c r="B67" s="26">
        <f t="shared" si="0"/>
        <v>44.053565217391309</v>
      </c>
      <c r="E67" s="9"/>
      <c r="F67" s="5">
        <v>3.5714285714285716</v>
      </c>
      <c r="G67" s="26">
        <f>2.6664*F67</f>
        <v>9.5228571428571431</v>
      </c>
      <c r="H67" s="32"/>
      <c r="I67" s="33"/>
    </row>
    <row r="68" spans="1:9" ht="13.8" x14ac:dyDescent="0.25">
      <c r="A68" s="5">
        <v>44.247787610619461</v>
      </c>
      <c r="B68" s="26">
        <f t="shared" si="0"/>
        <v>117.98230088495572</v>
      </c>
      <c r="E68" s="9"/>
      <c r="F68" s="5">
        <v>2.7777777777777781</v>
      </c>
      <c r="G68" s="25"/>
      <c r="H68" s="32"/>
      <c r="I68" s="39"/>
    </row>
    <row r="69" spans="1:9" ht="13.8" x14ac:dyDescent="0.25">
      <c r="A69" s="5">
        <v>39.503386004514674</v>
      </c>
      <c r="B69" s="26">
        <f t="shared" si="0"/>
        <v>105.33182844243792</v>
      </c>
      <c r="E69" s="9"/>
      <c r="F69" s="5">
        <v>5.0847457627118633</v>
      </c>
      <c r="G69" s="25"/>
      <c r="H69" s="32"/>
      <c r="I69" s="39"/>
    </row>
    <row r="70" spans="1:9" ht="13.8" x14ac:dyDescent="0.25">
      <c r="A70" s="5">
        <v>20.872641509433965</v>
      </c>
      <c r="B70" s="26">
        <f t="shared" si="0"/>
        <v>55.654811320754725</v>
      </c>
      <c r="E70" s="9"/>
      <c r="F70" s="5">
        <v>5.8823529411764701</v>
      </c>
      <c r="G70" s="25"/>
      <c r="H70" s="32"/>
      <c r="I70" s="39"/>
    </row>
    <row r="71" spans="1:9" ht="13.8" x14ac:dyDescent="0.25">
      <c r="A71" s="5">
        <v>24.02234636871508</v>
      </c>
      <c r="B71" s="26">
        <f t="shared" si="0"/>
        <v>64.053184357541895</v>
      </c>
      <c r="E71" s="9"/>
      <c r="F71" s="5">
        <v>10.76923076923077</v>
      </c>
      <c r="G71" s="25"/>
      <c r="H71" s="32"/>
      <c r="I71" s="36"/>
    </row>
    <row r="72" spans="1:9" ht="13.8" x14ac:dyDescent="0.25">
      <c r="A72" s="5">
        <v>19.575856443719413</v>
      </c>
      <c r="B72" s="26">
        <f t="shared" si="0"/>
        <v>52.197063621533438</v>
      </c>
      <c r="E72" s="9"/>
      <c r="F72" s="5">
        <v>4.8780487804878057</v>
      </c>
      <c r="G72" s="25">
        <v>21.73</v>
      </c>
      <c r="H72" s="13" t="s">
        <v>78</v>
      </c>
      <c r="I72" s="33"/>
    </row>
    <row r="73" spans="1:9" ht="13.8" x14ac:dyDescent="0.25">
      <c r="A73" s="5">
        <v>20.603015075376881</v>
      </c>
      <c r="B73" s="26">
        <f t="shared" si="0"/>
        <v>54.935879396984916</v>
      </c>
      <c r="E73" s="9"/>
      <c r="F73" s="5">
        <v>3.4313725490196076</v>
      </c>
      <c r="G73" s="25">
        <v>20.36</v>
      </c>
      <c r="H73" s="13" t="s">
        <v>79</v>
      </c>
      <c r="I73" s="33"/>
    </row>
    <row r="74" spans="1:9" ht="13.8" x14ac:dyDescent="0.25">
      <c r="A74" s="5">
        <v>8.6885245901639347</v>
      </c>
      <c r="B74" s="26">
        <f t="shared" si="0"/>
        <v>23.167081967213115</v>
      </c>
      <c r="E74" s="9"/>
      <c r="F74" s="5">
        <v>5.2884615384615383</v>
      </c>
      <c r="G74" s="26">
        <f>2.664*F74</f>
        <v>14.088461538461539</v>
      </c>
      <c r="H74" s="32"/>
      <c r="I74" s="33"/>
    </row>
    <row r="75" spans="1:9" ht="13.8" x14ac:dyDescent="0.25">
      <c r="A75" s="5">
        <v>12.653562653562652</v>
      </c>
      <c r="B75" s="26">
        <f t="shared" si="0"/>
        <v>33.739459459459454</v>
      </c>
      <c r="E75" s="9"/>
      <c r="F75" s="5">
        <v>8.0536912751677825</v>
      </c>
      <c r="G75" s="25">
        <v>27.08</v>
      </c>
      <c r="H75" s="13" t="s">
        <v>80</v>
      </c>
      <c r="I75" s="38"/>
    </row>
    <row r="76" spans="1:9" ht="13.8" x14ac:dyDescent="0.25">
      <c r="A76" s="5">
        <v>18.502824858757062</v>
      </c>
      <c r="B76" s="26">
        <f t="shared" si="0"/>
        <v>49.335932203389831</v>
      </c>
      <c r="E76" s="9"/>
      <c r="F76" s="5">
        <v>5.5555555555555554</v>
      </c>
      <c r="G76" s="26">
        <f>2.6664*F76</f>
        <v>14.813333333333333</v>
      </c>
      <c r="H76" s="32"/>
      <c r="I76" s="33"/>
    </row>
    <row r="77" spans="1:9" ht="13.8" x14ac:dyDescent="0.25">
      <c r="A77" s="5">
        <v>22.049689440993792</v>
      </c>
      <c r="B77" s="26">
        <f t="shared" si="0"/>
        <v>58.793291925465844</v>
      </c>
      <c r="E77" s="9"/>
      <c r="F77" s="5">
        <v>7.9754601226993866</v>
      </c>
      <c r="G77" s="25"/>
      <c r="H77" s="32"/>
      <c r="I77" s="36"/>
    </row>
    <row r="78" spans="1:9" ht="13.8" x14ac:dyDescent="0.25">
      <c r="A78" s="5">
        <v>13.897280966767372</v>
      </c>
      <c r="B78" s="26">
        <f t="shared" si="0"/>
        <v>37.055709969788516</v>
      </c>
      <c r="E78" s="9"/>
      <c r="F78" s="5">
        <v>21.835443037974681</v>
      </c>
      <c r="G78" s="25"/>
      <c r="H78" s="32"/>
      <c r="I78" s="36"/>
    </row>
    <row r="79" spans="1:9" ht="13.8" x14ac:dyDescent="0.25">
      <c r="A79" s="5">
        <v>10.761154855643046</v>
      </c>
      <c r="B79" s="26">
        <f t="shared" si="0"/>
        <v>28.693543307086614</v>
      </c>
      <c r="E79" s="9"/>
      <c r="F79" s="5">
        <v>3.1746031746031744</v>
      </c>
      <c r="G79" s="25">
        <v>34.729999999999997</v>
      </c>
      <c r="H79" s="13" t="s">
        <v>81</v>
      </c>
      <c r="I79" s="33"/>
    </row>
    <row r="80" spans="1:9" ht="13.8" x14ac:dyDescent="0.25">
      <c r="A80" s="5">
        <v>8.8397790055248642</v>
      </c>
      <c r="B80" s="26">
        <f t="shared" si="0"/>
        <v>23.570386740331497</v>
      </c>
      <c r="E80" s="9"/>
      <c r="F80" s="5">
        <v>8.3870967741935498</v>
      </c>
      <c r="G80" s="26">
        <f>2.6664*F80</f>
        <v>22.363354838709679</v>
      </c>
      <c r="H80" s="32"/>
      <c r="I80" s="38"/>
    </row>
    <row r="81" spans="1:9" ht="13.8" x14ac:dyDescent="0.25">
      <c r="A81" s="5">
        <v>6.764705882352942</v>
      </c>
      <c r="B81" s="26">
        <f t="shared" si="0"/>
        <v>18.037411764705883</v>
      </c>
      <c r="E81" s="9"/>
      <c r="F81" s="5">
        <v>5.9</v>
      </c>
      <c r="G81" s="26">
        <f>2.6664*F81</f>
        <v>15.73176</v>
      </c>
      <c r="H81" s="32"/>
      <c r="I81" s="38"/>
    </row>
    <row r="82" spans="1:9" ht="13.8" x14ac:dyDescent="0.25">
      <c r="A82" s="5">
        <v>20.218579234972676</v>
      </c>
      <c r="B82" s="26">
        <f t="shared" si="0"/>
        <v>53.91081967213114</v>
      </c>
      <c r="E82" s="9"/>
      <c r="F82" s="5">
        <v>7.4906367041198489</v>
      </c>
      <c r="G82" s="26">
        <f>2.6664*F82</f>
        <v>19.973033707865163</v>
      </c>
      <c r="H82" s="32"/>
      <c r="I82" s="38"/>
    </row>
    <row r="83" spans="1:9" ht="13.8" x14ac:dyDescent="0.25">
      <c r="A83" s="5">
        <v>13.450292397660817</v>
      </c>
      <c r="B83" s="26">
        <f t="shared" si="0"/>
        <v>35.863859649122801</v>
      </c>
      <c r="E83" s="9"/>
      <c r="F83" s="5">
        <v>5.1948051948051948</v>
      </c>
      <c r="G83" s="26"/>
      <c r="H83" s="32"/>
      <c r="I83" s="39"/>
    </row>
    <row r="84" spans="1:9" ht="13.8" x14ac:dyDescent="0.25">
      <c r="A84" s="5">
        <v>69.41935483870968</v>
      </c>
      <c r="B84" s="26">
        <f t="shared" si="0"/>
        <v>185.09976774193549</v>
      </c>
      <c r="E84" s="9"/>
      <c r="F84" s="5">
        <v>3.4013605442176873</v>
      </c>
      <c r="G84" s="26">
        <f>2.6664*F84</f>
        <v>9.0693877551020403</v>
      </c>
      <c r="H84" s="32"/>
      <c r="I84" s="33"/>
    </row>
    <row r="85" spans="1:9" ht="13.8" x14ac:dyDescent="0.25">
      <c r="A85" s="5">
        <v>39.182692307692307</v>
      </c>
      <c r="B85" s="26">
        <f t="shared" si="0"/>
        <v>104.47673076923076</v>
      </c>
      <c r="E85" s="9"/>
      <c r="F85" s="5">
        <v>5.5276381909547743</v>
      </c>
      <c r="G85" s="25"/>
      <c r="H85" s="32"/>
      <c r="I85" s="39"/>
    </row>
    <row r="86" spans="1:9" ht="13.8" x14ac:dyDescent="0.25">
      <c r="A86" s="5">
        <v>39.103232533889468</v>
      </c>
      <c r="B86" s="26">
        <f t="shared" si="0"/>
        <v>104.26485922836287</v>
      </c>
      <c r="E86" s="9"/>
      <c r="F86" s="5">
        <v>3.2558139534883721</v>
      </c>
      <c r="G86" s="25">
        <v>21.81</v>
      </c>
      <c r="H86" s="13" t="s">
        <v>82</v>
      </c>
      <c r="I86" s="33"/>
    </row>
    <row r="87" spans="1:9" ht="13.8" x14ac:dyDescent="0.25">
      <c r="A87" s="5">
        <v>35.410764872521248</v>
      </c>
      <c r="B87" s="26">
        <f t="shared" si="0"/>
        <v>94.419263456090647</v>
      </c>
      <c r="E87" s="9"/>
      <c r="F87" s="5">
        <v>4.1450777202072526</v>
      </c>
      <c r="G87" s="26">
        <f>2.6664*F87</f>
        <v>11.052435233160617</v>
      </c>
      <c r="H87" s="32"/>
      <c r="I87" s="33"/>
    </row>
    <row r="88" spans="1:9" ht="13.8" x14ac:dyDescent="0.25">
      <c r="A88" s="5">
        <v>39.070227497527199</v>
      </c>
      <c r="B88" s="26">
        <f t="shared" si="0"/>
        <v>104.17685459940652</v>
      </c>
      <c r="E88" s="9"/>
      <c r="F88" s="5">
        <v>2</v>
      </c>
      <c r="G88" s="25">
        <v>34.19</v>
      </c>
      <c r="H88" s="13" t="s">
        <v>83</v>
      </c>
      <c r="I88" s="33"/>
    </row>
    <row r="89" spans="1:9" ht="13.8" x14ac:dyDescent="0.25">
      <c r="A89" s="5">
        <v>19.6105702364395</v>
      </c>
      <c r="B89" s="26">
        <f t="shared" si="0"/>
        <v>52.289624478442278</v>
      </c>
      <c r="E89" s="9"/>
      <c r="F89" s="5">
        <v>4.8109965635738829</v>
      </c>
      <c r="G89" s="26">
        <f>2.6664*F89</f>
        <v>12.828041237113402</v>
      </c>
      <c r="H89" s="32"/>
      <c r="I89" s="33"/>
    </row>
    <row r="90" spans="1:9" ht="13.8" x14ac:dyDescent="0.25">
      <c r="A90" s="5">
        <v>42.719614921780988</v>
      </c>
      <c r="B90" s="26">
        <f t="shared" si="0"/>
        <v>113.90758122743682</v>
      </c>
      <c r="E90" s="9"/>
      <c r="F90" s="5">
        <v>4.113924050632912</v>
      </c>
      <c r="G90" s="26">
        <f>2.6664*F90</f>
        <v>10.969367088607596</v>
      </c>
      <c r="H90" s="32"/>
      <c r="I90" s="33"/>
    </row>
    <row r="91" spans="1:9" ht="13.8" x14ac:dyDescent="0.25">
      <c r="A91" s="5">
        <v>21.640735502121636</v>
      </c>
      <c r="B91" s="26">
        <f t="shared" si="0"/>
        <v>57.702857142857127</v>
      </c>
      <c r="E91" s="9"/>
      <c r="F91" s="5">
        <v>3.3175355450236967</v>
      </c>
      <c r="G91" s="25">
        <v>22.66</v>
      </c>
      <c r="H91" s="13" t="s">
        <v>84</v>
      </c>
      <c r="I91" s="33"/>
    </row>
    <row r="92" spans="1:9" ht="13.8" x14ac:dyDescent="0.25">
      <c r="A92" s="5">
        <v>52.772808586762082</v>
      </c>
      <c r="B92" s="26">
        <f t="shared" si="0"/>
        <v>140.71341681574242</v>
      </c>
      <c r="E92" s="9"/>
      <c r="F92" s="5">
        <v>4.7619047619047619</v>
      </c>
      <c r="G92" s="26">
        <f>2.6664*F92</f>
        <v>12.697142857142856</v>
      </c>
      <c r="H92" s="32"/>
      <c r="I92" s="33"/>
    </row>
    <row r="93" spans="1:9" ht="13.8" x14ac:dyDescent="0.25">
      <c r="A93" s="5">
        <v>18.27956989247312</v>
      </c>
      <c r="B93" s="26">
        <f t="shared" si="0"/>
        <v>48.740645161290324</v>
      </c>
      <c r="E93" s="9"/>
      <c r="F93" s="5">
        <v>2.0833333333333335</v>
      </c>
      <c r="G93" s="26">
        <f>2.6664*F93</f>
        <v>5.5549999999999997</v>
      </c>
      <c r="H93" s="32"/>
      <c r="I93" s="33"/>
    </row>
    <row r="94" spans="1:9" ht="13.8" x14ac:dyDescent="0.25">
      <c r="A94" s="5">
        <v>14.501891551071878</v>
      </c>
      <c r="B94" s="26">
        <f t="shared" si="0"/>
        <v>38.667843631778055</v>
      </c>
      <c r="E94" s="9"/>
      <c r="F94" s="5">
        <v>4.4585987261146496</v>
      </c>
      <c r="G94" s="26">
        <f>2.6664*F94</f>
        <v>11.888407643312101</v>
      </c>
      <c r="H94" s="32"/>
      <c r="I94" s="33"/>
    </row>
    <row r="95" spans="1:9" ht="13.8" x14ac:dyDescent="0.25">
      <c r="A95" s="5">
        <v>9.6153846153846168</v>
      </c>
      <c r="B95" s="26">
        <f t="shared" si="0"/>
        <v>25.638461538461542</v>
      </c>
      <c r="E95" s="9"/>
      <c r="F95" s="5">
        <v>1.5748031496062991</v>
      </c>
      <c r="G95" s="25">
        <v>34.909999999999997</v>
      </c>
      <c r="H95" s="13" t="s">
        <v>85</v>
      </c>
      <c r="I95" s="33"/>
    </row>
    <row r="96" spans="1:9" ht="13.8" x14ac:dyDescent="0.25">
      <c r="A96" s="5">
        <v>12.571428571428569</v>
      </c>
      <c r="B96" s="26">
        <f t="shared" si="0"/>
        <v>33.520457142857133</v>
      </c>
      <c r="E96" s="9"/>
      <c r="F96" s="5">
        <v>1.9230769230769229</v>
      </c>
      <c r="G96" s="26">
        <f>2.6664*F96</f>
        <v>5.1276923076923069</v>
      </c>
      <c r="H96" s="32"/>
      <c r="I96" s="33"/>
    </row>
    <row r="97" spans="1:9" ht="13.8" x14ac:dyDescent="0.25">
      <c r="A97" s="5">
        <v>30.883720930232556</v>
      </c>
      <c r="B97" s="26">
        <f t="shared" si="0"/>
        <v>82.348353488372084</v>
      </c>
      <c r="E97" s="9"/>
      <c r="F97" s="5">
        <v>2.590673575129534</v>
      </c>
      <c r="G97" s="26">
        <f>2.6664*F97</f>
        <v>6.907772020725389</v>
      </c>
      <c r="H97" s="32"/>
      <c r="I97" s="33"/>
    </row>
    <row r="98" spans="1:9" ht="13.8" x14ac:dyDescent="0.25">
      <c r="A98" s="5">
        <v>29.585798816568051</v>
      </c>
      <c r="B98" s="26">
        <f t="shared" si="0"/>
        <v>78.887573964497051</v>
      </c>
      <c r="E98" s="9"/>
      <c r="F98" s="5">
        <v>8.3333333333333339</v>
      </c>
      <c r="G98" s="26">
        <f>2.6664*F98</f>
        <v>22.22</v>
      </c>
      <c r="H98" s="32"/>
      <c r="I98" s="38"/>
    </row>
    <row r="99" spans="1:9" ht="13.8" x14ac:dyDescent="0.25">
      <c r="A99" s="5">
        <v>64.8</v>
      </c>
      <c r="B99" s="26">
        <f t="shared" si="0"/>
        <v>172.78271999999998</v>
      </c>
      <c r="E99" s="9"/>
      <c r="F99" s="5">
        <v>3.3057851239669422</v>
      </c>
      <c r="G99" s="26">
        <f>2.6664*F99</f>
        <v>8.8145454545454545</v>
      </c>
      <c r="H99" s="32"/>
      <c r="I99" s="33"/>
    </row>
    <row r="100" spans="1:9" ht="13.8" x14ac:dyDescent="0.25">
      <c r="A100" s="5">
        <v>69.727891156462576</v>
      </c>
      <c r="B100" s="26">
        <f t="shared" si="0"/>
        <v>185.92244897959179</v>
      </c>
      <c r="E100" s="9"/>
      <c r="F100" s="5">
        <v>1.9230769230769231</v>
      </c>
      <c r="G100" s="25">
        <v>22.62</v>
      </c>
      <c r="H100" s="13" t="s">
        <v>86</v>
      </c>
      <c r="I100" s="33"/>
    </row>
    <row r="101" spans="1:9" ht="13.8" x14ac:dyDescent="0.25">
      <c r="A101" s="5">
        <v>48.080808080808083</v>
      </c>
      <c r="B101" s="26">
        <f t="shared" si="0"/>
        <v>128.20266666666666</v>
      </c>
      <c r="E101" s="9"/>
      <c r="F101" s="5">
        <v>2.2988505747126435</v>
      </c>
      <c r="G101" s="26">
        <f>2.6664*F101</f>
        <v>6.1296551724137922</v>
      </c>
      <c r="H101" s="32"/>
      <c r="I101" s="33"/>
    </row>
    <row r="102" spans="1:9" ht="13.8" x14ac:dyDescent="0.25">
      <c r="A102" s="5">
        <v>71.002710027100264</v>
      </c>
      <c r="B102" s="26">
        <f t="shared" si="0"/>
        <v>189.32162601626013</v>
      </c>
      <c r="E102" s="9"/>
      <c r="F102" s="5">
        <v>2.3255813953488373</v>
      </c>
      <c r="G102" s="26">
        <f>2.6664*F102</f>
        <v>6.2009302325581395</v>
      </c>
      <c r="H102" s="32"/>
      <c r="I102" s="33"/>
    </row>
    <row r="103" spans="1:9" ht="13.8" x14ac:dyDescent="0.25">
      <c r="A103" s="5">
        <v>59.308072487644139</v>
      </c>
      <c r="B103" s="26">
        <f t="shared" si="0"/>
        <v>158.13904448105433</v>
      </c>
      <c r="E103" s="9"/>
      <c r="F103" s="5">
        <v>7.1</v>
      </c>
      <c r="G103" s="26">
        <f>2.6664*F103</f>
        <v>18.931439999999998</v>
      </c>
      <c r="H103" s="32"/>
      <c r="I103" s="33"/>
    </row>
    <row r="104" spans="1:9" ht="13.8" x14ac:dyDescent="0.25">
      <c r="A104" s="5">
        <v>14.80552070263488</v>
      </c>
      <c r="B104" s="26">
        <f t="shared" si="0"/>
        <v>39.477440401505639</v>
      </c>
      <c r="E104" s="9"/>
      <c r="F104" s="5">
        <v>3.6496350364963499</v>
      </c>
      <c r="G104" s="25">
        <v>19.510000000000002</v>
      </c>
      <c r="H104" s="13" t="s">
        <v>87</v>
      </c>
      <c r="I104" s="33"/>
    </row>
    <row r="105" spans="1:9" ht="13.8" x14ac:dyDescent="0.25">
      <c r="A105" s="5">
        <v>12.307692307692308</v>
      </c>
      <c r="B105" s="26">
        <f t="shared" si="0"/>
        <v>32.817230769230768</v>
      </c>
      <c r="E105" s="9"/>
      <c r="F105" s="5">
        <v>3.3112582781456954</v>
      </c>
      <c r="G105" s="26">
        <f>2.6664*F105</f>
        <v>8.8291390728476813</v>
      </c>
      <c r="H105" s="32"/>
      <c r="I105" s="33"/>
    </row>
    <row r="106" spans="1:9" ht="13.8" x14ac:dyDescent="0.25">
      <c r="A106" s="5">
        <v>12.5</v>
      </c>
      <c r="B106" s="26">
        <f t="shared" ref="B106:B169" si="1">2.6664*A106</f>
        <v>33.33</v>
      </c>
      <c r="E106" s="9"/>
      <c r="F106" s="5">
        <v>1.6666666666666667</v>
      </c>
      <c r="G106" s="25">
        <v>28.33</v>
      </c>
      <c r="H106" s="13" t="s">
        <v>88</v>
      </c>
      <c r="I106" s="33"/>
    </row>
    <row r="107" spans="1:9" ht="13.8" x14ac:dyDescent="0.25">
      <c r="A107" s="5">
        <v>19.363057324840764</v>
      </c>
      <c r="B107" s="26">
        <f t="shared" si="1"/>
        <v>51.629656050955411</v>
      </c>
      <c r="E107" s="9"/>
      <c r="F107" s="5">
        <v>1.8867924528301887</v>
      </c>
      <c r="G107" s="26">
        <f>2.6664*F107</f>
        <v>5.030943396226415</v>
      </c>
      <c r="H107" s="32"/>
      <c r="I107" s="33"/>
    </row>
    <row r="108" spans="1:9" ht="13.8" x14ac:dyDescent="0.25">
      <c r="A108" s="5">
        <v>70.991432068543446</v>
      </c>
      <c r="B108" s="26">
        <f t="shared" si="1"/>
        <v>189.29155446756423</v>
      </c>
      <c r="E108" s="9"/>
      <c r="F108" s="5">
        <v>0.9375</v>
      </c>
      <c r="G108" s="26">
        <f>2.6664*F108</f>
        <v>2.4997499999999997</v>
      </c>
      <c r="H108" s="32"/>
      <c r="I108" s="33"/>
    </row>
    <row r="109" spans="1:9" ht="13.8" x14ac:dyDescent="0.25">
      <c r="A109" s="5">
        <v>69.826589595375722</v>
      </c>
      <c r="B109" s="26">
        <f t="shared" si="1"/>
        <v>186.18561849710983</v>
      </c>
      <c r="E109" s="9"/>
      <c r="F109" s="5">
        <v>3.278688524590164</v>
      </c>
      <c r="G109" s="26">
        <f>2.6664*F109</f>
        <v>8.7422950819672138</v>
      </c>
      <c r="H109" s="32"/>
      <c r="I109" s="33"/>
    </row>
    <row r="110" spans="1:9" ht="13.8" x14ac:dyDescent="0.25">
      <c r="A110" s="5">
        <v>16.049382716049379</v>
      </c>
      <c r="B110" s="26">
        <f t="shared" si="1"/>
        <v>42.794074074074061</v>
      </c>
      <c r="E110" s="9"/>
      <c r="F110" s="5">
        <v>1.5384615384615383</v>
      </c>
      <c r="G110" s="25">
        <v>9.6189999999999998</v>
      </c>
      <c r="H110" s="13" t="s">
        <v>89</v>
      </c>
      <c r="I110" s="33"/>
    </row>
    <row r="111" spans="1:9" ht="13.8" x14ac:dyDescent="0.25">
      <c r="A111" s="5">
        <v>51.016799292661368</v>
      </c>
      <c r="B111" s="26">
        <f t="shared" si="1"/>
        <v>136.03119363395226</v>
      </c>
      <c r="E111" s="9"/>
      <c r="F111" s="5">
        <v>5.7377049180327884</v>
      </c>
      <c r="G111" s="25">
        <v>31.71</v>
      </c>
      <c r="H111" s="13" t="s">
        <v>90</v>
      </c>
      <c r="I111" s="39"/>
    </row>
    <row r="112" spans="1:9" ht="13.8" x14ac:dyDescent="0.25">
      <c r="A112" s="5">
        <v>14.432989690721648</v>
      </c>
      <c r="B112" s="26">
        <f t="shared" si="1"/>
        <v>38.484123711340203</v>
      </c>
      <c r="E112" s="9"/>
      <c r="F112" s="5">
        <v>1.4218009478672986</v>
      </c>
      <c r="G112" s="26">
        <f>2.6664*F112</f>
        <v>3.7910900473933649</v>
      </c>
      <c r="H112" s="32"/>
      <c r="I112" s="33"/>
    </row>
    <row r="113" spans="1:9" ht="13.8" x14ac:dyDescent="0.25">
      <c r="A113" s="5">
        <v>22.32304900181488</v>
      </c>
      <c r="B113" s="26">
        <f t="shared" si="1"/>
        <v>59.522177858439193</v>
      </c>
      <c r="E113" s="9"/>
      <c r="F113" s="5">
        <v>0.99502487562189068</v>
      </c>
      <c r="G113" s="26">
        <f>2.6664*F113</f>
        <v>2.6531343283582092</v>
      </c>
      <c r="H113" s="32"/>
      <c r="I113" s="33"/>
    </row>
    <row r="114" spans="1:9" ht="13.8" x14ac:dyDescent="0.25">
      <c r="A114" s="5">
        <v>19.575856443719413</v>
      </c>
      <c r="B114" s="26">
        <f t="shared" si="1"/>
        <v>52.197063621533438</v>
      </c>
      <c r="E114" s="9"/>
      <c r="F114" s="5">
        <v>7.6</v>
      </c>
      <c r="G114" s="26">
        <f>2.6664*F114</f>
        <v>20.264639999999996</v>
      </c>
      <c r="H114" s="32"/>
      <c r="I114" s="33"/>
    </row>
    <row r="115" spans="1:9" ht="13.8" x14ac:dyDescent="0.25">
      <c r="A115" s="5">
        <v>43.066322136089582</v>
      </c>
      <c r="B115" s="26">
        <f t="shared" si="1"/>
        <v>114.83204134366926</v>
      </c>
      <c r="E115" s="9"/>
      <c r="F115" s="5">
        <v>1.2195121951219512</v>
      </c>
      <c r="G115" s="25">
        <v>15.67</v>
      </c>
      <c r="H115" s="13" t="s">
        <v>91</v>
      </c>
      <c r="I115" s="33"/>
    </row>
    <row r="116" spans="1:9" ht="13.8" x14ac:dyDescent="0.25">
      <c r="A116" s="5">
        <v>33.125</v>
      </c>
      <c r="B116" s="26">
        <f t="shared" si="1"/>
        <v>88.3245</v>
      </c>
      <c r="E116" s="9"/>
      <c r="F116" s="5">
        <v>2.2831050228310508</v>
      </c>
      <c r="G116" s="26">
        <f>2.6664*F116</f>
        <v>6.0876712328767137</v>
      </c>
      <c r="H116" s="32"/>
      <c r="I116" s="33"/>
    </row>
    <row r="117" spans="1:9" ht="13.8" x14ac:dyDescent="0.25">
      <c r="A117" s="5">
        <v>18.717948717948719</v>
      </c>
      <c r="B117" s="26">
        <f t="shared" si="1"/>
        <v>49.90953846153846</v>
      </c>
      <c r="E117" s="9"/>
      <c r="F117" s="5">
        <v>0.99009900990099009</v>
      </c>
      <c r="G117" s="25">
        <v>22.14</v>
      </c>
      <c r="H117" s="13" t="s">
        <v>92</v>
      </c>
      <c r="I117" s="39"/>
    </row>
    <row r="118" spans="1:9" ht="13.8" x14ac:dyDescent="0.25">
      <c r="A118" s="5">
        <v>12.859560067681894</v>
      </c>
      <c r="B118" s="26">
        <f t="shared" si="1"/>
        <v>34.288730964467</v>
      </c>
      <c r="E118" s="9"/>
      <c r="F118" s="5">
        <v>1.0309278350515463</v>
      </c>
      <c r="G118" s="26">
        <f>2.6664*F118</f>
        <v>2.7488659793814429</v>
      </c>
      <c r="H118" s="32"/>
      <c r="I118" s="33"/>
    </row>
    <row r="119" spans="1:9" ht="13.8" x14ac:dyDescent="0.25">
      <c r="A119" s="5">
        <v>13.432835820895521</v>
      </c>
      <c r="B119" s="26">
        <f t="shared" si="1"/>
        <v>35.817313432835817</v>
      </c>
      <c r="E119" s="9"/>
      <c r="F119" s="5">
        <v>1.1627906976744187</v>
      </c>
      <c r="G119" s="26">
        <f>2.6664*F119</f>
        <v>3.1004651162790697</v>
      </c>
      <c r="H119" s="32"/>
      <c r="I119" s="33"/>
    </row>
    <row r="120" spans="1:9" ht="13.8" x14ac:dyDescent="0.25">
      <c r="A120" s="5">
        <v>31.020408163265301</v>
      </c>
      <c r="B120" s="26">
        <f t="shared" si="1"/>
        <v>82.7128163265306</v>
      </c>
      <c r="E120" s="9"/>
      <c r="F120" s="5">
        <v>1.2345679012345678</v>
      </c>
      <c r="G120" s="25">
        <v>11.21</v>
      </c>
      <c r="H120" s="13" t="s">
        <v>93</v>
      </c>
      <c r="I120" s="33"/>
    </row>
    <row r="121" spans="1:9" ht="13.8" x14ac:dyDescent="0.25">
      <c r="A121" s="5">
        <v>36.431226765799259</v>
      </c>
      <c r="B121" s="26">
        <f t="shared" si="1"/>
        <v>97.140223048327144</v>
      </c>
      <c r="E121" s="9"/>
      <c r="F121" s="5">
        <v>2.0202020202020203</v>
      </c>
      <c r="G121" s="26">
        <f>2.6664*F121</f>
        <v>5.3866666666666667</v>
      </c>
      <c r="H121" s="32"/>
      <c r="I121" s="33"/>
    </row>
    <row r="122" spans="1:9" ht="13.8" x14ac:dyDescent="0.25">
      <c r="A122" s="5">
        <v>15.384615384615389</v>
      </c>
      <c r="B122" s="26">
        <f t="shared" si="1"/>
        <v>41.021538461538469</v>
      </c>
      <c r="E122" s="9"/>
      <c r="F122" s="5">
        <v>2.2727272727272729</v>
      </c>
      <c r="G122" s="25">
        <v>22.28</v>
      </c>
      <c r="H122" s="13" t="s">
        <v>94</v>
      </c>
      <c r="I122" s="33"/>
    </row>
    <row r="123" spans="1:9" ht="13.8" x14ac:dyDescent="0.25">
      <c r="A123" s="5">
        <v>12.195121951219512</v>
      </c>
      <c r="B123" s="26">
        <f t="shared" si="1"/>
        <v>32.517073170731706</v>
      </c>
      <c r="E123" s="9"/>
      <c r="F123" s="5">
        <v>2.0408163265306123</v>
      </c>
      <c r="G123" s="26">
        <f>2.6664*F123</f>
        <v>5.441632653061224</v>
      </c>
      <c r="H123" s="32"/>
      <c r="I123" s="33"/>
    </row>
    <row r="124" spans="1:9" ht="13.8" x14ac:dyDescent="0.25">
      <c r="A124" s="5">
        <v>11.851851851851853</v>
      </c>
      <c r="B124" s="26">
        <f t="shared" si="1"/>
        <v>31.60177777777778</v>
      </c>
      <c r="E124" s="9"/>
      <c r="F124" s="5">
        <v>1.8181818181818181</v>
      </c>
      <c r="G124" s="26">
        <f>2.6664*F124</f>
        <v>4.8479999999999999</v>
      </c>
      <c r="H124" s="32"/>
      <c r="I124" s="33"/>
    </row>
    <row r="125" spans="1:9" ht="13.8" x14ac:dyDescent="0.25">
      <c r="A125" s="5">
        <v>19.085487077534793</v>
      </c>
      <c r="B125" s="26">
        <f t="shared" si="1"/>
        <v>50.889542743538769</v>
      </c>
      <c r="E125" s="9"/>
      <c r="F125" s="5">
        <v>6.4</v>
      </c>
      <c r="G125" s="25">
        <v>14.61</v>
      </c>
      <c r="H125" s="13" t="s">
        <v>95</v>
      </c>
      <c r="I125" s="33"/>
    </row>
    <row r="126" spans="1:9" ht="13.8" x14ac:dyDescent="0.25">
      <c r="A126" s="5">
        <v>14.102564102564102</v>
      </c>
      <c r="B126" s="26">
        <f t="shared" si="1"/>
        <v>37.60307692307692</v>
      </c>
      <c r="E126" s="9"/>
      <c r="F126" s="5">
        <v>3.870967741935484</v>
      </c>
      <c r="G126" s="26">
        <f>2.6664*F126</f>
        <v>10.321548387096774</v>
      </c>
      <c r="H126" s="13"/>
      <c r="I126" s="40"/>
    </row>
    <row r="127" spans="1:9" ht="13.8" x14ac:dyDescent="0.25">
      <c r="A127" s="5">
        <v>12.012987012987013</v>
      </c>
      <c r="B127" s="26">
        <f t="shared" si="1"/>
        <v>32.03142857142857</v>
      </c>
      <c r="E127" s="9"/>
      <c r="F127" s="5">
        <v>2.2999999999999998</v>
      </c>
      <c r="G127" s="25">
        <v>21.4</v>
      </c>
      <c r="H127" s="13" t="s">
        <v>96</v>
      </c>
      <c r="I127" s="33"/>
    </row>
    <row r="128" spans="1:9" ht="13.8" x14ac:dyDescent="0.25">
      <c r="A128" s="5">
        <v>21.450151057401811</v>
      </c>
      <c r="B128" s="26">
        <f t="shared" si="1"/>
        <v>57.194682779456187</v>
      </c>
      <c r="E128" s="9"/>
      <c r="F128" s="5">
        <v>7.6923076923076916</v>
      </c>
      <c r="G128" s="26">
        <f>2.6664*F128</f>
        <v>20.510769230769228</v>
      </c>
      <c r="H128" s="32"/>
      <c r="I128" s="33"/>
    </row>
    <row r="129" spans="1:9" ht="13.8" x14ac:dyDescent="0.25">
      <c r="A129" s="5">
        <v>18.552036199095024</v>
      </c>
      <c r="B129" s="26">
        <f t="shared" si="1"/>
        <v>49.467149321266973</v>
      </c>
      <c r="E129" s="9"/>
      <c r="F129" s="5">
        <v>4.2553191489361701</v>
      </c>
      <c r="G129" s="26">
        <f>2.6664*F129</f>
        <v>11.346382978723403</v>
      </c>
      <c r="H129" s="32"/>
      <c r="I129" s="33"/>
    </row>
    <row r="130" spans="1:9" ht="13.8" x14ac:dyDescent="0.25">
      <c r="A130" s="5">
        <v>14.889705882352944</v>
      </c>
      <c r="B130" s="26">
        <f t="shared" si="1"/>
        <v>39.701911764705891</v>
      </c>
      <c r="E130" s="9"/>
    </row>
    <row r="131" spans="1:9" ht="13.8" x14ac:dyDescent="0.25">
      <c r="A131" s="5">
        <v>19.254658385093165</v>
      </c>
      <c r="B131" s="26">
        <f t="shared" si="1"/>
        <v>51.340621118012415</v>
      </c>
      <c r="E131" s="9"/>
    </row>
    <row r="132" spans="1:9" ht="13.8" x14ac:dyDescent="0.25">
      <c r="A132" s="5">
        <v>28.672985781990523</v>
      </c>
      <c r="B132" s="26">
        <f t="shared" si="1"/>
        <v>76.453649289099531</v>
      </c>
      <c r="E132" s="9"/>
    </row>
    <row r="133" spans="1:9" ht="13.8" x14ac:dyDescent="0.25">
      <c r="A133" s="5">
        <v>17.152658662092623</v>
      </c>
      <c r="B133" s="26">
        <f t="shared" si="1"/>
        <v>45.735849056603769</v>
      </c>
      <c r="E133" s="9"/>
    </row>
    <row r="134" spans="1:9" ht="13.8" x14ac:dyDescent="0.25">
      <c r="A134" s="5">
        <v>16.064981949458485</v>
      </c>
      <c r="B134" s="26">
        <f t="shared" si="1"/>
        <v>42.835667870036104</v>
      </c>
      <c r="E134" s="9"/>
    </row>
    <row r="135" spans="1:9" ht="13.8" x14ac:dyDescent="0.25">
      <c r="A135" s="5">
        <v>12.371134020618559</v>
      </c>
      <c r="B135" s="26">
        <f t="shared" si="1"/>
        <v>32.986391752577326</v>
      </c>
      <c r="E135" s="9"/>
    </row>
    <row r="136" spans="1:9" ht="13.8" x14ac:dyDescent="0.25">
      <c r="A136" s="5">
        <v>18.07017543859649</v>
      </c>
      <c r="B136" s="26">
        <f t="shared" si="1"/>
        <v>48.182315789473677</v>
      </c>
      <c r="E136" s="9"/>
    </row>
    <row r="137" spans="1:9" ht="13.8" x14ac:dyDescent="0.25">
      <c r="A137" s="5">
        <v>26.916802610114193</v>
      </c>
      <c r="B137" s="26">
        <f t="shared" si="1"/>
        <v>71.770962479608485</v>
      </c>
      <c r="E137" s="9"/>
    </row>
    <row r="138" spans="1:9" ht="13.8" x14ac:dyDescent="0.25">
      <c r="A138" s="5">
        <v>14.54005934718101</v>
      </c>
      <c r="B138" s="26">
        <f t="shared" si="1"/>
        <v>38.769614243323446</v>
      </c>
      <c r="E138" s="9"/>
    </row>
    <row r="139" spans="1:9" ht="13.8" x14ac:dyDescent="0.25">
      <c r="A139" s="5">
        <v>49.724770642201833</v>
      </c>
      <c r="B139" s="26">
        <f t="shared" si="1"/>
        <v>132.58612844036696</v>
      </c>
      <c r="E139" s="9"/>
    </row>
    <row r="140" spans="1:9" ht="13.8" x14ac:dyDescent="0.25">
      <c r="A140" s="5">
        <v>56.915739268680447</v>
      </c>
      <c r="B140" s="26">
        <f t="shared" si="1"/>
        <v>151.76012718600953</v>
      </c>
      <c r="E140" s="9"/>
    </row>
    <row r="141" spans="1:9" ht="13.8" x14ac:dyDescent="0.25">
      <c r="A141" s="5">
        <v>11.594202898550723</v>
      </c>
      <c r="B141" s="26">
        <f t="shared" si="1"/>
        <v>30.914782608695646</v>
      </c>
      <c r="E141" s="9"/>
    </row>
    <row r="142" spans="1:9" ht="13.8" x14ac:dyDescent="0.25">
      <c r="A142" s="5">
        <v>9.07258064516129</v>
      </c>
      <c r="B142" s="26">
        <f t="shared" si="1"/>
        <v>24.191129032258061</v>
      </c>
      <c r="E142" s="9"/>
    </row>
    <row r="143" spans="1:9" ht="13.8" x14ac:dyDescent="0.25">
      <c r="A143" s="5">
        <v>8.8967971530249095</v>
      </c>
      <c r="B143" s="26">
        <f t="shared" si="1"/>
        <v>23.722419928825616</v>
      </c>
      <c r="E143" s="9"/>
    </row>
    <row r="144" spans="1:9" ht="13.8" x14ac:dyDescent="0.25">
      <c r="A144" s="5">
        <v>20.621468926553671</v>
      </c>
      <c r="B144" s="26">
        <f t="shared" si="1"/>
        <v>54.985084745762705</v>
      </c>
      <c r="E144" s="9"/>
    </row>
    <row r="145" spans="1:5" ht="13.8" x14ac:dyDescent="0.25">
      <c r="A145" s="5">
        <v>6.2015503875968996</v>
      </c>
      <c r="B145" s="26">
        <f t="shared" si="1"/>
        <v>16.535813953488372</v>
      </c>
      <c r="E145" s="9"/>
    </row>
    <row r="146" spans="1:5" ht="13.8" x14ac:dyDescent="0.25">
      <c r="A146" s="5">
        <v>8.1818181818181817</v>
      </c>
      <c r="B146" s="26">
        <f t="shared" si="1"/>
        <v>21.815999999999999</v>
      </c>
      <c r="E146" s="9"/>
    </row>
    <row r="147" spans="1:5" ht="13.8" x14ac:dyDescent="0.25">
      <c r="A147" s="5">
        <v>23.943661971830984</v>
      </c>
      <c r="B147" s="26">
        <f t="shared" si="1"/>
        <v>63.843380281690131</v>
      </c>
      <c r="E147" s="9"/>
    </row>
    <row r="148" spans="1:5" ht="13.8" x14ac:dyDescent="0.25">
      <c r="A148" s="5">
        <v>25.834797891036906</v>
      </c>
      <c r="B148" s="26">
        <f t="shared" si="1"/>
        <v>68.885905096660807</v>
      </c>
      <c r="E148" s="9"/>
    </row>
    <row r="149" spans="1:5" ht="13.8" x14ac:dyDescent="0.25">
      <c r="A149" s="5">
        <v>75</v>
      </c>
      <c r="B149" s="26">
        <f t="shared" si="1"/>
        <v>199.98</v>
      </c>
      <c r="E149" s="9"/>
    </row>
    <row r="150" spans="1:5" ht="13.8" x14ac:dyDescent="0.25">
      <c r="A150" s="5">
        <v>47.040498442367607</v>
      </c>
      <c r="B150" s="26">
        <f t="shared" si="1"/>
        <v>125.42878504672898</v>
      </c>
      <c r="E150" s="9"/>
    </row>
    <row r="151" spans="1:5" ht="13.8" x14ac:dyDescent="0.25">
      <c r="A151" s="5">
        <v>40.579710144927546</v>
      </c>
      <c r="B151" s="26">
        <f t="shared" si="1"/>
        <v>108.2017391304348</v>
      </c>
      <c r="E151" s="9"/>
    </row>
    <row r="152" spans="1:5" ht="13.8" x14ac:dyDescent="0.25">
      <c r="A152" s="5">
        <v>37.599999999999994</v>
      </c>
      <c r="B152" s="26">
        <f t="shared" si="1"/>
        <v>100.25663999999998</v>
      </c>
      <c r="E152" s="9"/>
    </row>
    <row r="153" spans="1:5" ht="13.8" x14ac:dyDescent="0.25">
      <c r="A153" s="5">
        <v>25</v>
      </c>
      <c r="B153" s="26">
        <f t="shared" si="1"/>
        <v>66.66</v>
      </c>
      <c r="E153" s="9"/>
    </row>
    <row r="154" spans="1:5" ht="13.8" x14ac:dyDescent="0.25">
      <c r="A154" s="5">
        <v>9.8540145985401466</v>
      </c>
      <c r="B154" s="26">
        <f t="shared" si="1"/>
        <v>26.274744525547447</v>
      </c>
      <c r="E154" s="9"/>
    </row>
    <row r="155" spans="1:5" ht="13.8" x14ac:dyDescent="0.25">
      <c r="A155" s="5">
        <v>30.026109660574409</v>
      </c>
      <c r="B155" s="26">
        <f t="shared" si="1"/>
        <v>80.061618798955607</v>
      </c>
      <c r="E155" s="9"/>
    </row>
    <row r="156" spans="1:5" ht="13.8" x14ac:dyDescent="0.25">
      <c r="A156" s="5">
        <v>81.702127659574472</v>
      </c>
      <c r="B156" s="26">
        <f t="shared" si="1"/>
        <v>217.85055319148935</v>
      </c>
      <c r="E156" s="9"/>
    </row>
    <row r="157" spans="1:5" ht="13.8" x14ac:dyDescent="0.25">
      <c r="A157" s="5">
        <v>8.1818181818181834</v>
      </c>
      <c r="B157" s="26">
        <f t="shared" si="1"/>
        <v>21.816000000000003</v>
      </c>
      <c r="E157" s="9"/>
    </row>
    <row r="158" spans="1:5" ht="13.8" x14ac:dyDescent="0.25">
      <c r="A158" s="5">
        <v>64.818355640535373</v>
      </c>
      <c r="B158" s="26">
        <f t="shared" si="1"/>
        <v>172.83166347992352</v>
      </c>
      <c r="E158" s="9"/>
    </row>
    <row r="159" spans="1:5" ht="13.8" x14ac:dyDescent="0.25">
      <c r="A159" s="5">
        <v>6.8376068376068364</v>
      </c>
      <c r="B159" s="26">
        <f t="shared" si="1"/>
        <v>18.231794871794868</v>
      </c>
      <c r="E159" s="9"/>
    </row>
    <row r="160" spans="1:5" ht="13.8" x14ac:dyDescent="0.25">
      <c r="A160" s="5">
        <v>7.4688796680497926</v>
      </c>
      <c r="B160" s="26">
        <f t="shared" si="1"/>
        <v>19.915020746887965</v>
      </c>
      <c r="E160" s="9"/>
    </row>
    <row r="161" spans="1:5" ht="13.8" x14ac:dyDescent="0.25">
      <c r="A161" s="5">
        <v>31.985294117647058</v>
      </c>
      <c r="B161" s="26">
        <f t="shared" si="1"/>
        <v>85.285588235294114</v>
      </c>
      <c r="E161" s="9"/>
    </row>
    <row r="162" spans="1:5" ht="13.8" x14ac:dyDescent="0.25">
      <c r="A162" s="5">
        <v>22.026431718061676</v>
      </c>
      <c r="B162" s="26">
        <f t="shared" si="1"/>
        <v>58.731277533039652</v>
      </c>
      <c r="E162" s="9"/>
    </row>
    <row r="163" spans="1:5" ht="13.8" x14ac:dyDescent="0.25">
      <c r="A163" s="5">
        <v>27.90697674418605</v>
      </c>
      <c r="B163" s="26">
        <f t="shared" si="1"/>
        <v>74.411162790697674</v>
      </c>
      <c r="E163" s="9"/>
    </row>
    <row r="164" spans="1:5" ht="13.8" x14ac:dyDescent="0.25">
      <c r="A164" s="5">
        <v>7.8341013824884804</v>
      </c>
      <c r="B164" s="26">
        <f t="shared" si="1"/>
        <v>20.888847926267282</v>
      </c>
      <c r="E164" s="9"/>
    </row>
    <row r="165" spans="1:5" ht="13.8" x14ac:dyDescent="0.25">
      <c r="A165" s="5">
        <v>6.8085106382978724</v>
      </c>
      <c r="B165" s="26">
        <f t="shared" si="1"/>
        <v>18.154212765957446</v>
      </c>
      <c r="E165" s="9"/>
    </row>
    <row r="166" spans="1:5" ht="13.8" x14ac:dyDescent="0.25">
      <c r="A166" s="5">
        <v>13.567839195979898</v>
      </c>
      <c r="B166" s="26">
        <f t="shared" si="1"/>
        <v>36.177286432160798</v>
      </c>
      <c r="E166" s="9"/>
    </row>
    <row r="167" spans="1:5" ht="13.8" x14ac:dyDescent="0.25">
      <c r="A167" s="5">
        <v>16.157205240174672</v>
      </c>
      <c r="B167" s="26">
        <f t="shared" si="1"/>
        <v>43.081572052401746</v>
      </c>
      <c r="E167" s="9"/>
    </row>
    <row r="168" spans="1:5" ht="13.8" x14ac:dyDescent="0.25">
      <c r="A168" s="5">
        <v>15.97051597051597</v>
      </c>
      <c r="B168" s="26">
        <f t="shared" si="1"/>
        <v>42.58378378378378</v>
      </c>
      <c r="E168" s="9"/>
    </row>
    <row r="169" spans="1:5" ht="13.8" x14ac:dyDescent="0.25">
      <c r="A169" s="5">
        <v>9.4736842105263168</v>
      </c>
      <c r="B169" s="26">
        <f t="shared" si="1"/>
        <v>25.260631578947368</v>
      </c>
      <c r="E169" s="9"/>
    </row>
    <row r="170" spans="1:5" ht="13.8" x14ac:dyDescent="0.25">
      <c r="A170" s="5">
        <v>21.938775510204081</v>
      </c>
      <c r="B170" s="26">
        <f t="shared" ref="B170:B233" si="2">2.6664*A170</f>
        <v>58.49755102040816</v>
      </c>
      <c r="E170" s="9"/>
    </row>
    <row r="171" spans="1:5" ht="13.8" x14ac:dyDescent="0.25">
      <c r="A171" s="5">
        <v>19.917012448132777</v>
      </c>
      <c r="B171" s="26">
        <f t="shared" si="2"/>
        <v>53.106721991701235</v>
      </c>
      <c r="E171" s="9"/>
    </row>
    <row r="172" spans="1:5" ht="13.8" x14ac:dyDescent="0.25">
      <c r="A172" s="5">
        <v>15.54054054054054</v>
      </c>
      <c r="B172" s="26">
        <f t="shared" si="2"/>
        <v>41.437297297297292</v>
      </c>
      <c r="E172" s="9"/>
    </row>
    <row r="173" spans="1:5" ht="13.8" x14ac:dyDescent="0.25">
      <c r="A173" s="5">
        <v>10.583941605839414</v>
      </c>
      <c r="B173" s="26">
        <f t="shared" si="2"/>
        <v>28.221021897810211</v>
      </c>
      <c r="E173" s="9"/>
    </row>
    <row r="174" spans="1:5" ht="13.8" x14ac:dyDescent="0.25">
      <c r="A174" s="5">
        <v>14.463840399002494</v>
      </c>
      <c r="B174" s="26">
        <f t="shared" si="2"/>
        <v>38.56638403990025</v>
      </c>
      <c r="E174" s="9"/>
    </row>
    <row r="175" spans="1:5" ht="13.8" x14ac:dyDescent="0.25">
      <c r="A175" s="5">
        <v>12.01814058956916</v>
      </c>
      <c r="B175" s="26">
        <f t="shared" si="2"/>
        <v>32.045170068027211</v>
      </c>
      <c r="E175" s="9"/>
    </row>
    <row r="176" spans="1:5" ht="13.8" x14ac:dyDescent="0.25">
      <c r="A176" s="5">
        <v>6.3218390804597693</v>
      </c>
      <c r="B176" s="26">
        <f t="shared" si="2"/>
        <v>16.85655172413793</v>
      </c>
      <c r="E176" s="9"/>
    </row>
    <row r="177" spans="1:5" ht="13.8" x14ac:dyDescent="0.25">
      <c r="A177" s="5">
        <v>10.714285714285715</v>
      </c>
      <c r="B177" s="26">
        <f t="shared" si="2"/>
        <v>28.568571428571431</v>
      </c>
      <c r="E177" s="9"/>
    </row>
    <row r="178" spans="1:5" ht="13.8" x14ac:dyDescent="0.25">
      <c r="A178" s="5">
        <v>6.7415730337078656</v>
      </c>
      <c r="B178" s="26">
        <f t="shared" si="2"/>
        <v>17.975730337078652</v>
      </c>
      <c r="E178" s="9"/>
    </row>
    <row r="179" spans="1:5" ht="13.8" x14ac:dyDescent="0.25">
      <c r="A179" s="5">
        <v>55.369127516778519</v>
      </c>
      <c r="B179" s="26">
        <f t="shared" si="2"/>
        <v>147.63624161073824</v>
      </c>
      <c r="E179" s="9"/>
    </row>
    <row r="180" spans="1:5" ht="13.8" x14ac:dyDescent="0.25">
      <c r="A180" s="5">
        <v>22.644628099173552</v>
      </c>
      <c r="B180" s="26">
        <f t="shared" si="2"/>
        <v>60.379636363636358</v>
      </c>
      <c r="E180" s="9"/>
    </row>
    <row r="181" spans="1:5" ht="13.8" x14ac:dyDescent="0.25">
      <c r="A181" s="5">
        <v>12.903225806451612</v>
      </c>
      <c r="B181" s="26">
        <f t="shared" si="2"/>
        <v>34.405161290322575</v>
      </c>
      <c r="E181" s="9"/>
    </row>
    <row r="182" spans="1:5" ht="13.8" x14ac:dyDescent="0.25">
      <c r="A182" s="5">
        <v>11.711711711711713</v>
      </c>
      <c r="B182" s="26">
        <f t="shared" si="2"/>
        <v>31.22810810810811</v>
      </c>
      <c r="E182" s="9"/>
    </row>
    <row r="183" spans="1:5" ht="13.8" x14ac:dyDescent="0.25">
      <c r="A183" s="5">
        <v>22.170542635658919</v>
      </c>
      <c r="B183" s="26">
        <f t="shared" si="2"/>
        <v>59.11553488372094</v>
      </c>
      <c r="E183" s="9"/>
    </row>
    <row r="184" spans="1:5" ht="13.8" x14ac:dyDescent="0.25">
      <c r="A184" s="5">
        <v>13.286713286713288</v>
      </c>
      <c r="B184" s="26">
        <f t="shared" si="2"/>
        <v>35.427692307692311</v>
      </c>
      <c r="E184" s="9"/>
    </row>
    <row r="185" spans="1:5" ht="13.8" x14ac:dyDescent="0.25">
      <c r="A185" s="5">
        <v>32.579185520361989</v>
      </c>
      <c r="B185" s="26">
        <f t="shared" si="2"/>
        <v>86.869140271493208</v>
      </c>
      <c r="E185" s="9"/>
    </row>
    <row r="186" spans="1:5" ht="13.8" x14ac:dyDescent="0.25">
      <c r="A186" s="5">
        <v>9.8993288590604038</v>
      </c>
      <c r="B186" s="26">
        <f t="shared" si="2"/>
        <v>26.39557046979866</v>
      </c>
      <c r="E186" s="9"/>
    </row>
    <row r="187" spans="1:5" ht="13.8" x14ac:dyDescent="0.25">
      <c r="A187" s="5">
        <v>31.781376518218622</v>
      </c>
      <c r="B187" s="26">
        <f t="shared" si="2"/>
        <v>84.741862348178131</v>
      </c>
      <c r="E187" s="9"/>
    </row>
    <row r="188" spans="1:5" ht="13.8" x14ac:dyDescent="0.25">
      <c r="A188" s="5">
        <v>17.753623188405797</v>
      </c>
      <c r="B188" s="26">
        <f t="shared" si="2"/>
        <v>47.338260869565218</v>
      </c>
      <c r="E188" s="9"/>
    </row>
    <row r="189" spans="1:5" ht="13.8" x14ac:dyDescent="0.25">
      <c r="A189" s="5">
        <v>10.62992125984252</v>
      </c>
      <c r="B189" s="26">
        <f t="shared" si="2"/>
        <v>28.343622047244097</v>
      </c>
      <c r="E189" s="9"/>
    </row>
    <row r="190" spans="1:5" ht="13.8" x14ac:dyDescent="0.25">
      <c r="A190" s="5">
        <v>12.820512820512821</v>
      </c>
      <c r="B190" s="26">
        <f t="shared" si="2"/>
        <v>34.184615384615384</v>
      </c>
      <c r="E190" s="9"/>
    </row>
    <row r="191" spans="1:5" ht="13.8" x14ac:dyDescent="0.25">
      <c r="A191" s="5">
        <v>3.5532994923857872</v>
      </c>
      <c r="B191" s="26">
        <f t="shared" si="2"/>
        <v>9.4745177664974634</v>
      </c>
      <c r="E191" s="9"/>
    </row>
    <row r="192" spans="1:5" ht="13.8" x14ac:dyDescent="0.25">
      <c r="A192" s="5">
        <v>11.931818181818183</v>
      </c>
      <c r="B192" s="26">
        <f t="shared" si="2"/>
        <v>31.815000000000001</v>
      </c>
      <c r="E192" s="9"/>
    </row>
    <row r="193" spans="1:5" ht="13.8" x14ac:dyDescent="0.25">
      <c r="A193" s="5">
        <v>14.736842105263158</v>
      </c>
      <c r="B193" s="26">
        <f t="shared" si="2"/>
        <v>39.294315789473679</v>
      </c>
      <c r="E193" s="9"/>
    </row>
    <row r="194" spans="1:5" ht="13.8" x14ac:dyDescent="0.25">
      <c r="A194" s="5">
        <v>7.8534031413612571</v>
      </c>
      <c r="B194" s="26">
        <f t="shared" si="2"/>
        <v>20.940314136125654</v>
      </c>
      <c r="E194" s="9"/>
    </row>
    <row r="195" spans="1:5" ht="13.8" x14ac:dyDescent="0.25">
      <c r="A195" s="5">
        <v>13.793103448275861</v>
      </c>
      <c r="B195" s="26">
        <f t="shared" si="2"/>
        <v>36.777931034482755</v>
      </c>
      <c r="E195" s="9"/>
    </row>
    <row r="196" spans="1:5" ht="13.8" x14ac:dyDescent="0.25">
      <c r="A196" s="5">
        <v>15.706806282722514</v>
      </c>
      <c r="B196" s="26">
        <f t="shared" si="2"/>
        <v>41.880628272251307</v>
      </c>
      <c r="E196" s="9"/>
    </row>
    <row r="197" spans="1:5" ht="13.8" x14ac:dyDescent="0.25">
      <c r="A197" s="5">
        <v>5</v>
      </c>
      <c r="B197" s="26">
        <f t="shared" si="2"/>
        <v>13.331999999999999</v>
      </c>
      <c r="E197" s="9"/>
    </row>
    <row r="198" spans="1:5" ht="13.8" x14ac:dyDescent="0.25">
      <c r="A198" s="5">
        <v>25.000000000000004</v>
      </c>
      <c r="B198" s="26">
        <f t="shared" si="2"/>
        <v>66.660000000000011</v>
      </c>
      <c r="E198" s="9"/>
    </row>
    <row r="199" spans="1:5" ht="13.8" x14ac:dyDescent="0.25">
      <c r="A199" s="5">
        <v>9.610983981693364</v>
      </c>
      <c r="B199" s="26">
        <f t="shared" si="2"/>
        <v>25.626727688787184</v>
      </c>
      <c r="E199" s="9"/>
    </row>
    <row r="200" spans="1:5" ht="13.8" x14ac:dyDescent="0.25">
      <c r="A200" s="5">
        <v>5.0193050193050199</v>
      </c>
      <c r="B200" s="26">
        <f t="shared" si="2"/>
        <v>13.383474903474905</v>
      </c>
      <c r="E200" s="9"/>
    </row>
    <row r="201" spans="1:5" ht="13.8" x14ac:dyDescent="0.25">
      <c r="A201" s="5">
        <v>19.230769230769234</v>
      </c>
      <c r="B201" s="26">
        <f t="shared" si="2"/>
        <v>51.276923076923083</v>
      </c>
      <c r="E201" s="9"/>
    </row>
    <row r="202" spans="1:5" ht="13.8" x14ac:dyDescent="0.25">
      <c r="A202" s="5">
        <v>12.012012012012011</v>
      </c>
      <c r="B202" s="26">
        <f t="shared" si="2"/>
        <v>32.028828828828829</v>
      </c>
      <c r="E202" s="9"/>
    </row>
    <row r="203" spans="1:5" ht="13.8" x14ac:dyDescent="0.25">
      <c r="A203" s="5">
        <v>30.597014925373138</v>
      </c>
      <c r="B203" s="26">
        <f t="shared" si="2"/>
        <v>81.583880597014925</v>
      </c>
      <c r="E203" s="9"/>
    </row>
    <row r="204" spans="1:5" ht="13.8" x14ac:dyDescent="0.25">
      <c r="A204" s="5">
        <v>17.264573991031391</v>
      </c>
      <c r="B204" s="26">
        <f t="shared" si="2"/>
        <v>46.0342600896861</v>
      </c>
      <c r="E204" s="9"/>
    </row>
    <row r="205" spans="1:5" ht="13.8" x14ac:dyDescent="0.25">
      <c r="A205" s="5">
        <v>31.388888888888889</v>
      </c>
      <c r="B205" s="26">
        <f t="shared" si="2"/>
        <v>83.695333333333338</v>
      </c>
      <c r="E205" s="9"/>
    </row>
    <row r="206" spans="1:5" ht="13.8" x14ac:dyDescent="0.25">
      <c r="A206" s="5">
        <v>14.473684210526315</v>
      </c>
      <c r="B206" s="26">
        <f t="shared" si="2"/>
        <v>38.592631578947362</v>
      </c>
      <c r="E206" s="9"/>
    </row>
    <row r="207" spans="1:5" ht="13.8" x14ac:dyDescent="0.25">
      <c r="A207" s="5">
        <v>86.963190184049083</v>
      </c>
      <c r="B207" s="26">
        <f t="shared" si="2"/>
        <v>231.87865030674845</v>
      </c>
      <c r="E207" s="9"/>
    </row>
    <row r="208" spans="1:5" ht="13.8" x14ac:dyDescent="0.25">
      <c r="A208" s="5">
        <v>38.775510204081634</v>
      </c>
      <c r="B208" s="26">
        <f t="shared" si="2"/>
        <v>103.39102040816326</v>
      </c>
      <c r="E208" s="9"/>
    </row>
    <row r="209" spans="1:5" ht="13.8" x14ac:dyDescent="0.25">
      <c r="A209" s="5">
        <v>18.505942275042447</v>
      </c>
      <c r="B209" s="26">
        <f t="shared" si="2"/>
        <v>49.344244482173181</v>
      </c>
      <c r="E209" s="9"/>
    </row>
    <row r="210" spans="1:5" ht="13.8" x14ac:dyDescent="0.25">
      <c r="A210" s="5">
        <v>14.942528735632184</v>
      </c>
      <c r="B210" s="26">
        <f t="shared" si="2"/>
        <v>39.842758620689651</v>
      </c>
      <c r="E210" s="9"/>
    </row>
    <row r="211" spans="1:5" ht="13.8" x14ac:dyDescent="0.25">
      <c r="A211" s="5">
        <v>13.882352941176471</v>
      </c>
      <c r="B211" s="26">
        <f t="shared" si="2"/>
        <v>37.015905882352939</v>
      </c>
      <c r="E211" s="9"/>
    </row>
    <row r="212" spans="1:5" ht="13.8" x14ac:dyDescent="0.25">
      <c r="A212" s="5">
        <v>14.00709219858156</v>
      </c>
      <c r="B212" s="26">
        <f t="shared" si="2"/>
        <v>37.348510638297867</v>
      </c>
      <c r="E212" s="9"/>
    </row>
    <row r="213" spans="1:5" ht="13.8" x14ac:dyDescent="0.25">
      <c r="A213" s="5">
        <v>7.2815533980582519</v>
      </c>
      <c r="B213" s="26">
        <f t="shared" si="2"/>
        <v>19.415533980582524</v>
      </c>
      <c r="E213" s="9"/>
    </row>
    <row r="214" spans="1:5" ht="13.8" x14ac:dyDescent="0.25">
      <c r="A214" s="5">
        <v>18.10699588477366</v>
      </c>
      <c r="B214" s="26">
        <f t="shared" si="2"/>
        <v>48.280493827160484</v>
      </c>
      <c r="E214" s="9"/>
    </row>
    <row r="215" spans="1:5" ht="13.8" x14ac:dyDescent="0.25">
      <c r="A215" s="5">
        <v>11.18881118881119</v>
      </c>
      <c r="B215" s="26">
        <f t="shared" si="2"/>
        <v>29.833846153846157</v>
      </c>
      <c r="E215" s="9"/>
    </row>
    <row r="216" spans="1:5" ht="13.8" x14ac:dyDescent="0.25">
      <c r="A216" s="5">
        <v>14.794520547945206</v>
      </c>
      <c r="B216" s="26">
        <f t="shared" si="2"/>
        <v>39.448109589041096</v>
      </c>
      <c r="E216" s="9"/>
    </row>
    <row r="217" spans="1:5" ht="13.8" x14ac:dyDescent="0.25">
      <c r="A217" s="5">
        <v>16.171617161716171</v>
      </c>
      <c r="B217" s="26">
        <f t="shared" si="2"/>
        <v>43.12</v>
      </c>
      <c r="E217" s="9"/>
    </row>
    <row r="218" spans="1:5" ht="13.8" x14ac:dyDescent="0.25">
      <c r="A218" s="5">
        <v>14.285714285714286</v>
      </c>
      <c r="B218" s="26">
        <f t="shared" si="2"/>
        <v>38.091428571428573</v>
      </c>
      <c r="E218" s="9"/>
    </row>
    <row r="219" spans="1:5" ht="13.8" x14ac:dyDescent="0.25">
      <c r="A219" s="5">
        <v>25.622775800711743</v>
      </c>
      <c r="B219" s="26">
        <f t="shared" si="2"/>
        <v>68.320569395017785</v>
      </c>
      <c r="E219" s="9"/>
    </row>
    <row r="220" spans="1:5" ht="13.8" x14ac:dyDescent="0.25">
      <c r="A220" s="5">
        <v>11.855670103092784</v>
      </c>
      <c r="B220" s="26">
        <f t="shared" si="2"/>
        <v>31.611958762886598</v>
      </c>
      <c r="E220" s="9"/>
    </row>
    <row r="221" spans="1:5" ht="13.8" x14ac:dyDescent="0.25">
      <c r="A221" s="5">
        <v>10.714285714285714</v>
      </c>
      <c r="B221" s="26">
        <f t="shared" si="2"/>
        <v>28.568571428571424</v>
      </c>
      <c r="E221" s="9"/>
    </row>
    <row r="222" spans="1:5" ht="13.8" x14ac:dyDescent="0.25">
      <c r="A222" s="5">
        <v>24.196018376722819</v>
      </c>
      <c r="B222" s="26">
        <f t="shared" si="2"/>
        <v>64.516263399693727</v>
      </c>
      <c r="E222" s="9"/>
    </row>
    <row r="223" spans="1:5" ht="13.8" x14ac:dyDescent="0.25">
      <c r="A223" s="5">
        <v>14.964370546318289</v>
      </c>
      <c r="B223" s="26">
        <f t="shared" si="2"/>
        <v>39.900997624703081</v>
      </c>
      <c r="E223" s="9"/>
    </row>
    <row r="224" spans="1:5" ht="13.8" x14ac:dyDescent="0.25">
      <c r="A224" s="5">
        <v>20.27027027027027</v>
      </c>
      <c r="B224" s="26">
        <f t="shared" si="2"/>
        <v>54.048648648648644</v>
      </c>
      <c r="E224" s="9"/>
    </row>
    <row r="225" spans="1:5" ht="13.8" x14ac:dyDescent="0.25">
      <c r="A225" s="5">
        <v>14.634146341463417</v>
      </c>
      <c r="B225" s="26">
        <f t="shared" si="2"/>
        <v>39.020487804878051</v>
      </c>
      <c r="E225" s="9"/>
    </row>
    <row r="226" spans="1:5" ht="13.8" x14ac:dyDescent="0.25">
      <c r="A226" s="5">
        <v>9.5588235294117645</v>
      </c>
      <c r="B226" s="26">
        <f t="shared" si="2"/>
        <v>25.487647058823526</v>
      </c>
      <c r="E226" s="9"/>
    </row>
    <row r="227" spans="1:5" ht="13.8" x14ac:dyDescent="0.25">
      <c r="A227" s="5">
        <v>8.4033613445378155</v>
      </c>
      <c r="B227" s="26">
        <f t="shared" si="2"/>
        <v>22.406722689075629</v>
      </c>
      <c r="E227" s="9"/>
    </row>
    <row r="228" spans="1:5" ht="13.8" x14ac:dyDescent="0.25">
      <c r="A228" s="5">
        <v>35.74660633484163</v>
      </c>
      <c r="B228" s="26">
        <f t="shared" si="2"/>
        <v>95.314751131221712</v>
      </c>
      <c r="E228" s="9"/>
    </row>
    <row r="229" spans="1:5" ht="13.8" x14ac:dyDescent="0.25">
      <c r="A229" s="5">
        <v>78.931750741839764</v>
      </c>
      <c r="B229" s="26">
        <f t="shared" si="2"/>
        <v>210.46362017804154</v>
      </c>
      <c r="E229" s="9"/>
    </row>
    <row r="230" spans="1:5" ht="13.8" x14ac:dyDescent="0.25">
      <c r="A230" s="5">
        <v>6.7092651757188513</v>
      </c>
      <c r="B230" s="26">
        <f t="shared" si="2"/>
        <v>17.889584664536745</v>
      </c>
      <c r="E230" s="9"/>
    </row>
    <row r="231" spans="1:5" ht="13.8" x14ac:dyDescent="0.25">
      <c r="A231" s="5">
        <v>2.5531914893617023</v>
      </c>
      <c r="B231" s="26">
        <f t="shared" si="2"/>
        <v>6.8078297872340423</v>
      </c>
      <c r="E231" s="9"/>
    </row>
    <row r="232" spans="1:5" ht="13.8" x14ac:dyDescent="0.25">
      <c r="A232" s="5">
        <v>7.2992700729926998</v>
      </c>
      <c r="B232" s="26">
        <f t="shared" si="2"/>
        <v>19.462773722627734</v>
      </c>
      <c r="E232" s="9"/>
    </row>
    <row r="233" spans="1:5" ht="13.8" x14ac:dyDescent="0.25">
      <c r="A233" s="5">
        <v>14.285714285714288</v>
      </c>
      <c r="B233" s="26">
        <f t="shared" si="2"/>
        <v>38.09142857142858</v>
      </c>
      <c r="E233" s="9"/>
    </row>
    <row r="234" spans="1:5" ht="13.8" x14ac:dyDescent="0.25">
      <c r="A234" s="5">
        <v>50.883392226148402</v>
      </c>
      <c r="B234" s="26">
        <f t="shared" ref="B234:B297" si="3">2.6664*A234</f>
        <v>135.6754770318021</v>
      </c>
      <c r="E234" s="9"/>
    </row>
    <row r="235" spans="1:5" ht="13.8" x14ac:dyDescent="0.25">
      <c r="A235" s="5">
        <v>96.53679653679653</v>
      </c>
      <c r="B235" s="26">
        <f t="shared" si="3"/>
        <v>257.40571428571428</v>
      </c>
      <c r="E235" s="9"/>
    </row>
    <row r="236" spans="1:5" ht="13.8" x14ac:dyDescent="0.25">
      <c r="A236" s="5">
        <v>23.529411764705888</v>
      </c>
      <c r="B236" s="26">
        <f t="shared" si="3"/>
        <v>62.738823529411775</v>
      </c>
      <c r="E236" s="9"/>
    </row>
    <row r="237" spans="1:5" ht="13.8" x14ac:dyDescent="0.25">
      <c r="A237" s="5">
        <v>15.775401069518717</v>
      </c>
      <c r="B237" s="26">
        <f t="shared" si="3"/>
        <v>42.063529411764705</v>
      </c>
      <c r="E237" s="9"/>
    </row>
    <row r="238" spans="1:5" ht="13.8" x14ac:dyDescent="0.25">
      <c r="A238" s="5">
        <v>80.590062111801231</v>
      </c>
      <c r="B238" s="26">
        <f t="shared" si="3"/>
        <v>214.88534161490679</v>
      </c>
      <c r="E238" s="9"/>
    </row>
    <row r="239" spans="1:5" ht="13.8" x14ac:dyDescent="0.25">
      <c r="A239" s="5">
        <v>7.6452599388379205</v>
      </c>
      <c r="B239" s="26">
        <f t="shared" si="3"/>
        <v>20.38532110091743</v>
      </c>
      <c r="E239" s="9"/>
    </row>
    <row r="240" spans="1:5" ht="13.8" x14ac:dyDescent="0.25">
      <c r="A240" s="5">
        <v>20.899470899470899</v>
      </c>
      <c r="B240" s="26">
        <f t="shared" si="3"/>
        <v>55.726349206349205</v>
      </c>
      <c r="E240" s="9"/>
    </row>
    <row r="241" spans="1:5" ht="13.8" x14ac:dyDescent="0.25">
      <c r="A241" s="5">
        <v>18.333333333333336</v>
      </c>
      <c r="B241" s="26">
        <f t="shared" si="3"/>
        <v>48.884000000000007</v>
      </c>
      <c r="E241" s="9"/>
    </row>
    <row r="242" spans="1:5" ht="13.8" x14ac:dyDescent="0.25">
      <c r="A242" s="5">
        <v>18.042813455657491</v>
      </c>
      <c r="B242" s="26">
        <f t="shared" si="3"/>
        <v>48.109357798165135</v>
      </c>
      <c r="E242" s="9"/>
    </row>
    <row r="243" spans="1:5" ht="13.8" x14ac:dyDescent="0.25">
      <c r="A243" s="5">
        <v>14.792899408284024</v>
      </c>
      <c r="B243" s="26">
        <f t="shared" si="3"/>
        <v>39.443786982248518</v>
      </c>
      <c r="E243" s="9"/>
    </row>
    <row r="244" spans="1:5" ht="13.8" x14ac:dyDescent="0.25">
      <c r="A244" s="5">
        <v>33.400402414486919</v>
      </c>
      <c r="B244" s="26">
        <f t="shared" si="3"/>
        <v>89.058832997987921</v>
      </c>
      <c r="E244" s="9"/>
    </row>
    <row r="245" spans="1:5" ht="13.8" x14ac:dyDescent="0.25">
      <c r="A245" s="5">
        <v>18.897637795275589</v>
      </c>
      <c r="B245" s="26">
        <f t="shared" si="3"/>
        <v>50.38866141732283</v>
      </c>
      <c r="E245" s="9"/>
    </row>
    <row r="246" spans="1:5" ht="13.8" x14ac:dyDescent="0.25">
      <c r="A246" s="5">
        <v>8.6124401913875612</v>
      </c>
      <c r="B246" s="26">
        <f t="shared" si="3"/>
        <v>22.964210526315792</v>
      </c>
      <c r="E246" s="9"/>
    </row>
    <row r="247" spans="1:5" ht="13.8" x14ac:dyDescent="0.25">
      <c r="A247" s="5">
        <v>10.227272727272727</v>
      </c>
      <c r="B247" s="26">
        <f t="shared" si="3"/>
        <v>27.269999999999996</v>
      </c>
      <c r="E247" s="9"/>
    </row>
    <row r="248" spans="1:5" ht="13.8" x14ac:dyDescent="0.25">
      <c r="A248" s="5">
        <v>8.097165991902834</v>
      </c>
      <c r="B248" s="26">
        <f t="shared" si="3"/>
        <v>21.590283400809717</v>
      </c>
      <c r="E248" s="9"/>
    </row>
    <row r="249" spans="1:5" ht="13.8" x14ac:dyDescent="0.25">
      <c r="A249" s="5">
        <v>38.461538461538467</v>
      </c>
      <c r="B249" s="26">
        <f t="shared" si="3"/>
        <v>102.55384615384617</v>
      </c>
      <c r="E249" s="9"/>
    </row>
    <row r="250" spans="1:5" ht="13.8" x14ac:dyDescent="0.25">
      <c r="A250" s="5">
        <v>20.359281437125748</v>
      </c>
      <c r="B250" s="26">
        <f t="shared" si="3"/>
        <v>54.285988023952093</v>
      </c>
      <c r="E250" s="9"/>
    </row>
    <row r="251" spans="1:5" ht="13.8" x14ac:dyDescent="0.25">
      <c r="A251" s="5">
        <v>63.713080168776379</v>
      </c>
      <c r="B251" s="26">
        <f t="shared" si="3"/>
        <v>169.88455696202533</v>
      </c>
      <c r="E251" s="9"/>
    </row>
    <row r="252" spans="1:5" ht="13.8" x14ac:dyDescent="0.25">
      <c r="A252" s="5">
        <v>28.057553956834532</v>
      </c>
      <c r="B252" s="26">
        <f t="shared" si="3"/>
        <v>74.81266187050359</v>
      </c>
      <c r="E252" s="9"/>
    </row>
    <row r="253" spans="1:5" ht="13.8" x14ac:dyDescent="0.25">
      <c r="A253" s="5">
        <v>26.12826603325416</v>
      </c>
      <c r="B253" s="26">
        <f t="shared" si="3"/>
        <v>69.668408551068893</v>
      </c>
      <c r="E253" s="9"/>
    </row>
    <row r="254" spans="1:5" ht="13.8" x14ac:dyDescent="0.25">
      <c r="A254" s="5">
        <v>11.39896373056995</v>
      </c>
      <c r="B254" s="26">
        <f t="shared" si="3"/>
        <v>30.394196891191712</v>
      </c>
      <c r="E254" s="9"/>
    </row>
    <row r="255" spans="1:5" ht="13.8" x14ac:dyDescent="0.25">
      <c r="A255" s="5">
        <v>72.473118279569889</v>
      </c>
      <c r="B255" s="26">
        <f t="shared" si="3"/>
        <v>193.24232258064515</v>
      </c>
      <c r="E255" s="9"/>
    </row>
    <row r="256" spans="1:5" ht="13.8" x14ac:dyDescent="0.25">
      <c r="A256" s="5">
        <v>19.492868462757524</v>
      </c>
      <c r="B256" s="26">
        <f t="shared" si="3"/>
        <v>51.975784469096659</v>
      </c>
      <c r="E256" s="9"/>
    </row>
    <row r="257" spans="1:5" ht="13.8" x14ac:dyDescent="0.25">
      <c r="A257" s="5">
        <v>80.263157894736835</v>
      </c>
      <c r="B257" s="26">
        <f t="shared" si="3"/>
        <v>214.01368421052629</v>
      </c>
      <c r="E257" s="9"/>
    </row>
    <row r="258" spans="1:5" ht="13.8" x14ac:dyDescent="0.25">
      <c r="A258" s="5">
        <v>47.872340425531917</v>
      </c>
      <c r="B258" s="26">
        <f t="shared" si="3"/>
        <v>127.64680851063829</v>
      </c>
      <c r="E258" s="9"/>
    </row>
    <row r="259" spans="1:5" ht="13.8" x14ac:dyDescent="0.25">
      <c r="A259" s="5">
        <v>22.388059701492537</v>
      </c>
      <c r="B259" s="26">
        <f t="shared" si="3"/>
        <v>59.6955223880597</v>
      </c>
      <c r="E259" s="9"/>
    </row>
    <row r="260" spans="1:5" ht="13.8" x14ac:dyDescent="0.25">
      <c r="A260" s="5">
        <v>14.285714285714286</v>
      </c>
      <c r="B260" s="26">
        <f t="shared" si="3"/>
        <v>38.091428571428573</v>
      </c>
      <c r="E260" s="9"/>
    </row>
    <row r="261" spans="1:5" ht="13.8" x14ac:dyDescent="0.25">
      <c r="A261" s="5">
        <v>20.205479452054796</v>
      </c>
      <c r="B261" s="26">
        <f t="shared" si="3"/>
        <v>53.875890410958903</v>
      </c>
      <c r="E261" s="9"/>
    </row>
    <row r="262" spans="1:5" ht="13.8" x14ac:dyDescent="0.25">
      <c r="A262" s="5">
        <v>16.638655462184875</v>
      </c>
      <c r="B262" s="26">
        <f t="shared" si="3"/>
        <v>44.365310924369751</v>
      </c>
      <c r="E262" s="9"/>
    </row>
    <row r="263" spans="1:5" ht="13.8" x14ac:dyDescent="0.25">
      <c r="A263" s="5">
        <v>11.111111111111111</v>
      </c>
      <c r="B263" s="26">
        <f t="shared" si="3"/>
        <v>29.626666666666665</v>
      </c>
      <c r="E263" s="9"/>
    </row>
    <row r="264" spans="1:5" ht="13.8" x14ac:dyDescent="0.25">
      <c r="A264" s="5">
        <v>9.375</v>
      </c>
      <c r="B264" s="26">
        <f t="shared" si="3"/>
        <v>24.997499999999999</v>
      </c>
      <c r="E264" s="9"/>
    </row>
    <row r="265" spans="1:5" ht="13.8" x14ac:dyDescent="0.25">
      <c r="A265" s="5">
        <v>32.250580046403712</v>
      </c>
      <c r="B265" s="26">
        <f t="shared" si="3"/>
        <v>85.99294663573086</v>
      </c>
      <c r="E265" s="9"/>
    </row>
    <row r="266" spans="1:5" ht="13.8" x14ac:dyDescent="0.25">
      <c r="A266" s="5">
        <v>8.928571428571427</v>
      </c>
      <c r="B266" s="26">
        <f t="shared" si="3"/>
        <v>23.807142857142853</v>
      </c>
      <c r="E266" s="9"/>
    </row>
    <row r="267" spans="1:5" ht="13.8" x14ac:dyDescent="0.25">
      <c r="A267" s="5">
        <v>67.640918580375782</v>
      </c>
      <c r="B267" s="26">
        <f t="shared" si="3"/>
        <v>180.35774530271397</v>
      </c>
      <c r="E267" s="9"/>
    </row>
    <row r="268" spans="1:5" ht="13.8" x14ac:dyDescent="0.25">
      <c r="A268" s="5">
        <v>29.234972677595628</v>
      </c>
      <c r="B268" s="26">
        <f t="shared" si="3"/>
        <v>77.952131147540982</v>
      </c>
      <c r="E268" s="9"/>
    </row>
    <row r="269" spans="1:5" ht="13.8" x14ac:dyDescent="0.25">
      <c r="A269" s="5">
        <v>53.427419354838705</v>
      </c>
      <c r="B269" s="26">
        <f t="shared" si="3"/>
        <v>142.45887096774192</v>
      </c>
      <c r="E269" s="9"/>
    </row>
    <row r="270" spans="1:5" ht="13.8" x14ac:dyDescent="0.25">
      <c r="A270" s="5">
        <v>18.852459016393446</v>
      </c>
      <c r="B270" s="26">
        <f t="shared" si="3"/>
        <v>50.268196721311483</v>
      </c>
      <c r="E270" s="9"/>
    </row>
    <row r="271" spans="1:5" ht="13.8" x14ac:dyDescent="0.25">
      <c r="A271" s="5">
        <v>9.2024539877300615</v>
      </c>
      <c r="B271" s="26">
        <f t="shared" si="3"/>
        <v>24.537423312883433</v>
      </c>
      <c r="E271" s="9"/>
    </row>
    <row r="272" spans="1:5" ht="13.8" x14ac:dyDescent="0.25">
      <c r="A272" s="5">
        <v>19.337016574585633</v>
      </c>
      <c r="B272" s="26">
        <f t="shared" si="3"/>
        <v>51.560220994475131</v>
      </c>
      <c r="E272" s="9"/>
    </row>
    <row r="273" spans="1:5" ht="13.8" x14ac:dyDescent="0.25">
      <c r="A273" s="5">
        <v>16.853932584269664</v>
      </c>
      <c r="B273" s="26">
        <f t="shared" si="3"/>
        <v>44.939325842696633</v>
      </c>
      <c r="E273" s="9"/>
    </row>
    <row r="274" spans="1:5" ht="13.8" x14ac:dyDescent="0.25">
      <c r="A274" s="5">
        <v>76.582278481012665</v>
      </c>
      <c r="B274" s="26">
        <f t="shared" si="3"/>
        <v>204.19898734177215</v>
      </c>
      <c r="E274" s="9"/>
    </row>
    <row r="275" spans="1:5" ht="13.8" x14ac:dyDescent="0.25">
      <c r="A275" s="5">
        <v>20.833333333333336</v>
      </c>
      <c r="B275" s="26">
        <f t="shared" si="3"/>
        <v>55.550000000000004</v>
      </c>
      <c r="E275" s="9"/>
    </row>
    <row r="276" spans="1:5" ht="13.8" x14ac:dyDescent="0.25">
      <c r="A276" s="5">
        <v>57.931034482758619</v>
      </c>
      <c r="B276" s="26">
        <f t="shared" si="3"/>
        <v>154.46731034482758</v>
      </c>
      <c r="E276" s="9"/>
    </row>
    <row r="277" spans="1:5" ht="13.8" x14ac:dyDescent="0.25">
      <c r="A277" s="5">
        <v>39.714285714285715</v>
      </c>
      <c r="B277" s="26">
        <f t="shared" si="3"/>
        <v>105.89417142857143</v>
      </c>
      <c r="E277" s="9"/>
    </row>
    <row r="278" spans="1:5" ht="13.8" x14ac:dyDescent="0.25">
      <c r="A278" s="5">
        <v>32.820512820512818</v>
      </c>
      <c r="B278" s="26">
        <f t="shared" si="3"/>
        <v>87.512615384615373</v>
      </c>
      <c r="E278" s="9"/>
    </row>
    <row r="279" spans="1:5" ht="13.8" x14ac:dyDescent="0.25">
      <c r="A279" s="5">
        <v>19.199999999999996</v>
      </c>
      <c r="B279" s="26">
        <f t="shared" si="3"/>
        <v>51.194879999999984</v>
      </c>
      <c r="E279" s="9"/>
    </row>
    <row r="280" spans="1:5" ht="13.8" x14ac:dyDescent="0.25">
      <c r="A280" s="5">
        <v>25.365853658536587</v>
      </c>
      <c r="B280" s="26">
        <f t="shared" si="3"/>
        <v>67.635512195121947</v>
      </c>
      <c r="E280" s="9"/>
    </row>
    <row r="281" spans="1:5" ht="13.8" x14ac:dyDescent="0.25">
      <c r="A281" s="5">
        <v>11.36950904392765</v>
      </c>
      <c r="B281" s="26">
        <f t="shared" si="3"/>
        <v>30.315658914728683</v>
      </c>
      <c r="E281" s="9"/>
    </row>
    <row r="282" spans="1:5" ht="13.8" x14ac:dyDescent="0.25">
      <c r="A282" s="5">
        <v>44.415584415584412</v>
      </c>
      <c r="B282" s="26">
        <f t="shared" si="3"/>
        <v>118.42971428571427</v>
      </c>
      <c r="E282" s="9"/>
    </row>
    <row r="283" spans="1:5" ht="13.8" x14ac:dyDescent="0.25">
      <c r="A283" s="5">
        <v>41.237113402061865</v>
      </c>
      <c r="B283" s="26">
        <f t="shared" si="3"/>
        <v>109.95463917525775</v>
      </c>
      <c r="E283" s="9"/>
    </row>
    <row r="284" spans="1:5" ht="13.8" x14ac:dyDescent="0.25">
      <c r="A284" s="5">
        <v>25.897435897435894</v>
      </c>
      <c r="B284" s="26">
        <f t="shared" si="3"/>
        <v>69.052923076923065</v>
      </c>
      <c r="E284" s="9"/>
    </row>
    <row r="285" spans="1:5" ht="13.8" x14ac:dyDescent="0.25">
      <c r="A285" s="5">
        <v>9.4674556213017773</v>
      </c>
      <c r="B285" s="26">
        <f t="shared" si="3"/>
        <v>25.244023668639059</v>
      </c>
      <c r="E285" s="9"/>
    </row>
    <row r="286" spans="1:5" ht="13.8" x14ac:dyDescent="0.25">
      <c r="A286" s="5">
        <v>49.729729729729719</v>
      </c>
      <c r="B286" s="26">
        <f t="shared" si="3"/>
        <v>132.59935135135132</v>
      </c>
      <c r="E286" s="9"/>
    </row>
    <row r="287" spans="1:5" ht="13.8" x14ac:dyDescent="0.25">
      <c r="A287" s="5">
        <v>18.732782369146001</v>
      </c>
      <c r="B287" s="26">
        <f t="shared" si="3"/>
        <v>49.949090909090899</v>
      </c>
      <c r="E287" s="9"/>
    </row>
    <row r="288" spans="1:5" ht="13.8" x14ac:dyDescent="0.25">
      <c r="A288" s="5">
        <v>6.1946902654867255</v>
      </c>
      <c r="B288" s="26">
        <f t="shared" si="3"/>
        <v>16.517522123893805</v>
      </c>
      <c r="E288" s="9"/>
    </row>
    <row r="289" spans="1:5" ht="13.8" x14ac:dyDescent="0.25">
      <c r="A289" s="5">
        <v>16.923076923076923</v>
      </c>
      <c r="B289" s="26">
        <f t="shared" si="3"/>
        <v>45.123692307692309</v>
      </c>
      <c r="E289" s="9"/>
    </row>
    <row r="290" spans="1:5" ht="13.8" x14ac:dyDescent="0.25">
      <c r="A290" s="5">
        <v>43.203883495145632</v>
      </c>
      <c r="B290" s="26">
        <f t="shared" si="3"/>
        <v>115.19883495145631</v>
      </c>
      <c r="E290" s="9"/>
    </row>
    <row r="291" spans="1:5" ht="13.8" x14ac:dyDescent="0.25">
      <c r="A291" s="5">
        <v>16.049382716049383</v>
      </c>
      <c r="B291" s="26">
        <f t="shared" si="3"/>
        <v>42.794074074074075</v>
      </c>
      <c r="E291" s="9"/>
    </row>
    <row r="292" spans="1:5" ht="13.8" x14ac:dyDescent="0.25">
      <c r="A292" s="5">
        <v>13.703703703703702</v>
      </c>
      <c r="B292" s="26">
        <f t="shared" si="3"/>
        <v>36.539555555555552</v>
      </c>
      <c r="E292" s="9"/>
    </row>
    <row r="293" spans="1:5" ht="13.8" x14ac:dyDescent="0.25">
      <c r="A293" s="5">
        <v>12.083333333333334</v>
      </c>
      <c r="B293" s="26">
        <f t="shared" si="3"/>
        <v>32.219000000000001</v>
      </c>
      <c r="E293" s="9"/>
    </row>
    <row r="294" spans="1:5" ht="13.8" x14ac:dyDescent="0.25">
      <c r="A294" s="5">
        <v>63.408521303258141</v>
      </c>
      <c r="B294" s="26">
        <f t="shared" si="3"/>
        <v>169.0724812030075</v>
      </c>
      <c r="E294" s="9"/>
    </row>
    <row r="295" spans="1:5" ht="13.8" x14ac:dyDescent="0.25">
      <c r="A295" s="5">
        <v>14.814814814814813</v>
      </c>
      <c r="B295" s="26">
        <f t="shared" si="3"/>
        <v>39.502222222222215</v>
      </c>
      <c r="E295" s="9"/>
    </row>
    <row r="296" spans="1:5" ht="13.8" x14ac:dyDescent="0.25">
      <c r="A296" s="5">
        <v>38.22894168466523</v>
      </c>
      <c r="B296" s="26">
        <f t="shared" si="3"/>
        <v>101.93365010799137</v>
      </c>
      <c r="E296" s="9"/>
    </row>
    <row r="297" spans="1:5" ht="13.8" x14ac:dyDescent="0.25">
      <c r="A297" s="5">
        <v>9.375</v>
      </c>
      <c r="B297" s="26">
        <f t="shared" si="3"/>
        <v>24.997499999999999</v>
      </c>
      <c r="E297" s="9"/>
    </row>
    <row r="298" spans="1:5" ht="13.8" x14ac:dyDescent="0.25">
      <c r="A298" s="5">
        <v>36.610169491525426</v>
      </c>
      <c r="B298" s="26">
        <f t="shared" ref="B298:B361" si="4">2.6664*A298</f>
        <v>97.617355932203395</v>
      </c>
      <c r="E298" s="9"/>
    </row>
    <row r="299" spans="1:5" ht="13.8" x14ac:dyDescent="0.25">
      <c r="A299" s="5">
        <v>18.666666666666668</v>
      </c>
      <c r="B299" s="26">
        <f t="shared" si="4"/>
        <v>49.772800000000004</v>
      </c>
      <c r="E299" s="9"/>
    </row>
    <row r="300" spans="1:5" ht="13.8" x14ac:dyDescent="0.25">
      <c r="A300" s="5">
        <v>25.055928411633104</v>
      </c>
      <c r="B300" s="26">
        <f t="shared" si="4"/>
        <v>66.809127516778503</v>
      </c>
      <c r="E300" s="9"/>
    </row>
    <row r="301" spans="1:5" ht="13.8" x14ac:dyDescent="0.25">
      <c r="A301" s="5">
        <v>13.089005235602095</v>
      </c>
      <c r="B301" s="26">
        <f t="shared" si="4"/>
        <v>34.900523560209422</v>
      </c>
      <c r="E301" s="9"/>
    </row>
    <row r="302" spans="1:5" ht="13.8" x14ac:dyDescent="0.25">
      <c r="A302" s="5">
        <v>50.537634408602152</v>
      </c>
      <c r="B302" s="26">
        <f t="shared" si="4"/>
        <v>134.75354838709677</v>
      </c>
      <c r="E302" s="9"/>
    </row>
    <row r="303" spans="1:5" ht="13.8" x14ac:dyDescent="0.25">
      <c r="A303" s="5">
        <v>20.833333333333332</v>
      </c>
      <c r="B303" s="26">
        <f t="shared" si="4"/>
        <v>55.55</v>
      </c>
      <c r="E303" s="9"/>
    </row>
    <row r="304" spans="1:5" ht="13.8" x14ac:dyDescent="0.25">
      <c r="A304" s="5">
        <v>13.793103448275859</v>
      </c>
      <c r="B304" s="26">
        <f t="shared" si="4"/>
        <v>36.777931034482748</v>
      </c>
      <c r="E304" s="9"/>
    </row>
    <row r="305" spans="1:5" ht="13.8" x14ac:dyDescent="0.25">
      <c r="A305" s="5">
        <v>8.695652173913043</v>
      </c>
      <c r="B305" s="26">
        <f t="shared" si="4"/>
        <v>23.186086956521738</v>
      </c>
      <c r="E305" s="9"/>
    </row>
    <row r="306" spans="1:5" ht="13.8" x14ac:dyDescent="0.25">
      <c r="A306" s="5">
        <v>40.33771106941839</v>
      </c>
      <c r="B306" s="26">
        <f t="shared" si="4"/>
        <v>107.55647279549719</v>
      </c>
      <c r="E306" s="9"/>
    </row>
    <row r="307" spans="1:5" ht="13.8" x14ac:dyDescent="0.25">
      <c r="A307" s="5">
        <v>20.526315789473685</v>
      </c>
      <c r="B307" s="26">
        <f t="shared" si="4"/>
        <v>54.731368421052629</v>
      </c>
      <c r="E307" s="9"/>
    </row>
    <row r="308" spans="1:5" ht="13.8" x14ac:dyDescent="0.25">
      <c r="A308" s="5">
        <v>77.233676975945002</v>
      </c>
      <c r="B308" s="26">
        <f t="shared" si="4"/>
        <v>205.93587628865976</v>
      </c>
      <c r="E308" s="9"/>
    </row>
    <row r="309" spans="1:5" ht="13.8" x14ac:dyDescent="0.25">
      <c r="A309" s="5">
        <v>54.468085106382972</v>
      </c>
      <c r="B309" s="26">
        <f t="shared" si="4"/>
        <v>145.23370212765954</v>
      </c>
      <c r="E309" s="9"/>
    </row>
    <row r="310" spans="1:5" ht="13.8" x14ac:dyDescent="0.25">
      <c r="A310" s="5">
        <v>30.103092783505158</v>
      </c>
      <c r="B310" s="26">
        <f t="shared" si="4"/>
        <v>80.266886597938154</v>
      </c>
      <c r="E310" s="9"/>
    </row>
    <row r="311" spans="1:5" ht="13.8" x14ac:dyDescent="0.25">
      <c r="A311" s="5">
        <v>15.434083601286174</v>
      </c>
      <c r="B311" s="26">
        <f t="shared" si="4"/>
        <v>41.153440514469452</v>
      </c>
      <c r="E311" s="9"/>
    </row>
    <row r="312" spans="1:5" ht="13.8" x14ac:dyDescent="0.25">
      <c r="A312" s="5">
        <v>36.965811965811966</v>
      </c>
      <c r="B312" s="26">
        <f t="shared" si="4"/>
        <v>98.565641025641028</v>
      </c>
      <c r="E312" s="9"/>
    </row>
    <row r="313" spans="1:5" ht="13.8" x14ac:dyDescent="0.25">
      <c r="A313" s="5">
        <v>29.775280898876407</v>
      </c>
      <c r="B313" s="26">
        <f t="shared" si="4"/>
        <v>79.392808988764045</v>
      </c>
      <c r="E313" s="9"/>
    </row>
    <row r="314" spans="1:5" ht="13.8" x14ac:dyDescent="0.25">
      <c r="A314" s="5">
        <v>20.042643923240938</v>
      </c>
      <c r="B314" s="26">
        <f t="shared" si="4"/>
        <v>53.441705756929636</v>
      </c>
      <c r="E314" s="9"/>
    </row>
    <row r="315" spans="1:5" ht="13.8" x14ac:dyDescent="0.25">
      <c r="A315" s="5">
        <v>13.931297709923664</v>
      </c>
      <c r="B315" s="26">
        <f t="shared" si="4"/>
        <v>37.146412213740454</v>
      </c>
      <c r="E315" s="9"/>
    </row>
    <row r="316" spans="1:5" ht="13.8" x14ac:dyDescent="0.25">
      <c r="A316" s="5">
        <v>5.8495821727019504</v>
      </c>
      <c r="B316" s="26">
        <f t="shared" si="4"/>
        <v>15.597325905292479</v>
      </c>
      <c r="E316" s="9"/>
    </row>
    <row r="317" spans="1:5" ht="13.8" x14ac:dyDescent="0.25">
      <c r="A317" s="5">
        <v>38.410596026490076</v>
      </c>
      <c r="B317" s="26">
        <f t="shared" si="4"/>
        <v>102.41801324503314</v>
      </c>
      <c r="E317" s="9"/>
    </row>
    <row r="318" spans="1:5" ht="13.8" x14ac:dyDescent="0.25">
      <c r="A318" s="5">
        <v>14.232209737827716</v>
      </c>
      <c r="B318" s="26">
        <f t="shared" si="4"/>
        <v>37.948764044943822</v>
      </c>
      <c r="E318" s="9"/>
    </row>
    <row r="319" spans="1:5" ht="13.8" x14ac:dyDescent="0.25">
      <c r="A319" s="5">
        <v>26.10619469026549</v>
      </c>
      <c r="B319" s="26">
        <f t="shared" si="4"/>
        <v>69.609557522123893</v>
      </c>
      <c r="E319" s="9"/>
    </row>
    <row r="320" spans="1:5" ht="13.8" x14ac:dyDescent="0.25">
      <c r="A320" s="5">
        <v>7.6923076923076934</v>
      </c>
      <c r="B320" s="26">
        <f t="shared" si="4"/>
        <v>20.510769230769231</v>
      </c>
      <c r="E320" s="9"/>
    </row>
    <row r="321" spans="1:5" ht="13.8" x14ac:dyDescent="0.25">
      <c r="A321" s="5">
        <v>9.7701149425287355</v>
      </c>
      <c r="B321" s="26">
        <f t="shared" si="4"/>
        <v>26.05103448275862</v>
      </c>
      <c r="E321" s="9"/>
    </row>
    <row r="322" spans="1:5" ht="13.8" x14ac:dyDescent="0.25">
      <c r="A322" s="5">
        <v>32.716049382716051</v>
      </c>
      <c r="B322" s="26">
        <f t="shared" si="4"/>
        <v>87.234074074074073</v>
      </c>
      <c r="E322" s="9"/>
    </row>
    <row r="323" spans="1:5" ht="13.8" x14ac:dyDescent="0.25">
      <c r="A323" s="5">
        <v>27.077747989276133</v>
      </c>
      <c r="B323" s="26">
        <f t="shared" si="4"/>
        <v>72.200107238605881</v>
      </c>
      <c r="E323" s="9"/>
    </row>
    <row r="324" spans="1:5" ht="13.8" x14ac:dyDescent="0.25">
      <c r="A324" s="5">
        <v>71.753986332574016</v>
      </c>
      <c r="B324" s="26">
        <f t="shared" si="4"/>
        <v>191.32482915717534</v>
      </c>
      <c r="E324" s="9"/>
    </row>
    <row r="325" spans="1:5" ht="13.8" x14ac:dyDescent="0.25">
      <c r="A325" s="5">
        <v>12.851405622489963</v>
      </c>
      <c r="B325" s="26">
        <f t="shared" si="4"/>
        <v>34.266987951807238</v>
      </c>
      <c r="E325" s="9"/>
    </row>
    <row r="326" spans="1:5" ht="13.8" x14ac:dyDescent="0.25">
      <c r="A326" s="5">
        <v>9.6045197740113011</v>
      </c>
      <c r="B326" s="26">
        <f t="shared" si="4"/>
        <v>25.609491525423731</v>
      </c>
      <c r="E326" s="9"/>
    </row>
    <row r="327" spans="1:5" ht="13.8" x14ac:dyDescent="0.25">
      <c r="A327" s="5">
        <v>5.7894736842105257</v>
      </c>
      <c r="B327" s="26">
        <f t="shared" si="4"/>
        <v>15.437052631578945</v>
      </c>
      <c r="E327" s="9"/>
    </row>
    <row r="328" spans="1:5" ht="13.8" x14ac:dyDescent="0.25">
      <c r="A328" s="5">
        <v>11.555555555555555</v>
      </c>
      <c r="B328" s="26">
        <f t="shared" si="4"/>
        <v>30.811733333333333</v>
      </c>
      <c r="E328" s="9"/>
    </row>
    <row r="329" spans="1:5" ht="13.8" x14ac:dyDescent="0.25">
      <c r="A329" s="5">
        <v>12.169312169312171</v>
      </c>
      <c r="B329" s="26">
        <f t="shared" si="4"/>
        <v>32.448253968253972</v>
      </c>
      <c r="E329" s="9"/>
    </row>
    <row r="330" spans="1:5" ht="13.8" x14ac:dyDescent="0.25">
      <c r="A330" s="5">
        <v>6.2745098039215685</v>
      </c>
      <c r="B330" s="26">
        <f t="shared" si="4"/>
        <v>16.73035294117647</v>
      </c>
      <c r="E330" s="9"/>
    </row>
    <row r="331" spans="1:5" ht="13.8" x14ac:dyDescent="0.25">
      <c r="A331" s="5">
        <v>35.315985130111528</v>
      </c>
      <c r="B331" s="26">
        <f t="shared" si="4"/>
        <v>94.166542750929381</v>
      </c>
      <c r="E331" s="9"/>
    </row>
    <row r="332" spans="1:5" ht="13.8" x14ac:dyDescent="0.25">
      <c r="A332" s="5">
        <v>26.063829787234045</v>
      </c>
      <c r="B332" s="26">
        <f t="shared" si="4"/>
        <v>69.49659574468086</v>
      </c>
      <c r="E332" s="9"/>
    </row>
    <row r="333" spans="1:5" ht="13.8" x14ac:dyDescent="0.25">
      <c r="A333" s="5">
        <v>48.538011695906434</v>
      </c>
      <c r="B333" s="26">
        <f t="shared" si="4"/>
        <v>129.4217543859649</v>
      </c>
      <c r="E333" s="9"/>
    </row>
    <row r="334" spans="1:5" ht="13.8" x14ac:dyDescent="0.25">
      <c r="A334" s="5">
        <v>7.1065989847715727</v>
      </c>
      <c r="B334" s="26">
        <f t="shared" si="4"/>
        <v>18.94903553299492</v>
      </c>
      <c r="E334" s="9"/>
    </row>
    <row r="335" spans="1:5" ht="13.8" x14ac:dyDescent="0.25">
      <c r="A335" s="5">
        <v>13.333333333333334</v>
      </c>
      <c r="B335" s="26">
        <f t="shared" si="4"/>
        <v>35.552</v>
      </c>
      <c r="E335" s="9"/>
    </row>
    <row r="336" spans="1:5" ht="13.8" x14ac:dyDescent="0.25">
      <c r="A336" s="5">
        <v>9.3406593406593412</v>
      </c>
      <c r="B336" s="26">
        <f t="shared" si="4"/>
        <v>24.905934065934066</v>
      </c>
      <c r="E336" s="9"/>
    </row>
    <row r="337" spans="1:5" ht="13.8" x14ac:dyDescent="0.25">
      <c r="A337" s="5">
        <v>16.666666666666668</v>
      </c>
      <c r="B337" s="26">
        <f t="shared" si="4"/>
        <v>44.44</v>
      </c>
      <c r="E337" s="9"/>
    </row>
    <row r="338" spans="1:5" ht="13.8" x14ac:dyDescent="0.25">
      <c r="A338" s="5">
        <v>12.324929971988798</v>
      </c>
      <c r="B338" s="26">
        <f t="shared" si="4"/>
        <v>32.863193277310927</v>
      </c>
      <c r="E338" s="9"/>
    </row>
    <row r="339" spans="1:5" ht="13.8" x14ac:dyDescent="0.25">
      <c r="A339" s="5">
        <v>23.826714801444041</v>
      </c>
      <c r="B339" s="26">
        <f t="shared" si="4"/>
        <v>63.531552346570386</v>
      </c>
      <c r="E339" s="9"/>
    </row>
    <row r="340" spans="1:5" ht="13.8" x14ac:dyDescent="0.25">
      <c r="A340" s="5">
        <v>9.3750000000000036</v>
      </c>
      <c r="B340" s="26">
        <f t="shared" si="4"/>
        <v>24.997500000000009</v>
      </c>
      <c r="E340" s="9"/>
    </row>
    <row r="341" spans="1:5" ht="13.8" x14ac:dyDescent="0.25">
      <c r="A341" s="5">
        <v>6.2034739454094296</v>
      </c>
      <c r="B341" s="26">
        <f t="shared" si="4"/>
        <v>16.540942928039701</v>
      </c>
      <c r="E341" s="9"/>
    </row>
    <row r="342" spans="1:5" ht="13.8" x14ac:dyDescent="0.25">
      <c r="A342" s="5">
        <v>50.999999999999993</v>
      </c>
      <c r="B342" s="26">
        <f t="shared" si="4"/>
        <v>135.98639999999997</v>
      </c>
      <c r="E342" s="9"/>
    </row>
    <row r="343" spans="1:5" ht="13.8" x14ac:dyDescent="0.25">
      <c r="A343" s="5">
        <v>70.444444444444443</v>
      </c>
      <c r="B343" s="26">
        <f t="shared" si="4"/>
        <v>187.83306666666667</v>
      </c>
      <c r="E343" s="9"/>
    </row>
    <row r="344" spans="1:5" ht="13.8" x14ac:dyDescent="0.25">
      <c r="A344" s="5">
        <v>23.045267489711932</v>
      </c>
      <c r="B344" s="26">
        <f t="shared" si="4"/>
        <v>61.447901234567894</v>
      </c>
      <c r="E344" s="9"/>
    </row>
    <row r="345" spans="1:5" ht="13.8" x14ac:dyDescent="0.25">
      <c r="A345" s="5">
        <v>60.34482758620689</v>
      </c>
      <c r="B345" s="26">
        <f t="shared" si="4"/>
        <v>160.90344827586205</v>
      </c>
      <c r="E345" s="9"/>
    </row>
    <row r="346" spans="1:5" ht="13.8" x14ac:dyDescent="0.25">
      <c r="A346" s="5">
        <v>26.903553299492387</v>
      </c>
      <c r="B346" s="26">
        <f t="shared" si="4"/>
        <v>71.735634517766499</v>
      </c>
      <c r="E346" s="9"/>
    </row>
    <row r="347" spans="1:5" ht="13.8" x14ac:dyDescent="0.25">
      <c r="A347" s="5">
        <v>32.460732984293195</v>
      </c>
      <c r="B347" s="26">
        <f t="shared" si="4"/>
        <v>86.553298429319369</v>
      </c>
      <c r="E347" s="9"/>
    </row>
    <row r="348" spans="1:5" ht="13.8" x14ac:dyDescent="0.25">
      <c r="A348" s="5">
        <v>13.679245283018867</v>
      </c>
      <c r="B348" s="26">
        <f t="shared" si="4"/>
        <v>36.474339622641502</v>
      </c>
      <c r="E348" s="9"/>
    </row>
    <row r="349" spans="1:5" ht="13.8" x14ac:dyDescent="0.25">
      <c r="A349" s="5">
        <v>21.390374331550799</v>
      </c>
      <c r="B349" s="26">
        <f t="shared" si="4"/>
        <v>57.035294117647048</v>
      </c>
      <c r="E349" s="9"/>
    </row>
    <row r="350" spans="1:5" ht="13.8" x14ac:dyDescent="0.25">
      <c r="A350" s="5">
        <v>23.823529411764707</v>
      </c>
      <c r="B350" s="26">
        <f t="shared" si="4"/>
        <v>63.523058823529411</v>
      </c>
      <c r="E350" s="9"/>
    </row>
    <row r="351" spans="1:5" ht="13.8" x14ac:dyDescent="0.25">
      <c r="A351" s="5">
        <v>25.411764705882355</v>
      </c>
      <c r="B351" s="26">
        <f t="shared" si="4"/>
        <v>67.757929411764707</v>
      </c>
      <c r="E351" s="9"/>
    </row>
    <row r="352" spans="1:5" ht="13.8" x14ac:dyDescent="0.25">
      <c r="A352" s="5">
        <v>4.7826086956521738</v>
      </c>
      <c r="B352" s="26">
        <f t="shared" si="4"/>
        <v>12.752347826086956</v>
      </c>
      <c r="E352" s="9"/>
    </row>
    <row r="353" spans="1:5" ht="13.8" x14ac:dyDescent="0.25">
      <c r="A353" s="5">
        <v>17.724867724867725</v>
      </c>
      <c r="B353" s="26">
        <f t="shared" si="4"/>
        <v>47.261587301587298</v>
      </c>
      <c r="E353" s="9"/>
    </row>
    <row r="354" spans="1:5" ht="13.8" x14ac:dyDescent="0.25">
      <c r="A354" s="5">
        <v>43.39622641509434</v>
      </c>
      <c r="B354" s="26">
        <f t="shared" si="4"/>
        <v>115.71169811320755</v>
      </c>
      <c r="E354" s="9"/>
    </row>
    <row r="355" spans="1:5" ht="13.8" x14ac:dyDescent="0.25">
      <c r="A355" s="5">
        <v>58.244111349036402</v>
      </c>
      <c r="B355" s="26">
        <f t="shared" si="4"/>
        <v>155.30209850107065</v>
      </c>
      <c r="E355" s="9"/>
    </row>
    <row r="356" spans="1:5" ht="13.8" x14ac:dyDescent="0.25">
      <c r="A356" s="5">
        <v>89.125295508274235</v>
      </c>
      <c r="B356" s="26">
        <f t="shared" si="4"/>
        <v>237.64368794326242</v>
      </c>
      <c r="E356" s="9"/>
    </row>
    <row r="357" spans="1:5" ht="13.8" x14ac:dyDescent="0.25">
      <c r="A357" s="5">
        <v>32.317073170731703</v>
      </c>
      <c r="B357" s="26">
        <f t="shared" si="4"/>
        <v>86.170243902439012</v>
      </c>
      <c r="E357" s="9"/>
    </row>
    <row r="358" spans="1:5" ht="13.8" x14ac:dyDescent="0.25">
      <c r="A358" s="5">
        <v>25.906735751295336</v>
      </c>
      <c r="B358" s="26">
        <f t="shared" si="4"/>
        <v>69.077720207253876</v>
      </c>
      <c r="E358" s="9"/>
    </row>
    <row r="359" spans="1:5" ht="13.8" x14ac:dyDescent="0.25">
      <c r="A359" s="5">
        <v>28.070175438596493</v>
      </c>
      <c r="B359" s="26">
        <f t="shared" si="4"/>
        <v>74.846315789473692</v>
      </c>
      <c r="E359" s="9"/>
    </row>
    <row r="360" spans="1:5" ht="13.8" x14ac:dyDescent="0.25">
      <c r="A360" s="5">
        <v>20.992366412213737</v>
      </c>
      <c r="B360" s="26">
        <f t="shared" si="4"/>
        <v>55.974045801526707</v>
      </c>
      <c r="E360" s="9"/>
    </row>
    <row r="361" spans="1:5" ht="13.8" x14ac:dyDescent="0.25">
      <c r="A361" s="5">
        <v>18.324607329842927</v>
      </c>
      <c r="B361" s="26">
        <f t="shared" si="4"/>
        <v>48.860732984293179</v>
      </c>
      <c r="E361" s="9"/>
    </row>
    <row r="362" spans="1:5" ht="13.8" x14ac:dyDescent="0.25">
      <c r="A362" s="5">
        <v>86.462882096069876</v>
      </c>
      <c r="B362" s="26">
        <f t="shared" ref="B362:B425" si="5">2.6664*A362</f>
        <v>230.5446288209607</v>
      </c>
      <c r="E362" s="9"/>
    </row>
    <row r="363" spans="1:5" ht="13.8" x14ac:dyDescent="0.25">
      <c r="A363" s="5">
        <v>33.61045130641331</v>
      </c>
      <c r="B363" s="26">
        <f t="shared" si="5"/>
        <v>89.618907363420448</v>
      </c>
      <c r="E363" s="9"/>
    </row>
    <row r="364" spans="1:5" ht="13.8" x14ac:dyDescent="0.25">
      <c r="A364" s="5">
        <v>86.462882096069904</v>
      </c>
      <c r="B364" s="26">
        <f t="shared" si="5"/>
        <v>230.54462882096078</v>
      </c>
      <c r="E364" s="9"/>
    </row>
    <row r="365" spans="1:5" ht="13.8" x14ac:dyDescent="0.25">
      <c r="A365" s="5">
        <v>4.166666666666667</v>
      </c>
      <c r="B365" s="26">
        <f t="shared" si="5"/>
        <v>11.11</v>
      </c>
      <c r="E365" s="9"/>
    </row>
    <row r="366" spans="1:5" ht="13.8" x14ac:dyDescent="0.25">
      <c r="A366" s="5">
        <v>9.6491228070175428</v>
      </c>
      <c r="B366" s="26">
        <f t="shared" si="5"/>
        <v>25.728421052631575</v>
      </c>
      <c r="E366" s="9"/>
    </row>
    <row r="367" spans="1:5" ht="13.8" x14ac:dyDescent="0.25">
      <c r="A367" s="5">
        <v>11.009174311926609</v>
      </c>
      <c r="B367" s="26">
        <f t="shared" si="5"/>
        <v>29.354862385321109</v>
      </c>
      <c r="E367" s="9"/>
    </row>
    <row r="368" spans="1:5" ht="13.8" x14ac:dyDescent="0.25">
      <c r="A368" s="5">
        <v>27.777777777777775</v>
      </c>
      <c r="B368" s="26">
        <f t="shared" si="5"/>
        <v>74.066666666666663</v>
      </c>
      <c r="E368" s="9"/>
    </row>
    <row r="369" spans="1:5" ht="13.8" x14ac:dyDescent="0.25">
      <c r="A369" s="5">
        <v>18.34319526627219</v>
      </c>
      <c r="B369" s="26">
        <f t="shared" si="5"/>
        <v>48.910295857988167</v>
      </c>
      <c r="E369" s="9"/>
    </row>
    <row r="370" spans="1:5" ht="13.8" x14ac:dyDescent="0.25">
      <c r="A370" s="5">
        <v>32.352941176470594</v>
      </c>
      <c r="B370" s="26">
        <f t="shared" si="5"/>
        <v>86.26588235294119</v>
      </c>
      <c r="E370" s="9"/>
    </row>
    <row r="371" spans="1:5" ht="13.8" x14ac:dyDescent="0.25">
      <c r="A371" s="5">
        <v>20.276497695852537</v>
      </c>
      <c r="B371" s="26">
        <f t="shared" si="5"/>
        <v>54.0652534562212</v>
      </c>
      <c r="E371" s="9"/>
    </row>
    <row r="372" spans="1:5" ht="13.8" x14ac:dyDescent="0.25">
      <c r="A372" s="5">
        <v>10.60358890701468</v>
      </c>
      <c r="B372" s="26">
        <f t="shared" si="5"/>
        <v>28.273409461663942</v>
      </c>
      <c r="E372" s="9"/>
    </row>
    <row r="373" spans="1:5" ht="13.8" x14ac:dyDescent="0.25">
      <c r="A373" s="5">
        <v>8.3333333333333339</v>
      </c>
      <c r="B373" s="26">
        <f t="shared" si="5"/>
        <v>22.22</v>
      </c>
      <c r="E373" s="9"/>
    </row>
    <row r="374" spans="1:5" ht="13.8" x14ac:dyDescent="0.25">
      <c r="A374" s="5">
        <v>31.31487889273356</v>
      </c>
      <c r="B374" s="25">
        <v>44.7</v>
      </c>
      <c r="C374" s="24" t="s">
        <v>65</v>
      </c>
      <c r="E374" s="9"/>
    </row>
    <row r="375" spans="1:5" ht="13.8" x14ac:dyDescent="0.25">
      <c r="A375" s="5">
        <v>25.531914893617021</v>
      </c>
      <c r="B375" s="26">
        <f t="shared" ref="B375:B406" si="6">2.6664*A375</f>
        <v>68.078297872340414</v>
      </c>
      <c r="E375" s="9"/>
    </row>
    <row r="376" spans="1:5" ht="13.8" x14ac:dyDescent="0.25">
      <c r="A376" s="5">
        <v>12.337662337662337</v>
      </c>
      <c r="B376" s="26">
        <f t="shared" si="6"/>
        <v>32.897142857142853</v>
      </c>
      <c r="E376" s="9"/>
    </row>
    <row r="377" spans="1:5" ht="13.8" x14ac:dyDescent="0.25">
      <c r="A377" s="5">
        <v>12.5</v>
      </c>
      <c r="B377" s="26">
        <f t="shared" si="6"/>
        <v>33.33</v>
      </c>
      <c r="E377" s="9"/>
    </row>
    <row r="378" spans="1:5" ht="13.8" x14ac:dyDescent="0.25">
      <c r="A378" s="5">
        <v>9.7701149425287355</v>
      </c>
      <c r="B378" s="26">
        <f t="shared" si="6"/>
        <v>26.05103448275862</v>
      </c>
      <c r="E378" s="9"/>
    </row>
    <row r="379" spans="1:5" ht="13.8" x14ac:dyDescent="0.25">
      <c r="A379" s="5">
        <v>8.5872576177285325</v>
      </c>
      <c r="B379" s="26">
        <f t="shared" si="6"/>
        <v>22.897063711911358</v>
      </c>
      <c r="E379" s="9"/>
    </row>
    <row r="380" spans="1:5" ht="13.8" x14ac:dyDescent="0.25">
      <c r="A380" s="5">
        <v>3.5502958579881656</v>
      </c>
      <c r="B380" s="26">
        <f t="shared" si="6"/>
        <v>9.4665088757396436</v>
      </c>
      <c r="E380" s="9"/>
    </row>
    <row r="381" spans="1:5" ht="13.8" x14ac:dyDescent="0.25">
      <c r="A381" s="5">
        <v>23.471400394477314</v>
      </c>
      <c r="B381" s="26">
        <f t="shared" si="6"/>
        <v>62.584142011834309</v>
      </c>
      <c r="E381" s="9"/>
    </row>
    <row r="382" spans="1:5" ht="13.8" x14ac:dyDescent="0.25">
      <c r="A382" s="5">
        <v>45.484949832775925</v>
      </c>
      <c r="B382" s="26">
        <f t="shared" si="6"/>
        <v>121.28107023411373</v>
      </c>
      <c r="E382" s="9"/>
    </row>
    <row r="383" spans="1:5" ht="13.8" x14ac:dyDescent="0.25">
      <c r="A383" s="5">
        <v>42.331288343558285</v>
      </c>
      <c r="B383" s="26">
        <f t="shared" si="6"/>
        <v>112.87214723926381</v>
      </c>
      <c r="E383" s="9"/>
    </row>
    <row r="384" spans="1:5" ht="13.8" x14ac:dyDescent="0.25">
      <c r="A384" s="5">
        <v>2.8846153846153846</v>
      </c>
      <c r="B384" s="26">
        <f t="shared" si="6"/>
        <v>7.6915384615384612</v>
      </c>
      <c r="E384" s="9"/>
    </row>
    <row r="385" spans="1:5" ht="13.8" x14ac:dyDescent="0.25">
      <c r="A385" s="5">
        <v>22.790697674418606</v>
      </c>
      <c r="B385" s="26">
        <f t="shared" si="6"/>
        <v>60.76911627906977</v>
      </c>
      <c r="E385" s="9"/>
    </row>
    <row r="386" spans="1:5" ht="13.8" x14ac:dyDescent="0.25">
      <c r="A386" s="5">
        <v>15.254237288135593</v>
      </c>
      <c r="B386" s="26">
        <f t="shared" si="6"/>
        <v>40.673898305084748</v>
      </c>
      <c r="E386" s="9"/>
    </row>
    <row r="387" spans="1:5" ht="13.8" x14ac:dyDescent="0.25">
      <c r="A387" s="5">
        <v>18.18181818181818</v>
      </c>
      <c r="B387" s="26">
        <f t="shared" si="6"/>
        <v>48.47999999999999</v>
      </c>
      <c r="E387" s="9"/>
    </row>
    <row r="388" spans="1:5" ht="13.8" x14ac:dyDescent="0.25">
      <c r="A388" s="5">
        <v>18.421052631578949</v>
      </c>
      <c r="B388" s="26">
        <f t="shared" si="6"/>
        <v>49.117894736842103</v>
      </c>
      <c r="E388" s="9"/>
    </row>
    <row r="389" spans="1:5" ht="13.8" x14ac:dyDescent="0.25">
      <c r="A389" s="5">
        <v>24.999999999999996</v>
      </c>
      <c r="B389" s="26">
        <f t="shared" si="6"/>
        <v>66.659999999999982</v>
      </c>
      <c r="E389" s="9"/>
    </row>
    <row r="390" spans="1:5" ht="13.8" x14ac:dyDescent="0.25">
      <c r="A390" s="5">
        <v>49.285714285714292</v>
      </c>
      <c r="B390" s="26">
        <f t="shared" si="6"/>
        <v>131.41542857142858</v>
      </c>
      <c r="E390" s="9"/>
    </row>
    <row r="391" spans="1:5" ht="13.8" x14ac:dyDescent="0.25">
      <c r="A391" s="5">
        <v>24.548736462093864</v>
      </c>
      <c r="B391" s="26">
        <f t="shared" si="6"/>
        <v>65.456750902527077</v>
      </c>
      <c r="E391" s="9"/>
    </row>
    <row r="392" spans="1:5" ht="13.8" x14ac:dyDescent="0.25">
      <c r="A392" s="5">
        <v>36.363636363636367</v>
      </c>
      <c r="B392" s="26">
        <f t="shared" si="6"/>
        <v>96.960000000000008</v>
      </c>
      <c r="E392" s="9"/>
    </row>
    <row r="393" spans="1:5" ht="13.8" x14ac:dyDescent="0.25">
      <c r="A393" s="5">
        <v>35.564853556485353</v>
      </c>
      <c r="B393" s="26">
        <f t="shared" si="6"/>
        <v>94.830125523012541</v>
      </c>
      <c r="E393" s="9"/>
    </row>
    <row r="394" spans="1:5" ht="13.8" x14ac:dyDescent="0.25">
      <c r="A394" s="5">
        <v>42.283298097251581</v>
      </c>
      <c r="B394" s="26">
        <f t="shared" si="6"/>
        <v>112.74418604651162</v>
      </c>
      <c r="E394" s="9"/>
    </row>
    <row r="395" spans="1:5" ht="13.8" x14ac:dyDescent="0.25">
      <c r="A395" s="5">
        <v>34.821428571428569</v>
      </c>
      <c r="B395" s="26">
        <f t="shared" si="6"/>
        <v>92.847857142857137</v>
      </c>
      <c r="E395" s="9"/>
    </row>
    <row r="396" spans="1:5" ht="13.8" x14ac:dyDescent="0.25">
      <c r="A396" s="5">
        <v>45.641025641025635</v>
      </c>
      <c r="B396" s="26">
        <f t="shared" si="6"/>
        <v>121.69723076923074</v>
      </c>
      <c r="E396" s="9"/>
    </row>
    <row r="397" spans="1:5" ht="13.8" x14ac:dyDescent="0.25">
      <c r="A397" s="5">
        <v>38.738738738738732</v>
      </c>
      <c r="B397" s="26">
        <f t="shared" si="6"/>
        <v>103.29297297297295</v>
      </c>
      <c r="E397" s="9"/>
    </row>
    <row r="398" spans="1:5" ht="13.8" x14ac:dyDescent="0.25">
      <c r="A398" s="5">
        <v>56.862745098039213</v>
      </c>
      <c r="B398" s="26">
        <f t="shared" si="6"/>
        <v>151.61882352941174</v>
      </c>
      <c r="E398" s="9"/>
    </row>
    <row r="399" spans="1:5" ht="13.8" x14ac:dyDescent="0.25">
      <c r="A399" s="5">
        <v>40.236686390532547</v>
      </c>
      <c r="B399" s="26">
        <f t="shared" si="6"/>
        <v>107.28710059171598</v>
      </c>
      <c r="E399" s="9"/>
    </row>
    <row r="400" spans="1:5" ht="13.8" x14ac:dyDescent="0.25">
      <c r="A400" s="5">
        <v>38.435374149659857</v>
      </c>
      <c r="B400" s="26">
        <f t="shared" si="6"/>
        <v>102.48408163265304</v>
      </c>
      <c r="E400" s="9"/>
    </row>
    <row r="401" spans="1:5" ht="13.8" x14ac:dyDescent="0.25">
      <c r="A401" s="5">
        <v>46.174863387978142</v>
      </c>
      <c r="B401" s="26">
        <f t="shared" si="6"/>
        <v>123.12065573770491</v>
      </c>
      <c r="E401" s="9"/>
    </row>
    <row r="402" spans="1:5" ht="13.8" x14ac:dyDescent="0.25">
      <c r="A402" s="5">
        <v>33.478260869565219</v>
      </c>
      <c r="B402" s="26">
        <f t="shared" si="6"/>
        <v>89.266434782608698</v>
      </c>
      <c r="E402" s="9"/>
    </row>
    <row r="403" spans="1:5" ht="13.8" x14ac:dyDescent="0.25">
      <c r="A403" s="5">
        <v>76.666666666666671</v>
      </c>
      <c r="B403" s="26">
        <f t="shared" si="6"/>
        <v>204.42400000000001</v>
      </c>
      <c r="E403" s="9"/>
    </row>
    <row r="404" spans="1:5" ht="13.8" x14ac:dyDescent="0.25">
      <c r="A404" s="5">
        <v>51.070663811563172</v>
      </c>
      <c r="B404" s="26">
        <f t="shared" si="6"/>
        <v>136.17481798715204</v>
      </c>
      <c r="E404" s="9"/>
    </row>
    <row r="405" spans="1:5" ht="13.8" x14ac:dyDescent="0.25">
      <c r="A405" s="5">
        <v>31.73076923076923</v>
      </c>
      <c r="B405" s="26">
        <f t="shared" si="6"/>
        <v>84.606923076923067</v>
      </c>
      <c r="E405" s="9"/>
    </row>
    <row r="406" spans="1:5" ht="13.8" x14ac:dyDescent="0.25">
      <c r="A406" s="5">
        <v>21.917808219178085</v>
      </c>
      <c r="B406" s="26">
        <f t="shared" si="6"/>
        <v>58.441643835616439</v>
      </c>
      <c r="E406" s="9"/>
    </row>
    <row r="407" spans="1:5" ht="13.8" x14ac:dyDescent="0.25">
      <c r="A407" s="5">
        <v>2.5641025641025639</v>
      </c>
      <c r="B407" s="26">
        <f t="shared" ref="B407:B438" si="7">2.6664*A407</f>
        <v>6.8369230769230764</v>
      </c>
      <c r="E407" s="9"/>
    </row>
    <row r="408" spans="1:5" ht="13.8" x14ac:dyDescent="0.25">
      <c r="A408" s="5">
        <v>72.196261682243005</v>
      </c>
      <c r="B408" s="26">
        <f t="shared" si="7"/>
        <v>192.50411214953274</v>
      </c>
      <c r="E408" s="9"/>
    </row>
    <row r="409" spans="1:5" ht="13.8" x14ac:dyDescent="0.25">
      <c r="A409" s="5">
        <v>19.850187265917604</v>
      </c>
      <c r="B409" s="26">
        <f t="shared" si="7"/>
        <v>52.928539325842699</v>
      </c>
      <c r="E409" s="9"/>
    </row>
    <row r="410" spans="1:5" ht="13.8" x14ac:dyDescent="0.25">
      <c r="A410" s="5">
        <v>9.4488188976377963</v>
      </c>
      <c r="B410" s="26">
        <f t="shared" si="7"/>
        <v>25.194330708661418</v>
      </c>
      <c r="E410" s="9"/>
    </row>
    <row r="411" spans="1:5" ht="13.8" x14ac:dyDescent="0.25">
      <c r="A411" s="5">
        <v>7.0381231671554261</v>
      </c>
      <c r="B411" s="26">
        <f t="shared" si="7"/>
        <v>18.766451612903229</v>
      </c>
      <c r="E411" s="9"/>
    </row>
    <row r="412" spans="1:5" ht="13.8" x14ac:dyDescent="0.25">
      <c r="A412" s="5">
        <v>5.4545454545454533</v>
      </c>
      <c r="B412" s="26">
        <f t="shared" si="7"/>
        <v>14.543999999999995</v>
      </c>
      <c r="E412" s="9"/>
    </row>
    <row r="413" spans="1:5" ht="13.8" x14ac:dyDescent="0.25">
      <c r="A413" s="5">
        <v>5.0000000000000009</v>
      </c>
      <c r="B413" s="26">
        <f t="shared" si="7"/>
        <v>13.332000000000003</v>
      </c>
      <c r="E413" s="9"/>
    </row>
    <row r="414" spans="1:5" ht="13.8" x14ac:dyDescent="0.25">
      <c r="A414" s="5">
        <v>8.6538461538461533</v>
      </c>
      <c r="B414" s="26">
        <f t="shared" si="7"/>
        <v>23.074615384615381</v>
      </c>
      <c r="E414" s="9"/>
    </row>
    <row r="415" spans="1:5" ht="13.8" x14ac:dyDescent="0.25">
      <c r="A415" s="5">
        <v>4.1666666666666661</v>
      </c>
      <c r="B415" s="26">
        <f t="shared" si="7"/>
        <v>11.109999999999998</v>
      </c>
      <c r="E415" s="9"/>
    </row>
    <row r="416" spans="1:5" ht="13.8" x14ac:dyDescent="0.25">
      <c r="A416" s="5">
        <v>6.1538461538461533</v>
      </c>
      <c r="B416" s="26">
        <f t="shared" si="7"/>
        <v>16.408615384615384</v>
      </c>
      <c r="E416" s="9"/>
    </row>
    <row r="417" spans="1:5" ht="13.8" x14ac:dyDescent="0.25">
      <c r="A417" s="5">
        <v>16.095890410958905</v>
      </c>
      <c r="B417" s="26">
        <f t="shared" si="7"/>
        <v>42.918082191780819</v>
      </c>
      <c r="E417" s="9"/>
    </row>
    <row r="418" spans="1:5" ht="13.8" x14ac:dyDescent="0.25">
      <c r="A418" s="5">
        <v>7.8260869565217384</v>
      </c>
      <c r="B418" s="26">
        <f t="shared" si="7"/>
        <v>20.867478260869561</v>
      </c>
      <c r="E418" s="9"/>
    </row>
    <row r="419" spans="1:5" ht="13.8" x14ac:dyDescent="0.25">
      <c r="A419" s="5">
        <v>20.418848167539263</v>
      </c>
      <c r="B419" s="26">
        <f t="shared" si="7"/>
        <v>54.444816753926688</v>
      </c>
      <c r="E419" s="9"/>
    </row>
    <row r="420" spans="1:5" ht="13.8" x14ac:dyDescent="0.25">
      <c r="A420" s="5">
        <v>8.4112149532710276</v>
      </c>
      <c r="B420" s="26">
        <f t="shared" si="7"/>
        <v>22.427663551401867</v>
      </c>
      <c r="E420" s="9"/>
    </row>
    <row r="421" spans="1:5" ht="13.8" x14ac:dyDescent="0.25">
      <c r="A421" s="5">
        <v>7.8947368421052611</v>
      </c>
      <c r="B421" s="26">
        <f t="shared" si="7"/>
        <v>21.050526315789469</v>
      </c>
      <c r="E421" s="9"/>
    </row>
    <row r="422" spans="1:5" ht="13.8" x14ac:dyDescent="0.25">
      <c r="A422" s="5">
        <v>9.5384615384615401</v>
      </c>
      <c r="B422" s="26">
        <f t="shared" si="7"/>
        <v>25.43335384615385</v>
      </c>
      <c r="E422" s="9"/>
    </row>
    <row r="423" spans="1:5" ht="13.8" x14ac:dyDescent="0.25">
      <c r="A423" s="5">
        <v>8.5470085470085451</v>
      </c>
      <c r="B423" s="26">
        <f t="shared" si="7"/>
        <v>22.789743589743583</v>
      </c>
      <c r="E423" s="9"/>
    </row>
    <row r="424" spans="1:5" ht="13.8" x14ac:dyDescent="0.25">
      <c r="A424" s="5">
        <v>37.5</v>
      </c>
      <c r="B424" s="26">
        <f t="shared" si="7"/>
        <v>99.99</v>
      </c>
      <c r="E424" s="9"/>
    </row>
    <row r="425" spans="1:5" ht="13.8" x14ac:dyDescent="0.25">
      <c r="A425" s="5">
        <v>72.686230248306998</v>
      </c>
      <c r="B425" s="26">
        <f t="shared" si="7"/>
        <v>193.81056433408577</v>
      </c>
      <c r="E425" s="9"/>
    </row>
    <row r="426" spans="1:5" ht="13.8" x14ac:dyDescent="0.25">
      <c r="A426" s="5">
        <v>25.058004640371227</v>
      </c>
      <c r="B426" s="26">
        <f t="shared" si="7"/>
        <v>66.814663573085838</v>
      </c>
      <c r="E426" s="9"/>
    </row>
    <row r="427" spans="1:5" ht="13.8" x14ac:dyDescent="0.25">
      <c r="A427" s="5">
        <v>20.108695652173918</v>
      </c>
      <c r="B427" s="26">
        <f t="shared" si="7"/>
        <v>53.617826086956534</v>
      </c>
      <c r="E427" s="9"/>
    </row>
    <row r="428" spans="1:5" ht="13.8" x14ac:dyDescent="0.25">
      <c r="A428" s="5">
        <v>64.530892448512589</v>
      </c>
      <c r="B428" s="26">
        <f t="shared" si="7"/>
        <v>172.06517162471397</v>
      </c>
      <c r="E428" s="9"/>
    </row>
    <row r="429" spans="1:5" ht="13.8" x14ac:dyDescent="0.25">
      <c r="A429" s="5">
        <v>52.941176470588239</v>
      </c>
      <c r="B429" s="26">
        <f t="shared" si="7"/>
        <v>141.16235294117647</v>
      </c>
      <c r="E429" s="9"/>
    </row>
    <row r="430" spans="1:5" ht="13.8" x14ac:dyDescent="0.25">
      <c r="A430" s="5">
        <v>60.898876404494374</v>
      </c>
      <c r="B430" s="26">
        <f t="shared" si="7"/>
        <v>162.38076404494379</v>
      </c>
      <c r="E430" s="9"/>
    </row>
    <row r="431" spans="1:5" ht="13.8" x14ac:dyDescent="0.25">
      <c r="A431" s="5">
        <v>9.5238095238095237</v>
      </c>
      <c r="B431" s="26">
        <f t="shared" si="7"/>
        <v>25.394285714285711</v>
      </c>
      <c r="E431" s="9"/>
    </row>
    <row r="432" spans="1:5" ht="13.8" x14ac:dyDescent="0.25">
      <c r="A432" s="5">
        <v>7.0866141732283463</v>
      </c>
      <c r="B432" s="26">
        <f t="shared" si="7"/>
        <v>18.895748031496062</v>
      </c>
      <c r="E432" s="9"/>
    </row>
    <row r="433" spans="1:5" ht="13.8" x14ac:dyDescent="0.25">
      <c r="A433" s="5">
        <v>7.0796460176991154</v>
      </c>
      <c r="B433" s="26">
        <f t="shared" si="7"/>
        <v>18.877168141592922</v>
      </c>
      <c r="E433" s="9"/>
    </row>
    <row r="434" spans="1:5" ht="13.8" x14ac:dyDescent="0.25">
      <c r="A434" s="5">
        <v>7.3170731707317067</v>
      </c>
      <c r="B434" s="26">
        <f t="shared" si="7"/>
        <v>19.510243902439022</v>
      </c>
      <c r="E434" s="9"/>
    </row>
    <row r="435" spans="1:5" ht="13.8" x14ac:dyDescent="0.25">
      <c r="A435" s="5">
        <v>7.03125</v>
      </c>
      <c r="B435" s="26">
        <f t="shared" si="7"/>
        <v>18.748124999999998</v>
      </c>
      <c r="E435" s="9"/>
    </row>
    <row r="436" spans="1:5" ht="13.8" x14ac:dyDescent="0.25">
      <c r="A436" s="5">
        <v>21.546961325966851</v>
      </c>
      <c r="B436" s="26">
        <f t="shared" si="7"/>
        <v>57.452817679558009</v>
      </c>
      <c r="E436" s="9"/>
    </row>
    <row r="437" spans="1:5" ht="13.8" x14ac:dyDescent="0.25">
      <c r="A437" s="5">
        <v>13.698630136986303</v>
      </c>
      <c r="B437" s="26">
        <f t="shared" si="7"/>
        <v>36.526027397260279</v>
      </c>
      <c r="E437" s="9"/>
    </row>
    <row r="438" spans="1:5" ht="13.8" x14ac:dyDescent="0.25">
      <c r="A438" s="5">
        <v>9.9290780141843946</v>
      </c>
      <c r="B438" s="26">
        <f t="shared" si="7"/>
        <v>26.474893617021269</v>
      </c>
      <c r="E438" s="9"/>
    </row>
    <row r="439" spans="1:5" ht="13.8" x14ac:dyDescent="0.25">
      <c r="A439" s="5">
        <v>68.195266272189372</v>
      </c>
      <c r="B439" s="25">
        <v>80.900000000000006</v>
      </c>
      <c r="C439" s="24" t="s">
        <v>66</v>
      </c>
      <c r="E439" s="9"/>
    </row>
    <row r="440" spans="1:5" ht="13.8" x14ac:dyDescent="0.25">
      <c r="A440" s="5">
        <v>22.222222222222225</v>
      </c>
      <c r="B440" s="26">
        <f t="shared" ref="B440:B466" si="8">2.6664*A440</f>
        <v>59.253333333333337</v>
      </c>
      <c r="E440" s="9"/>
    </row>
    <row r="441" spans="1:5" ht="13.8" x14ac:dyDescent="0.25">
      <c r="A441" s="5">
        <v>12.790697674418604</v>
      </c>
      <c r="B441" s="26">
        <f t="shared" si="8"/>
        <v>34.105116279069762</v>
      </c>
      <c r="E441" s="9"/>
    </row>
    <row r="442" spans="1:5" ht="13.8" x14ac:dyDescent="0.25">
      <c r="A442" s="5">
        <v>29.047619047619044</v>
      </c>
      <c r="B442" s="26">
        <f t="shared" si="8"/>
        <v>77.452571428571417</v>
      </c>
      <c r="E442" s="9"/>
    </row>
    <row r="443" spans="1:5" ht="13.8" x14ac:dyDescent="0.25">
      <c r="A443" s="5">
        <v>9.0152565880721216</v>
      </c>
      <c r="B443" s="26">
        <f t="shared" si="8"/>
        <v>24.038280166435506</v>
      </c>
      <c r="E443" s="9"/>
    </row>
    <row r="444" spans="1:5" ht="13.8" x14ac:dyDescent="0.25">
      <c r="A444" s="5">
        <v>8.1818181818181799</v>
      </c>
      <c r="B444" s="26">
        <f t="shared" si="8"/>
        <v>21.815999999999995</v>
      </c>
      <c r="E444" s="9"/>
    </row>
    <row r="445" spans="1:5" ht="13.8" x14ac:dyDescent="0.25">
      <c r="A445" s="5">
        <v>29.34272300469484</v>
      </c>
      <c r="B445" s="26">
        <f t="shared" si="8"/>
        <v>78.239436619718319</v>
      </c>
      <c r="E445" s="9"/>
    </row>
    <row r="446" spans="1:5" ht="13.8" x14ac:dyDescent="0.25">
      <c r="A446" s="5">
        <v>4.8128342245989302</v>
      </c>
      <c r="B446" s="26">
        <f t="shared" si="8"/>
        <v>12.832941176470587</v>
      </c>
      <c r="E446" s="9"/>
    </row>
    <row r="447" spans="1:5" ht="13.8" x14ac:dyDescent="0.25">
      <c r="A447" s="5">
        <v>12.997347480106104</v>
      </c>
      <c r="B447" s="26">
        <f t="shared" si="8"/>
        <v>34.656127320954916</v>
      </c>
      <c r="E447" s="9"/>
    </row>
    <row r="448" spans="1:5" ht="13.8" x14ac:dyDescent="0.25">
      <c r="A448" s="5">
        <v>7.4626865671641784</v>
      </c>
      <c r="B448" s="26">
        <f t="shared" si="8"/>
        <v>19.898507462686563</v>
      </c>
      <c r="E448" s="9"/>
    </row>
    <row r="449" spans="1:5" ht="13.8" x14ac:dyDescent="0.25">
      <c r="A449" s="5">
        <v>7.266435986159169</v>
      </c>
      <c r="B449" s="26">
        <f t="shared" si="8"/>
        <v>19.375224913494808</v>
      </c>
      <c r="E449" s="9"/>
    </row>
    <row r="450" spans="1:5" ht="13.8" x14ac:dyDescent="0.25">
      <c r="A450" s="5">
        <v>22.753346080305928</v>
      </c>
      <c r="B450" s="26">
        <f t="shared" si="8"/>
        <v>60.66952198852772</v>
      </c>
      <c r="E450" s="9"/>
    </row>
    <row r="451" spans="1:5" ht="13.8" x14ac:dyDescent="0.25">
      <c r="A451" s="5">
        <v>29.449838187702262</v>
      </c>
      <c r="B451" s="26">
        <f t="shared" si="8"/>
        <v>78.525048543689309</v>
      </c>
      <c r="E451" s="9"/>
    </row>
    <row r="452" spans="1:5" ht="13.8" x14ac:dyDescent="0.25">
      <c r="A452" s="5">
        <v>25.348837209302328</v>
      </c>
      <c r="B452" s="26">
        <f t="shared" si="8"/>
        <v>67.590139534883718</v>
      </c>
      <c r="E452" s="9"/>
    </row>
    <row r="453" spans="1:5" ht="13.8" x14ac:dyDescent="0.25">
      <c r="A453" s="5">
        <v>4.2553191489361701</v>
      </c>
      <c r="B453" s="26">
        <f t="shared" si="8"/>
        <v>11.346382978723403</v>
      </c>
      <c r="E453" s="9"/>
    </row>
    <row r="454" spans="1:5" ht="13.8" x14ac:dyDescent="0.25">
      <c r="A454" s="5">
        <v>8.928571428571427</v>
      </c>
      <c r="B454" s="26">
        <f t="shared" si="8"/>
        <v>23.807142857142853</v>
      </c>
      <c r="E454" s="9"/>
    </row>
    <row r="455" spans="1:5" ht="13.8" x14ac:dyDescent="0.25">
      <c r="A455" s="5">
        <v>6.8965517241379297</v>
      </c>
      <c r="B455" s="26">
        <f t="shared" si="8"/>
        <v>18.388965517241374</v>
      </c>
      <c r="E455" s="9"/>
    </row>
    <row r="456" spans="1:5" ht="13.8" x14ac:dyDescent="0.25">
      <c r="A456" s="5">
        <v>10.588235294117647</v>
      </c>
      <c r="B456" s="26">
        <f t="shared" si="8"/>
        <v>28.232470588235291</v>
      </c>
      <c r="E456" s="9"/>
    </row>
    <row r="457" spans="1:5" ht="13.8" x14ac:dyDescent="0.25">
      <c r="A457" s="5">
        <v>28.169014084507047</v>
      </c>
      <c r="B457" s="26">
        <f t="shared" si="8"/>
        <v>75.109859154929595</v>
      </c>
      <c r="E457" s="9"/>
    </row>
    <row r="458" spans="1:5" ht="13.8" x14ac:dyDescent="0.25">
      <c r="A458" s="5">
        <v>4.9107142857142856</v>
      </c>
      <c r="B458" s="26">
        <f t="shared" si="8"/>
        <v>13.09392857142857</v>
      </c>
      <c r="E458" s="9"/>
    </row>
    <row r="459" spans="1:5" ht="13.8" x14ac:dyDescent="0.25">
      <c r="A459" s="5">
        <v>2.8340080971659929</v>
      </c>
      <c r="B459" s="26">
        <f t="shared" si="8"/>
        <v>7.5565991902834035</v>
      </c>
      <c r="E459" s="9"/>
    </row>
    <row r="460" spans="1:5" ht="13.8" x14ac:dyDescent="0.25">
      <c r="A460" s="5">
        <v>10.425240054869684</v>
      </c>
      <c r="B460" s="26">
        <f t="shared" si="8"/>
        <v>27.797860082304524</v>
      </c>
      <c r="E460" s="9"/>
    </row>
    <row r="461" spans="1:5" ht="13.8" x14ac:dyDescent="0.25">
      <c r="A461" s="5">
        <v>5.882352941176471</v>
      </c>
      <c r="B461" s="26">
        <f t="shared" si="8"/>
        <v>15.684705882352942</v>
      </c>
      <c r="E461" s="9"/>
    </row>
    <row r="462" spans="1:5" ht="13.8" x14ac:dyDescent="0.25">
      <c r="A462" s="5">
        <v>7.3076923076923075</v>
      </c>
      <c r="B462" s="26">
        <f t="shared" si="8"/>
        <v>19.485230769230768</v>
      </c>
      <c r="E462" s="9"/>
    </row>
    <row r="463" spans="1:5" ht="13.8" x14ac:dyDescent="0.25">
      <c r="A463" s="5">
        <v>12.46819338422392</v>
      </c>
      <c r="B463" s="26">
        <f t="shared" si="8"/>
        <v>33.245190839694658</v>
      </c>
      <c r="E463" s="9"/>
    </row>
    <row r="464" spans="1:5" ht="13.8" x14ac:dyDescent="0.25">
      <c r="A464" s="5">
        <v>11.340206185567011</v>
      </c>
      <c r="B464" s="26">
        <f t="shared" si="8"/>
        <v>30.237525773195877</v>
      </c>
      <c r="E464" s="9"/>
    </row>
    <row r="465" spans="1:5" ht="13.8" x14ac:dyDescent="0.25">
      <c r="A465" s="5">
        <v>7.0496083550913839</v>
      </c>
      <c r="B465" s="26">
        <f t="shared" si="8"/>
        <v>18.797075718015666</v>
      </c>
      <c r="E465" s="9"/>
    </row>
    <row r="466" spans="1:5" ht="13.8" x14ac:dyDescent="0.25">
      <c r="A466" s="5">
        <v>8.6419753086419746</v>
      </c>
      <c r="B466" s="26">
        <f t="shared" si="8"/>
        <v>23.04296296296296</v>
      </c>
      <c r="E466" s="9"/>
    </row>
    <row r="467" spans="1:5" ht="13.8" x14ac:dyDescent="0.25">
      <c r="A467" s="5">
        <v>35.672514619883039</v>
      </c>
      <c r="B467" s="25">
        <v>40.9</v>
      </c>
      <c r="C467" s="24" t="s">
        <v>67</v>
      </c>
      <c r="E467" s="9"/>
    </row>
    <row r="468" spans="1:5" ht="13.8" x14ac:dyDescent="0.25">
      <c r="A468" s="5">
        <v>70.517928286852595</v>
      </c>
      <c r="B468" s="26">
        <f t="shared" ref="B468:B531" si="9">2.6664*A468</f>
        <v>188.02900398406376</v>
      </c>
      <c r="E468" s="9"/>
    </row>
    <row r="469" spans="1:5" ht="13.8" x14ac:dyDescent="0.25">
      <c r="A469" s="5">
        <v>7.734806629834253</v>
      </c>
      <c r="B469" s="26">
        <f t="shared" si="9"/>
        <v>20.62408839779005</v>
      </c>
      <c r="E469" s="9"/>
    </row>
    <row r="470" spans="1:5" ht="13.8" x14ac:dyDescent="0.25">
      <c r="A470" s="5">
        <v>8.0985915492957758</v>
      </c>
      <c r="B470" s="26">
        <f t="shared" si="9"/>
        <v>21.594084507042254</v>
      </c>
      <c r="E470" s="9"/>
    </row>
    <row r="471" spans="1:5" ht="13.8" x14ac:dyDescent="0.25">
      <c r="A471" s="5">
        <v>8.7962962962962958</v>
      </c>
      <c r="B471" s="26">
        <f t="shared" si="9"/>
        <v>23.454444444444441</v>
      </c>
      <c r="E471" s="9"/>
    </row>
    <row r="472" spans="1:5" ht="13.8" x14ac:dyDescent="0.25">
      <c r="A472" s="5">
        <v>7.9069767441860472</v>
      </c>
      <c r="B472" s="26">
        <f t="shared" si="9"/>
        <v>21.083162790697674</v>
      </c>
      <c r="E472" s="9"/>
    </row>
    <row r="473" spans="1:5" ht="13.8" x14ac:dyDescent="0.25">
      <c r="A473" s="5">
        <v>9.4230769230769234</v>
      </c>
      <c r="B473" s="26">
        <f t="shared" si="9"/>
        <v>25.125692307692308</v>
      </c>
      <c r="E473" s="9"/>
    </row>
    <row r="474" spans="1:5" ht="13.8" x14ac:dyDescent="0.25">
      <c r="A474" s="5">
        <v>27.946127946127941</v>
      </c>
      <c r="B474" s="26">
        <f t="shared" si="9"/>
        <v>74.515555555555537</v>
      </c>
      <c r="E474" s="9"/>
    </row>
    <row r="475" spans="1:5" ht="13.8" x14ac:dyDescent="0.25">
      <c r="A475" s="5">
        <v>5.4852320675105481</v>
      </c>
      <c r="B475" s="26">
        <f t="shared" si="9"/>
        <v>14.625822784810126</v>
      </c>
      <c r="E475" s="9"/>
    </row>
    <row r="476" spans="1:5" ht="13.8" x14ac:dyDescent="0.25">
      <c r="A476" s="5">
        <v>7.1856287425149699</v>
      </c>
      <c r="B476" s="26">
        <f t="shared" si="9"/>
        <v>19.159760479041914</v>
      </c>
      <c r="E476" s="9"/>
    </row>
    <row r="477" spans="1:5" ht="13.8" x14ac:dyDescent="0.25">
      <c r="A477" s="5">
        <v>11.428571428571427</v>
      </c>
      <c r="B477" s="26">
        <f t="shared" si="9"/>
        <v>30.47314285714285</v>
      </c>
      <c r="E477" s="9"/>
    </row>
    <row r="478" spans="1:5" ht="13.8" x14ac:dyDescent="0.25">
      <c r="A478" s="5">
        <v>25.523012552301257</v>
      </c>
      <c r="B478" s="26">
        <f t="shared" si="9"/>
        <v>68.054560669456066</v>
      </c>
      <c r="E478" s="9"/>
    </row>
    <row r="479" spans="1:5" ht="13.8" x14ac:dyDescent="0.25">
      <c r="A479" s="5">
        <v>7.7777777777777786</v>
      </c>
      <c r="B479" s="26">
        <f t="shared" si="9"/>
        <v>20.738666666666667</v>
      </c>
      <c r="E479" s="9"/>
    </row>
    <row r="480" spans="1:5" ht="13.8" x14ac:dyDescent="0.25">
      <c r="A480" s="5">
        <v>7.831325301204819</v>
      </c>
      <c r="B480" s="26">
        <f t="shared" si="9"/>
        <v>20.881445783132527</v>
      </c>
      <c r="E480" s="9"/>
    </row>
    <row r="481" spans="1:5" ht="13.8" x14ac:dyDescent="0.25">
      <c r="A481" s="5">
        <v>12.328767123287673</v>
      </c>
      <c r="B481" s="26">
        <f t="shared" si="9"/>
        <v>32.873424657534251</v>
      </c>
      <c r="E481" s="9"/>
    </row>
    <row r="482" spans="1:5" ht="13.8" x14ac:dyDescent="0.25">
      <c r="A482" s="5">
        <v>10.633946830265847</v>
      </c>
      <c r="B482" s="26">
        <f t="shared" si="9"/>
        <v>28.354355828220854</v>
      </c>
      <c r="E482" s="9"/>
    </row>
    <row r="483" spans="1:5" ht="13.8" x14ac:dyDescent="0.25">
      <c r="A483" s="5">
        <v>15.000000000000002</v>
      </c>
      <c r="B483" s="26">
        <f t="shared" si="9"/>
        <v>39.996000000000002</v>
      </c>
      <c r="E483" s="9"/>
    </row>
    <row r="484" spans="1:5" ht="13.8" x14ac:dyDescent="0.25">
      <c r="A484" s="5">
        <v>6.4885496183206097</v>
      </c>
      <c r="B484" s="26">
        <f t="shared" si="9"/>
        <v>17.301068702290074</v>
      </c>
      <c r="E484" s="9"/>
    </row>
    <row r="485" spans="1:5" ht="13.8" x14ac:dyDescent="0.25">
      <c r="A485" s="5">
        <v>3.7037037037037042</v>
      </c>
      <c r="B485" s="26">
        <f t="shared" si="9"/>
        <v>9.8755555555555556</v>
      </c>
      <c r="E485" s="9"/>
    </row>
    <row r="486" spans="1:5" ht="13.8" x14ac:dyDescent="0.25">
      <c r="A486" s="5">
        <v>13.377192982456137</v>
      </c>
      <c r="B486" s="26">
        <f t="shared" si="9"/>
        <v>35.668947368421044</v>
      </c>
      <c r="E486" s="9"/>
    </row>
    <row r="487" spans="1:5" ht="13.8" x14ac:dyDescent="0.25">
      <c r="A487" s="5">
        <v>7.766990291262136</v>
      </c>
      <c r="B487" s="26">
        <f t="shared" si="9"/>
        <v>20.709902912621359</v>
      </c>
      <c r="E487" s="9"/>
    </row>
    <row r="488" spans="1:5" ht="13.8" x14ac:dyDescent="0.25">
      <c r="A488" s="5">
        <v>23.456790123456784</v>
      </c>
      <c r="B488" s="26">
        <f t="shared" si="9"/>
        <v>62.545185185185169</v>
      </c>
      <c r="E488" s="9"/>
    </row>
    <row r="489" spans="1:5" ht="13.8" x14ac:dyDescent="0.25">
      <c r="A489" s="5">
        <v>26.789838337182449</v>
      </c>
      <c r="B489" s="26">
        <f t="shared" si="9"/>
        <v>71.432424942263282</v>
      </c>
      <c r="E489" s="9"/>
    </row>
    <row r="490" spans="1:5" ht="13.8" x14ac:dyDescent="0.25">
      <c r="A490" s="5">
        <v>39.16083916083916</v>
      </c>
      <c r="B490" s="26">
        <f t="shared" si="9"/>
        <v>104.41846153846153</v>
      </c>
      <c r="E490" s="9"/>
    </row>
    <row r="491" spans="1:5" ht="13.8" x14ac:dyDescent="0.25">
      <c r="A491" s="5">
        <v>32.075471698113205</v>
      </c>
      <c r="B491" s="26">
        <f t="shared" si="9"/>
        <v>85.526037735849044</v>
      </c>
      <c r="E491" s="9"/>
    </row>
    <row r="492" spans="1:5" ht="13.8" x14ac:dyDescent="0.25">
      <c r="A492" s="5">
        <v>36.216216216216218</v>
      </c>
      <c r="B492" s="26">
        <f t="shared" si="9"/>
        <v>96.566918918918915</v>
      </c>
      <c r="E492" s="9"/>
    </row>
    <row r="493" spans="1:5" ht="13.8" x14ac:dyDescent="0.25">
      <c r="A493" s="5">
        <v>40.350877192982452</v>
      </c>
      <c r="B493" s="26">
        <f t="shared" si="9"/>
        <v>107.5915789473684</v>
      </c>
      <c r="E493" s="9"/>
    </row>
    <row r="494" spans="1:5" ht="13.8" x14ac:dyDescent="0.25">
      <c r="A494" s="5">
        <v>50.970873786407772</v>
      </c>
      <c r="B494" s="26">
        <f t="shared" si="9"/>
        <v>135.90873786407766</v>
      </c>
      <c r="E494" s="9"/>
    </row>
    <row r="495" spans="1:5" ht="13.8" x14ac:dyDescent="0.25">
      <c r="A495" s="5">
        <v>44.387755102040813</v>
      </c>
      <c r="B495" s="26">
        <f t="shared" si="9"/>
        <v>118.35551020408163</v>
      </c>
      <c r="E495" s="9"/>
    </row>
    <row r="496" spans="1:5" ht="13.8" x14ac:dyDescent="0.25">
      <c r="A496" s="5">
        <v>57.851239669421503</v>
      </c>
      <c r="B496" s="26">
        <f t="shared" si="9"/>
        <v>154.25454545454548</v>
      </c>
      <c r="E496" s="9"/>
    </row>
    <row r="497" spans="1:5" ht="13.8" x14ac:dyDescent="0.25">
      <c r="A497" s="5">
        <v>50.862068965517238</v>
      </c>
      <c r="B497" s="26">
        <f t="shared" si="9"/>
        <v>135.61862068965516</v>
      </c>
      <c r="E497" s="9"/>
    </row>
    <row r="498" spans="1:5" ht="13.8" x14ac:dyDescent="0.25">
      <c r="A498" s="5">
        <v>21.428571428571431</v>
      </c>
      <c r="B498" s="26">
        <f t="shared" si="9"/>
        <v>57.137142857142862</v>
      </c>
      <c r="E498" s="9"/>
    </row>
    <row r="499" spans="1:5" ht="13.8" x14ac:dyDescent="0.25">
      <c r="A499" s="5">
        <v>10.59322033898305</v>
      </c>
      <c r="B499" s="26">
        <f t="shared" si="9"/>
        <v>28.245762711864405</v>
      </c>
      <c r="E499" s="9"/>
    </row>
    <row r="500" spans="1:5" ht="13.8" x14ac:dyDescent="0.25">
      <c r="A500" s="5">
        <v>3.5294117647058822</v>
      </c>
      <c r="B500" s="26">
        <f t="shared" si="9"/>
        <v>9.4108235294117648</v>
      </c>
      <c r="E500" s="9"/>
    </row>
    <row r="501" spans="1:5" ht="13.8" x14ac:dyDescent="0.25">
      <c r="A501" s="5">
        <v>6.4039408866995071</v>
      </c>
      <c r="B501" s="26">
        <f t="shared" si="9"/>
        <v>17.075467980295564</v>
      </c>
      <c r="E501" s="9"/>
    </row>
    <row r="502" spans="1:5" ht="13.8" x14ac:dyDescent="0.25">
      <c r="A502" s="5">
        <v>12.054794520547944</v>
      </c>
      <c r="B502" s="26">
        <f t="shared" si="9"/>
        <v>32.142904109589033</v>
      </c>
      <c r="E502" s="9"/>
    </row>
    <row r="503" spans="1:5" ht="13.8" x14ac:dyDescent="0.25">
      <c r="A503" s="5">
        <v>7.9365079365079358</v>
      </c>
      <c r="B503" s="26">
        <f t="shared" si="9"/>
        <v>21.161904761904758</v>
      </c>
      <c r="E503" s="9"/>
    </row>
    <row r="504" spans="1:5" ht="13.8" x14ac:dyDescent="0.25">
      <c r="A504" s="5">
        <v>5.2631578947368416</v>
      </c>
      <c r="B504" s="26">
        <f t="shared" si="9"/>
        <v>14.033684210526314</v>
      </c>
      <c r="E504" s="9"/>
    </row>
    <row r="505" spans="1:5" ht="13.8" x14ac:dyDescent="0.25">
      <c r="A505" s="5">
        <v>6.8421052631578947</v>
      </c>
      <c r="B505" s="26">
        <f t="shared" si="9"/>
        <v>18.24378947368421</v>
      </c>
      <c r="E505" s="9"/>
    </row>
    <row r="506" spans="1:5" ht="13.8" x14ac:dyDescent="0.25">
      <c r="A506" s="5">
        <v>8.4905660377358476</v>
      </c>
      <c r="B506" s="26">
        <f t="shared" si="9"/>
        <v>22.639245283018862</v>
      </c>
      <c r="E506" s="9"/>
    </row>
    <row r="507" spans="1:5" ht="13.8" x14ac:dyDescent="0.25">
      <c r="A507" s="5">
        <v>9.2783505154639165</v>
      </c>
      <c r="B507" s="26">
        <f t="shared" si="9"/>
        <v>24.739793814432986</v>
      </c>
      <c r="E507" s="9"/>
    </row>
    <row r="508" spans="1:5" ht="13.8" x14ac:dyDescent="0.25">
      <c r="A508" s="5">
        <v>7.291666666666667</v>
      </c>
      <c r="B508" s="26">
        <f t="shared" si="9"/>
        <v>19.442499999999999</v>
      </c>
      <c r="E508" s="9"/>
    </row>
    <row r="509" spans="1:5" ht="13.8" x14ac:dyDescent="0.25">
      <c r="A509" s="5">
        <v>7.3170731707317103</v>
      </c>
      <c r="B509" s="26">
        <f t="shared" si="9"/>
        <v>19.510243902439033</v>
      </c>
      <c r="E509" s="9"/>
    </row>
    <row r="510" spans="1:5" ht="13.8" x14ac:dyDescent="0.25">
      <c r="A510" s="5">
        <v>3.8216560509554141</v>
      </c>
      <c r="B510" s="26">
        <f t="shared" si="9"/>
        <v>10.190063694267515</v>
      </c>
      <c r="E510" s="9"/>
    </row>
    <row r="511" spans="1:5" ht="13.8" x14ac:dyDescent="0.25">
      <c r="A511" s="5">
        <v>6.3926940639269407</v>
      </c>
      <c r="B511" s="26">
        <f t="shared" si="9"/>
        <v>17.045479452054796</v>
      </c>
      <c r="E511" s="9"/>
    </row>
    <row r="512" spans="1:5" ht="13.8" x14ac:dyDescent="0.25">
      <c r="A512" s="5">
        <v>15.789473684210527</v>
      </c>
      <c r="B512" s="26">
        <f t="shared" si="9"/>
        <v>42.101052631578952</v>
      </c>
      <c r="E512" s="9"/>
    </row>
    <row r="513" spans="1:5" ht="13.8" x14ac:dyDescent="0.25">
      <c r="A513" s="5">
        <v>6.5217391304347814</v>
      </c>
      <c r="B513" s="26">
        <f t="shared" si="9"/>
        <v>17.389565217391301</v>
      </c>
      <c r="E513" s="9"/>
    </row>
    <row r="514" spans="1:5" ht="13.8" x14ac:dyDescent="0.25">
      <c r="A514" s="5">
        <v>7.3619631901840492</v>
      </c>
      <c r="B514" s="26">
        <f t="shared" si="9"/>
        <v>19.629938650306748</v>
      </c>
      <c r="E514" s="9"/>
    </row>
    <row r="515" spans="1:5" ht="13.8" x14ac:dyDescent="0.25">
      <c r="A515" s="5">
        <v>11.467889908256883</v>
      </c>
      <c r="B515" s="26">
        <f t="shared" si="9"/>
        <v>30.577981651376149</v>
      </c>
      <c r="E515" s="9"/>
    </row>
    <row r="516" spans="1:5" ht="13.8" x14ac:dyDescent="0.25">
      <c r="A516" s="5">
        <v>23.943661971830984</v>
      </c>
      <c r="B516" s="26">
        <f t="shared" si="9"/>
        <v>63.843380281690131</v>
      </c>
      <c r="E516" s="9"/>
    </row>
    <row r="517" spans="1:5" ht="13.8" x14ac:dyDescent="0.25">
      <c r="A517" s="5">
        <v>39.393939393939398</v>
      </c>
      <c r="B517" s="26">
        <f t="shared" si="9"/>
        <v>105.04</v>
      </c>
      <c r="E517" s="9"/>
    </row>
    <row r="518" spans="1:5" ht="13.8" x14ac:dyDescent="0.25">
      <c r="A518" s="5">
        <v>7.6923076923076916</v>
      </c>
      <c r="B518" s="26">
        <f t="shared" si="9"/>
        <v>20.510769230769228</v>
      </c>
      <c r="E518" s="9"/>
    </row>
    <row r="519" spans="1:5" ht="13.8" x14ac:dyDescent="0.25">
      <c r="A519" s="5">
        <v>20.8</v>
      </c>
      <c r="B519" s="26">
        <f t="shared" si="9"/>
        <v>55.461120000000001</v>
      </c>
      <c r="E519" s="9"/>
    </row>
    <row r="520" spans="1:5" ht="13.8" x14ac:dyDescent="0.25">
      <c r="A520" s="5">
        <v>6.6964285714285721</v>
      </c>
      <c r="B520" s="26">
        <f t="shared" si="9"/>
        <v>17.855357142857144</v>
      </c>
      <c r="E520" s="9"/>
    </row>
    <row r="521" spans="1:5" ht="13.8" x14ac:dyDescent="0.25">
      <c r="A521" s="5">
        <v>15.517241379310347</v>
      </c>
      <c r="B521" s="26">
        <f t="shared" si="9"/>
        <v>41.375172413793109</v>
      </c>
      <c r="E521" s="9"/>
    </row>
    <row r="522" spans="1:5" ht="13.8" x14ac:dyDescent="0.25">
      <c r="A522" s="5">
        <v>7.0270270270270254</v>
      </c>
      <c r="B522" s="26">
        <f t="shared" si="9"/>
        <v>18.736864864864859</v>
      </c>
      <c r="E522" s="9"/>
    </row>
    <row r="523" spans="1:5" ht="13.8" x14ac:dyDescent="0.25">
      <c r="A523" s="5">
        <v>6.617647058823529</v>
      </c>
      <c r="B523" s="26">
        <f t="shared" si="9"/>
        <v>17.645294117647058</v>
      </c>
      <c r="E523" s="9"/>
    </row>
    <row r="524" spans="1:5" ht="13.8" x14ac:dyDescent="0.25">
      <c r="A524" s="5">
        <v>6.7567567567567561</v>
      </c>
      <c r="B524" s="26">
        <f t="shared" si="9"/>
        <v>18.016216216216215</v>
      </c>
      <c r="E524" s="9"/>
    </row>
    <row r="525" spans="1:5" ht="13.8" x14ac:dyDescent="0.25">
      <c r="A525" s="5">
        <v>12.184873949579831</v>
      </c>
      <c r="B525" s="26">
        <f t="shared" si="9"/>
        <v>32.48974789915966</v>
      </c>
      <c r="E525" s="9"/>
    </row>
    <row r="526" spans="1:5" ht="13.8" x14ac:dyDescent="0.25">
      <c r="A526" s="5">
        <v>3.6036036036036037</v>
      </c>
      <c r="B526" s="26">
        <f t="shared" si="9"/>
        <v>9.6086486486486482</v>
      </c>
      <c r="E526" s="9"/>
    </row>
    <row r="527" spans="1:5" ht="13.8" x14ac:dyDescent="0.25">
      <c r="A527" s="5">
        <v>3.1700288184438046</v>
      </c>
      <c r="B527" s="26">
        <f t="shared" si="9"/>
        <v>8.4525648414985604</v>
      </c>
      <c r="E527" s="9"/>
    </row>
    <row r="528" spans="1:5" ht="13.8" x14ac:dyDescent="0.25">
      <c r="A528" s="5">
        <v>4.8109965635738829</v>
      </c>
      <c r="B528" s="26">
        <f t="shared" si="9"/>
        <v>12.828041237113402</v>
      </c>
      <c r="E528" s="9"/>
    </row>
    <row r="529" spans="1:5" ht="13.8" x14ac:dyDescent="0.25">
      <c r="A529" s="5">
        <v>6.8062827225130889</v>
      </c>
      <c r="B529" s="26">
        <f t="shared" si="9"/>
        <v>18.148272251308899</v>
      </c>
      <c r="E529" s="9"/>
    </row>
    <row r="530" spans="1:5" ht="13.8" x14ac:dyDescent="0.25">
      <c r="A530" s="5">
        <v>7.0484581497797354</v>
      </c>
      <c r="B530" s="26">
        <f t="shared" si="9"/>
        <v>18.794008810572684</v>
      </c>
      <c r="E530" s="9"/>
    </row>
    <row r="531" spans="1:5" ht="13.8" x14ac:dyDescent="0.25">
      <c r="A531" s="5">
        <v>9.417040358744396</v>
      </c>
      <c r="B531" s="26">
        <f t="shared" si="9"/>
        <v>25.109596412556055</v>
      </c>
      <c r="E531" s="9"/>
    </row>
    <row r="532" spans="1:5" ht="13.8" x14ac:dyDescent="0.25">
      <c r="A532" s="5">
        <v>5.3030303030303036</v>
      </c>
      <c r="B532" s="26">
        <f t="shared" ref="B532:B595" si="10">2.6664*A532</f>
        <v>14.14</v>
      </c>
      <c r="E532" s="9"/>
    </row>
    <row r="533" spans="1:5" ht="13.8" x14ac:dyDescent="0.25">
      <c r="A533" s="5">
        <v>6.1068702290076331</v>
      </c>
      <c r="B533" s="26">
        <f t="shared" si="10"/>
        <v>16.283358778625953</v>
      </c>
      <c r="E533" s="9"/>
    </row>
    <row r="534" spans="1:5" ht="13.8" x14ac:dyDescent="0.25">
      <c r="A534" s="5">
        <v>8.1967213114754092</v>
      </c>
      <c r="B534" s="26">
        <f t="shared" si="10"/>
        <v>21.855737704918031</v>
      </c>
      <c r="E534" s="9"/>
    </row>
    <row r="535" spans="1:5" ht="13.8" x14ac:dyDescent="0.25">
      <c r="A535" s="5">
        <v>5.0909090909090899</v>
      </c>
      <c r="B535" s="26">
        <f t="shared" si="10"/>
        <v>13.574399999999997</v>
      </c>
      <c r="E535" s="9"/>
    </row>
    <row r="536" spans="1:5" ht="13.8" x14ac:dyDescent="0.25">
      <c r="A536" s="5">
        <v>12.109375</v>
      </c>
      <c r="B536" s="26">
        <f t="shared" si="10"/>
        <v>32.288437500000001</v>
      </c>
      <c r="E536" s="9"/>
    </row>
    <row r="537" spans="1:5" ht="13.8" x14ac:dyDescent="0.25">
      <c r="A537" s="5">
        <v>7.8291814946619214</v>
      </c>
      <c r="B537" s="26">
        <f t="shared" si="10"/>
        <v>20.875729537366546</v>
      </c>
      <c r="E537" s="9"/>
    </row>
    <row r="538" spans="1:5" ht="13.8" x14ac:dyDescent="0.25">
      <c r="A538" s="5">
        <v>7.6923076923076934</v>
      </c>
      <c r="B538" s="26">
        <f t="shared" si="10"/>
        <v>20.510769230769231</v>
      </c>
      <c r="E538" s="9"/>
    </row>
    <row r="539" spans="1:5" ht="13.8" x14ac:dyDescent="0.25">
      <c r="A539" s="5">
        <v>6.7164179104477606</v>
      </c>
      <c r="B539" s="26">
        <f t="shared" si="10"/>
        <v>17.908656716417909</v>
      </c>
      <c r="E539" s="9"/>
    </row>
    <row r="540" spans="1:5" ht="13.8" x14ac:dyDescent="0.25">
      <c r="A540" s="5">
        <v>8.7719298245614024</v>
      </c>
      <c r="B540" s="26">
        <f t="shared" si="10"/>
        <v>23.389473684210522</v>
      </c>
      <c r="E540" s="9"/>
    </row>
    <row r="541" spans="1:5" ht="13.8" x14ac:dyDescent="0.25">
      <c r="A541" s="5">
        <v>14.14634146341464</v>
      </c>
      <c r="B541" s="26">
        <f t="shared" si="10"/>
        <v>37.719804878048791</v>
      </c>
      <c r="E541" s="9"/>
    </row>
    <row r="542" spans="1:5" ht="13.8" x14ac:dyDescent="0.25">
      <c r="A542" s="5">
        <v>6.6914498141263952</v>
      </c>
      <c r="B542" s="26">
        <f t="shared" si="10"/>
        <v>17.842081784386618</v>
      </c>
      <c r="E542" s="9"/>
    </row>
    <row r="543" spans="1:5" ht="13.8" x14ac:dyDescent="0.25">
      <c r="A543" s="5">
        <v>12.096774193548384</v>
      </c>
      <c r="B543" s="26">
        <f t="shared" si="10"/>
        <v>32.254838709677408</v>
      </c>
      <c r="E543" s="9"/>
    </row>
    <row r="544" spans="1:5" ht="13.8" x14ac:dyDescent="0.25">
      <c r="A544" s="5">
        <v>7.0512820512820502</v>
      </c>
      <c r="B544" s="26">
        <f t="shared" si="10"/>
        <v>18.801538461538456</v>
      </c>
      <c r="E544" s="9"/>
    </row>
    <row r="545" spans="1:5" ht="13.8" x14ac:dyDescent="0.25">
      <c r="A545" s="5">
        <v>16.363636363636363</v>
      </c>
      <c r="B545" s="26">
        <f t="shared" si="10"/>
        <v>43.631999999999998</v>
      </c>
      <c r="E545" s="9"/>
    </row>
    <row r="546" spans="1:5" ht="13.8" x14ac:dyDescent="0.25">
      <c r="A546" s="5">
        <v>4.7210300429184544</v>
      </c>
      <c r="B546" s="26">
        <f t="shared" si="10"/>
        <v>12.588154506437766</v>
      </c>
      <c r="E546" s="9"/>
    </row>
    <row r="547" spans="1:5" ht="13.8" x14ac:dyDescent="0.25">
      <c r="A547" s="5">
        <v>3.2362459546925568</v>
      </c>
      <c r="B547" s="26">
        <f t="shared" si="10"/>
        <v>8.6291262135922331</v>
      </c>
      <c r="E547" s="9"/>
    </row>
    <row r="548" spans="1:5" ht="13.8" x14ac:dyDescent="0.25">
      <c r="A548" s="5">
        <v>8.1967213114754092</v>
      </c>
      <c r="B548" s="26">
        <f t="shared" si="10"/>
        <v>21.855737704918031</v>
      </c>
      <c r="E548" s="9"/>
    </row>
    <row r="549" spans="1:5" ht="13.8" x14ac:dyDescent="0.25">
      <c r="A549" s="5">
        <v>7.3684210526315788</v>
      </c>
      <c r="B549" s="26">
        <f t="shared" si="10"/>
        <v>19.647157894736839</v>
      </c>
      <c r="E549" s="9"/>
    </row>
    <row r="550" spans="1:5" ht="13.8" x14ac:dyDescent="0.25">
      <c r="A550" s="5">
        <v>7.7586206896551726</v>
      </c>
      <c r="B550" s="26">
        <f t="shared" si="10"/>
        <v>20.687586206896551</v>
      </c>
      <c r="E550" s="9"/>
    </row>
    <row r="551" spans="1:5" ht="13.8" x14ac:dyDescent="0.25">
      <c r="A551" s="5">
        <v>11.607142857142856</v>
      </c>
      <c r="B551" s="26">
        <f t="shared" si="10"/>
        <v>30.949285714285711</v>
      </c>
      <c r="E551" s="9"/>
    </row>
    <row r="552" spans="1:5" ht="13.8" x14ac:dyDescent="0.25">
      <c r="A552" s="5">
        <v>5.5762081784386615</v>
      </c>
      <c r="B552" s="26">
        <f t="shared" si="10"/>
        <v>14.868401486988846</v>
      </c>
      <c r="E552" s="9"/>
    </row>
    <row r="553" spans="1:5" ht="13.8" x14ac:dyDescent="0.25">
      <c r="A553" s="5">
        <v>6.7193675889328066</v>
      </c>
      <c r="B553" s="26">
        <f t="shared" si="10"/>
        <v>17.916521739130435</v>
      </c>
      <c r="E553" s="9"/>
    </row>
    <row r="554" spans="1:5" ht="13.8" x14ac:dyDescent="0.25">
      <c r="A554" s="5">
        <v>6.3829787234042552</v>
      </c>
      <c r="B554" s="26">
        <f t="shared" si="10"/>
        <v>17.019574468085104</v>
      </c>
      <c r="E554" s="9"/>
    </row>
    <row r="555" spans="1:5" ht="13.8" x14ac:dyDescent="0.25">
      <c r="A555" s="5">
        <v>5.8577405857740574</v>
      </c>
      <c r="B555" s="26">
        <f t="shared" si="10"/>
        <v>15.619079497907945</v>
      </c>
      <c r="E555" s="9"/>
    </row>
    <row r="556" spans="1:5" ht="13.8" x14ac:dyDescent="0.25">
      <c r="A556" s="5">
        <v>5.1181102362204731</v>
      </c>
      <c r="B556" s="26">
        <f t="shared" si="10"/>
        <v>13.646929133858269</v>
      </c>
      <c r="E556" s="9"/>
    </row>
    <row r="557" spans="1:5" ht="13.8" x14ac:dyDescent="0.25">
      <c r="A557" s="5">
        <v>8.8607594936708853</v>
      </c>
      <c r="B557" s="26">
        <f t="shared" si="10"/>
        <v>23.626329113924047</v>
      </c>
      <c r="E557" s="9"/>
    </row>
    <row r="558" spans="1:5" ht="13.8" x14ac:dyDescent="0.25">
      <c r="A558" s="5">
        <v>7.6923076923076916</v>
      </c>
      <c r="B558" s="26">
        <f t="shared" si="10"/>
        <v>20.510769230769228</v>
      </c>
      <c r="E558" s="9"/>
    </row>
    <row r="559" spans="1:5" ht="13.8" x14ac:dyDescent="0.25">
      <c r="A559" s="5">
        <v>7.1428571428571432</v>
      </c>
      <c r="B559" s="26">
        <f t="shared" si="10"/>
        <v>19.045714285714286</v>
      </c>
      <c r="E559" s="9"/>
    </row>
    <row r="560" spans="1:5" ht="13.8" x14ac:dyDescent="0.25">
      <c r="A560" s="5">
        <v>7.4534161490683219</v>
      </c>
      <c r="B560" s="26">
        <f t="shared" si="10"/>
        <v>19.873788819875774</v>
      </c>
      <c r="E560" s="9"/>
    </row>
    <row r="561" spans="1:5" ht="13.8" x14ac:dyDescent="0.25">
      <c r="A561" s="5">
        <v>5.0541516245487355</v>
      </c>
      <c r="B561" s="26">
        <f t="shared" si="10"/>
        <v>13.476389891696748</v>
      </c>
      <c r="E561" s="9"/>
    </row>
    <row r="562" spans="1:5" ht="13.8" x14ac:dyDescent="0.25">
      <c r="A562" s="5">
        <v>26.041666666666664</v>
      </c>
      <c r="B562" s="26">
        <f t="shared" si="10"/>
        <v>69.437499999999986</v>
      </c>
      <c r="E562" s="9"/>
    </row>
    <row r="563" spans="1:5" ht="13.8" x14ac:dyDescent="0.25">
      <c r="A563" s="5">
        <v>6.0773480662983426</v>
      </c>
      <c r="B563" s="26">
        <f t="shared" si="10"/>
        <v>16.204640883977898</v>
      </c>
      <c r="E563" s="9"/>
    </row>
    <row r="564" spans="1:5" ht="13.8" x14ac:dyDescent="0.25">
      <c r="A564" s="5">
        <v>4.8780487804878065</v>
      </c>
      <c r="B564" s="26">
        <f t="shared" si="10"/>
        <v>13.006829268292687</v>
      </c>
      <c r="E564" s="9"/>
    </row>
    <row r="565" spans="1:5" ht="13.8" x14ac:dyDescent="0.25">
      <c r="A565" s="5">
        <v>9.5354523227383865</v>
      </c>
      <c r="B565" s="26">
        <f t="shared" si="10"/>
        <v>25.425330073349631</v>
      </c>
      <c r="E565" s="9"/>
    </row>
    <row r="566" spans="1:5" ht="13.8" x14ac:dyDescent="0.25">
      <c r="A566" s="5">
        <v>6.25</v>
      </c>
      <c r="B566" s="26">
        <f t="shared" si="10"/>
        <v>16.664999999999999</v>
      </c>
      <c r="E566" s="9"/>
    </row>
    <row r="567" spans="1:5" ht="13.8" x14ac:dyDescent="0.25">
      <c r="A567" s="5">
        <v>18.327974276527332</v>
      </c>
      <c r="B567" s="26">
        <f t="shared" si="10"/>
        <v>48.869710610932472</v>
      </c>
      <c r="E567" s="9"/>
    </row>
    <row r="568" spans="1:5" ht="13.8" x14ac:dyDescent="0.25">
      <c r="A568" s="5">
        <v>9.1954022988505724</v>
      </c>
      <c r="B568" s="26">
        <f t="shared" si="10"/>
        <v>24.518620689655165</v>
      </c>
      <c r="E568" s="9"/>
    </row>
    <row r="569" spans="1:5" ht="13.8" x14ac:dyDescent="0.25">
      <c r="A569" s="5">
        <v>12.195121951219512</v>
      </c>
      <c r="B569" s="26">
        <f t="shared" si="10"/>
        <v>32.517073170731706</v>
      </c>
      <c r="E569" s="9"/>
    </row>
    <row r="570" spans="1:5" ht="13.8" x14ac:dyDescent="0.25">
      <c r="A570" s="5">
        <v>7.9754601226993866</v>
      </c>
      <c r="B570" s="26">
        <f t="shared" si="10"/>
        <v>21.265766871165642</v>
      </c>
      <c r="E570" s="9"/>
    </row>
    <row r="571" spans="1:5" ht="13.8" x14ac:dyDescent="0.25">
      <c r="A571" s="5">
        <v>13.294797687861273</v>
      </c>
      <c r="B571" s="26">
        <f t="shared" si="10"/>
        <v>35.449248554913297</v>
      </c>
      <c r="E571" s="9"/>
    </row>
    <row r="572" spans="1:5" ht="13.8" x14ac:dyDescent="0.25">
      <c r="A572" s="5">
        <v>6.8965517241379306</v>
      </c>
      <c r="B572" s="26">
        <f t="shared" si="10"/>
        <v>18.388965517241378</v>
      </c>
      <c r="E572" s="9"/>
    </row>
    <row r="573" spans="1:5" ht="13.8" x14ac:dyDescent="0.25">
      <c r="A573" s="5">
        <v>6.7460317460317469</v>
      </c>
      <c r="B573" s="26">
        <f t="shared" si="10"/>
        <v>17.987619047619049</v>
      </c>
      <c r="E573" s="9"/>
    </row>
    <row r="574" spans="1:5" ht="13.8" x14ac:dyDescent="0.25">
      <c r="A574" s="5">
        <v>8.6757990867579924</v>
      </c>
      <c r="B574" s="26">
        <f t="shared" si="10"/>
        <v>23.133150684931511</v>
      </c>
      <c r="E574" s="9"/>
    </row>
    <row r="575" spans="1:5" ht="13.8" x14ac:dyDescent="0.25">
      <c r="A575" s="5">
        <v>7</v>
      </c>
      <c r="B575" s="26">
        <f t="shared" si="10"/>
        <v>18.6648</v>
      </c>
      <c r="E575" s="9"/>
    </row>
    <row r="576" spans="1:5" ht="13.8" x14ac:dyDescent="0.25">
      <c r="A576" s="5">
        <v>8.3333333333333339</v>
      </c>
      <c r="B576" s="26">
        <f t="shared" si="10"/>
        <v>22.22</v>
      </c>
      <c r="E576" s="9"/>
    </row>
    <row r="577" spans="1:5" ht="13.8" x14ac:dyDescent="0.25">
      <c r="A577" s="5">
        <v>6.3829787234042543</v>
      </c>
      <c r="B577" s="26">
        <f t="shared" si="10"/>
        <v>17.019574468085104</v>
      </c>
      <c r="E577" s="9"/>
    </row>
    <row r="578" spans="1:5" ht="13.8" x14ac:dyDescent="0.25">
      <c r="A578" s="5">
        <v>7.2874493927125501</v>
      </c>
      <c r="B578" s="26">
        <f t="shared" si="10"/>
        <v>19.431255060728741</v>
      </c>
      <c r="E578" s="9"/>
    </row>
    <row r="579" spans="1:5" ht="13.8" x14ac:dyDescent="0.25">
      <c r="A579" s="5">
        <v>6.3829787234042543</v>
      </c>
      <c r="B579" s="26">
        <f t="shared" si="10"/>
        <v>17.019574468085104</v>
      </c>
      <c r="E579" s="9"/>
    </row>
    <row r="580" spans="1:5" ht="13.8" x14ac:dyDescent="0.25">
      <c r="A580" s="5">
        <v>9.375</v>
      </c>
      <c r="B580" s="26">
        <f t="shared" si="10"/>
        <v>24.997499999999999</v>
      </c>
      <c r="E580" s="9"/>
    </row>
    <row r="581" spans="1:5" ht="13.8" x14ac:dyDescent="0.25">
      <c r="A581" s="5">
        <v>7.5</v>
      </c>
      <c r="B581" s="26">
        <f t="shared" si="10"/>
        <v>19.997999999999998</v>
      </c>
      <c r="E581" s="9"/>
    </row>
    <row r="582" spans="1:5" ht="13.8" x14ac:dyDescent="0.25">
      <c r="A582" s="5">
        <v>10.566037735849056</v>
      </c>
      <c r="B582" s="26">
        <f t="shared" si="10"/>
        <v>28.17328301886792</v>
      </c>
      <c r="E582" s="9"/>
    </row>
    <row r="583" spans="1:5" ht="13.8" x14ac:dyDescent="0.25">
      <c r="A583" s="5">
        <v>7.5471698113207548</v>
      </c>
      <c r="B583" s="26">
        <f t="shared" si="10"/>
        <v>20.12377358490566</v>
      </c>
      <c r="E583" s="9"/>
    </row>
    <row r="584" spans="1:5" ht="13.8" x14ac:dyDescent="0.25">
      <c r="A584" s="5">
        <v>6.4516129032258061</v>
      </c>
      <c r="B584" s="26">
        <f t="shared" si="10"/>
        <v>17.202580645161287</v>
      </c>
      <c r="E584" s="9"/>
    </row>
    <row r="585" spans="1:5" ht="13.8" x14ac:dyDescent="0.25">
      <c r="A585" s="5">
        <v>6.6390041493775938</v>
      </c>
      <c r="B585" s="26">
        <f t="shared" si="10"/>
        <v>17.702240663900415</v>
      </c>
      <c r="E585" s="9"/>
    </row>
    <row r="586" spans="1:5" ht="13.8" x14ac:dyDescent="0.25">
      <c r="A586" s="5">
        <v>9.9585062240663902</v>
      </c>
      <c r="B586" s="26">
        <f t="shared" si="10"/>
        <v>26.553360995850621</v>
      </c>
      <c r="E586" s="9"/>
    </row>
    <row r="587" spans="1:5" ht="13.8" x14ac:dyDescent="0.25">
      <c r="A587" s="5">
        <v>11.377245508982037</v>
      </c>
      <c r="B587" s="26">
        <f t="shared" si="10"/>
        <v>30.336287425149703</v>
      </c>
      <c r="E587" s="9"/>
    </row>
    <row r="588" spans="1:5" ht="13.8" x14ac:dyDescent="0.25">
      <c r="A588" s="5">
        <v>10.121457489878543</v>
      </c>
      <c r="B588" s="26">
        <f t="shared" si="10"/>
        <v>26.987854251012145</v>
      </c>
      <c r="E588" s="9"/>
    </row>
    <row r="589" spans="1:5" ht="13.8" x14ac:dyDescent="0.25">
      <c r="A589" s="5">
        <v>7.9207920792079207</v>
      </c>
      <c r="B589" s="26">
        <f t="shared" si="10"/>
        <v>21.119999999999997</v>
      </c>
      <c r="E589" s="9"/>
    </row>
    <row r="590" spans="1:5" ht="13.8" x14ac:dyDescent="0.25">
      <c r="A590" s="5">
        <v>6.6225165562913908</v>
      </c>
      <c r="B590" s="26">
        <f t="shared" si="10"/>
        <v>17.658278145695363</v>
      </c>
      <c r="E590" s="9"/>
    </row>
    <row r="591" spans="1:5" ht="13.8" x14ac:dyDescent="0.25">
      <c r="A591" s="5">
        <v>6.6869300911854097</v>
      </c>
      <c r="B591" s="26">
        <f t="shared" si="10"/>
        <v>17.830030395136777</v>
      </c>
      <c r="E591" s="9"/>
    </row>
    <row r="592" spans="1:5" ht="13.8" x14ac:dyDescent="0.25">
      <c r="A592" s="5">
        <v>4.9275362318840585</v>
      </c>
      <c r="B592" s="26">
        <f t="shared" si="10"/>
        <v>13.138782608695653</v>
      </c>
      <c r="E592" s="9"/>
    </row>
    <row r="593" spans="1:5" ht="13.8" x14ac:dyDescent="0.25">
      <c r="A593" s="5">
        <v>6.617647058823529</v>
      </c>
      <c r="B593" s="26">
        <f t="shared" si="10"/>
        <v>17.645294117647058</v>
      </c>
      <c r="E593" s="9"/>
    </row>
    <row r="594" spans="1:5" ht="13.8" x14ac:dyDescent="0.25">
      <c r="A594" s="5">
        <v>12.903225806451612</v>
      </c>
      <c r="B594" s="26">
        <f t="shared" si="10"/>
        <v>34.405161290322575</v>
      </c>
      <c r="E594" s="9"/>
    </row>
    <row r="595" spans="1:5" ht="13.8" x14ac:dyDescent="0.25">
      <c r="A595" s="5">
        <v>4.658385093167702</v>
      </c>
      <c r="B595" s="26">
        <f t="shared" si="10"/>
        <v>12.42111801242236</v>
      </c>
      <c r="E595" s="9"/>
    </row>
    <row r="596" spans="1:5" ht="13.8" x14ac:dyDescent="0.25">
      <c r="A596" s="5">
        <v>6.1433447098976117</v>
      </c>
      <c r="B596" s="26">
        <f t="shared" ref="B596:B659" si="11">2.6664*A596</f>
        <v>16.380614334470991</v>
      </c>
      <c r="E596" s="9"/>
    </row>
    <row r="597" spans="1:5" ht="13.8" x14ac:dyDescent="0.25">
      <c r="A597" s="5">
        <v>6.3218390804597693</v>
      </c>
      <c r="B597" s="26">
        <f t="shared" si="11"/>
        <v>16.85655172413793</v>
      </c>
      <c r="E597" s="9"/>
    </row>
    <row r="598" spans="1:5" ht="13.8" x14ac:dyDescent="0.25">
      <c r="A598" s="5">
        <v>6.5420560747663545</v>
      </c>
      <c r="B598" s="26">
        <f t="shared" si="11"/>
        <v>17.443738317757006</v>
      </c>
      <c r="E598" s="9"/>
    </row>
    <row r="599" spans="1:5" ht="13.8" x14ac:dyDescent="0.25">
      <c r="A599" s="5">
        <v>15.450643776824036</v>
      </c>
      <c r="B599" s="26">
        <f t="shared" si="11"/>
        <v>41.197596566523607</v>
      </c>
      <c r="E599" s="9"/>
    </row>
    <row r="600" spans="1:5" ht="13.8" x14ac:dyDescent="0.25">
      <c r="A600" s="5">
        <v>8.928571428571427</v>
      </c>
      <c r="B600" s="26">
        <f t="shared" si="11"/>
        <v>23.807142857142853</v>
      </c>
      <c r="E600" s="9"/>
    </row>
    <row r="601" spans="1:5" ht="13.8" x14ac:dyDescent="0.25">
      <c r="A601" s="5">
        <v>8.6206896551724128</v>
      </c>
      <c r="B601" s="26">
        <f t="shared" si="11"/>
        <v>22.986206896551721</v>
      </c>
      <c r="E601" s="9"/>
    </row>
    <row r="602" spans="1:5" ht="13.8" x14ac:dyDescent="0.25">
      <c r="A602" s="5">
        <v>6.4102564102564106</v>
      </c>
      <c r="B602" s="26">
        <f t="shared" si="11"/>
        <v>17.092307692307692</v>
      </c>
      <c r="E602" s="9"/>
    </row>
    <row r="603" spans="1:5" ht="13.8" x14ac:dyDescent="0.25">
      <c r="A603" s="5">
        <v>5.9523809523809526</v>
      </c>
      <c r="B603" s="26">
        <f t="shared" si="11"/>
        <v>15.871428571428572</v>
      </c>
      <c r="E603" s="9"/>
    </row>
    <row r="604" spans="1:5" ht="13.8" x14ac:dyDescent="0.25">
      <c r="A604" s="5">
        <v>6.3106796116504853</v>
      </c>
      <c r="B604" s="26">
        <f t="shared" si="11"/>
        <v>16.826796116504852</v>
      </c>
      <c r="E604" s="9"/>
    </row>
    <row r="605" spans="1:5" ht="13.8" x14ac:dyDescent="0.25">
      <c r="A605" s="5">
        <v>6.3063063063063067</v>
      </c>
      <c r="B605" s="26">
        <f t="shared" si="11"/>
        <v>16.815135135135137</v>
      </c>
      <c r="E605" s="9"/>
    </row>
    <row r="606" spans="1:5" ht="13.8" x14ac:dyDescent="0.25">
      <c r="A606" s="5">
        <v>8.5106382978723403</v>
      </c>
      <c r="B606" s="26">
        <f t="shared" si="11"/>
        <v>22.692765957446806</v>
      </c>
      <c r="E606" s="9"/>
    </row>
    <row r="607" spans="1:5" ht="13.8" x14ac:dyDescent="0.25">
      <c r="A607" s="5">
        <v>20.855614973262028</v>
      </c>
      <c r="B607" s="26">
        <f t="shared" si="11"/>
        <v>55.609411764705868</v>
      </c>
      <c r="E607" s="9"/>
    </row>
    <row r="608" spans="1:5" ht="13.8" x14ac:dyDescent="0.25">
      <c r="A608" s="5">
        <v>17.934782608695649</v>
      </c>
      <c r="B608" s="26">
        <f t="shared" si="11"/>
        <v>47.821304347826079</v>
      </c>
      <c r="E608" s="9"/>
    </row>
    <row r="609" spans="1:5" ht="13.8" x14ac:dyDescent="0.25">
      <c r="A609" s="5">
        <v>28.428093645484946</v>
      </c>
      <c r="B609" s="26">
        <f t="shared" si="11"/>
        <v>75.800668896321056</v>
      </c>
      <c r="E609" s="9"/>
    </row>
    <row r="610" spans="1:5" ht="13.8" x14ac:dyDescent="0.25">
      <c r="A610" s="5">
        <v>40.217391304347828</v>
      </c>
      <c r="B610" s="26">
        <f t="shared" si="11"/>
        <v>107.23565217391304</v>
      </c>
      <c r="E610" s="9"/>
    </row>
    <row r="611" spans="1:5" ht="13.8" x14ac:dyDescent="0.25">
      <c r="A611" s="5">
        <v>75.842696629213492</v>
      </c>
      <c r="B611" s="26">
        <f t="shared" si="11"/>
        <v>202.22696629213485</v>
      </c>
      <c r="E611" s="9"/>
    </row>
    <row r="612" spans="1:5" ht="13.8" x14ac:dyDescent="0.25">
      <c r="A612" s="5">
        <v>7.3964497041420119</v>
      </c>
      <c r="B612" s="26">
        <f t="shared" si="11"/>
        <v>19.721893491124259</v>
      </c>
      <c r="E612" s="9"/>
    </row>
    <row r="613" spans="1:5" ht="13.8" x14ac:dyDescent="0.25">
      <c r="A613" s="5">
        <v>2.1459227467811162</v>
      </c>
      <c r="B613" s="26">
        <f t="shared" si="11"/>
        <v>5.7218884120171678</v>
      </c>
      <c r="E613" s="9"/>
    </row>
    <row r="614" spans="1:5" ht="13.8" x14ac:dyDescent="0.25">
      <c r="A614" s="5">
        <v>6.7039106145251388</v>
      </c>
      <c r="B614" s="26">
        <f t="shared" si="11"/>
        <v>17.87530726256983</v>
      </c>
      <c r="E614" s="9"/>
    </row>
    <row r="615" spans="1:5" ht="13.8" x14ac:dyDescent="0.25">
      <c r="A615" s="5">
        <v>6.7901234567901234</v>
      </c>
      <c r="B615" s="26">
        <f t="shared" si="11"/>
        <v>18.105185185185185</v>
      </c>
      <c r="E615" s="9"/>
    </row>
    <row r="616" spans="1:5" ht="13.8" x14ac:dyDescent="0.25">
      <c r="A616" s="5">
        <v>6.1349693251533735</v>
      </c>
      <c r="B616" s="26">
        <f t="shared" si="11"/>
        <v>16.358282208588953</v>
      </c>
      <c r="E616" s="9"/>
    </row>
    <row r="617" spans="1:5" ht="13.8" x14ac:dyDescent="0.25">
      <c r="A617" s="5">
        <v>6.8181818181818183</v>
      </c>
      <c r="B617" s="26">
        <f t="shared" si="11"/>
        <v>18.18</v>
      </c>
      <c r="E617" s="9"/>
    </row>
    <row r="618" spans="1:5" ht="13.8" x14ac:dyDescent="0.25">
      <c r="A618" s="5">
        <v>14.634146341463417</v>
      </c>
      <c r="B618" s="26">
        <f t="shared" si="11"/>
        <v>39.020487804878051</v>
      </c>
      <c r="E618" s="9"/>
    </row>
    <row r="619" spans="1:5" ht="13.8" x14ac:dyDescent="0.25">
      <c r="A619" s="5">
        <v>5.2287581699346406</v>
      </c>
      <c r="B619" s="26">
        <f t="shared" si="11"/>
        <v>13.941960784313725</v>
      </c>
      <c r="E619" s="9"/>
    </row>
    <row r="620" spans="1:5" ht="13.8" x14ac:dyDescent="0.25">
      <c r="A620" s="5">
        <v>6.5843621399176957</v>
      </c>
      <c r="B620" s="26">
        <f t="shared" si="11"/>
        <v>17.556543209876544</v>
      </c>
      <c r="E620" s="9"/>
    </row>
    <row r="621" spans="1:5" ht="13.8" x14ac:dyDescent="0.25">
      <c r="A621" s="5">
        <v>10.90909090909091</v>
      </c>
      <c r="B621" s="26">
        <f t="shared" si="11"/>
        <v>29.088000000000001</v>
      </c>
      <c r="E621" s="9"/>
    </row>
    <row r="622" spans="1:5" ht="13.8" x14ac:dyDescent="0.25">
      <c r="A622" s="5">
        <v>4.8710601719197717</v>
      </c>
      <c r="B622" s="26">
        <f t="shared" si="11"/>
        <v>12.988194842406878</v>
      </c>
      <c r="E622" s="9"/>
    </row>
    <row r="623" spans="1:5" ht="13.8" x14ac:dyDescent="0.25">
      <c r="A623" s="5">
        <v>5.2325581395348832</v>
      </c>
      <c r="B623" s="26">
        <f t="shared" si="11"/>
        <v>13.952093023255813</v>
      </c>
      <c r="E623" s="9"/>
    </row>
    <row r="624" spans="1:5" ht="13.8" x14ac:dyDescent="0.25">
      <c r="A624" s="5">
        <v>6.8376068376068373</v>
      </c>
      <c r="B624" s="26">
        <f t="shared" si="11"/>
        <v>18.231794871794872</v>
      </c>
      <c r="E624" s="9"/>
    </row>
    <row r="625" spans="1:5" ht="13.8" x14ac:dyDescent="0.25">
      <c r="A625" s="5">
        <v>5.6603773584905657</v>
      </c>
      <c r="B625" s="26">
        <f t="shared" si="11"/>
        <v>15.092830188679244</v>
      </c>
      <c r="E625" s="9"/>
    </row>
    <row r="626" spans="1:5" ht="13.8" x14ac:dyDescent="0.25">
      <c r="A626" s="5">
        <v>5.5865921787709496</v>
      </c>
      <c r="B626" s="26">
        <f t="shared" si="11"/>
        <v>14.896089385474859</v>
      </c>
      <c r="E626" s="9"/>
    </row>
    <row r="627" spans="1:5" ht="13.8" x14ac:dyDescent="0.25">
      <c r="A627" s="5">
        <v>5.4644808743169397</v>
      </c>
      <c r="B627" s="26">
        <f t="shared" si="11"/>
        <v>14.570491803278687</v>
      </c>
      <c r="E627" s="9"/>
    </row>
    <row r="628" spans="1:5" ht="13.8" x14ac:dyDescent="0.25">
      <c r="A628" s="5">
        <v>4.2105263157894735</v>
      </c>
      <c r="B628" s="26">
        <f t="shared" si="11"/>
        <v>11.226947368421051</v>
      </c>
      <c r="E628" s="9"/>
    </row>
    <row r="629" spans="1:5" ht="13.8" x14ac:dyDescent="0.25">
      <c r="A629" s="5">
        <v>13.333333333333334</v>
      </c>
      <c r="B629" s="26">
        <f t="shared" si="11"/>
        <v>35.552</v>
      </c>
      <c r="E629" s="9"/>
    </row>
    <row r="630" spans="1:5" ht="13.8" x14ac:dyDescent="0.25">
      <c r="A630" s="5">
        <v>17.801047120418843</v>
      </c>
      <c r="B630" s="26">
        <f t="shared" si="11"/>
        <v>47.464712041884802</v>
      </c>
      <c r="E630" s="9"/>
    </row>
    <row r="631" spans="1:5" ht="13.8" x14ac:dyDescent="0.25">
      <c r="A631" s="5">
        <v>44.413407821229058</v>
      </c>
      <c r="B631" s="26">
        <f t="shared" si="11"/>
        <v>118.42391061452516</v>
      </c>
      <c r="E631" s="9"/>
    </row>
    <row r="632" spans="1:5" ht="13.8" x14ac:dyDescent="0.25">
      <c r="A632" s="5">
        <v>11.467889908256883</v>
      </c>
      <c r="B632" s="26">
        <f t="shared" si="11"/>
        <v>30.577981651376149</v>
      </c>
      <c r="E632" s="9"/>
    </row>
    <row r="633" spans="1:5" ht="13.8" x14ac:dyDescent="0.25">
      <c r="A633" s="5">
        <v>13.98176291793313</v>
      </c>
      <c r="B633" s="26">
        <f t="shared" si="11"/>
        <v>37.280972644376895</v>
      </c>
      <c r="E633" s="9"/>
    </row>
    <row r="634" spans="1:5" ht="13.8" x14ac:dyDescent="0.25">
      <c r="A634" s="5">
        <v>2.8455284552845534</v>
      </c>
      <c r="B634" s="26">
        <f t="shared" si="11"/>
        <v>7.5873170731707331</v>
      </c>
      <c r="E634" s="9"/>
    </row>
    <row r="635" spans="1:5" ht="13.8" x14ac:dyDescent="0.25">
      <c r="A635" s="5">
        <v>3.5087719298245608</v>
      </c>
      <c r="B635" s="26">
        <f t="shared" si="11"/>
        <v>9.355789473684208</v>
      </c>
      <c r="E635" s="9"/>
    </row>
    <row r="636" spans="1:5" ht="13.8" x14ac:dyDescent="0.25">
      <c r="A636" s="5">
        <v>7.0175438596491224</v>
      </c>
      <c r="B636" s="26">
        <f t="shared" si="11"/>
        <v>18.71157894736842</v>
      </c>
      <c r="E636" s="9"/>
    </row>
    <row r="637" spans="1:5" ht="13.8" x14ac:dyDescent="0.25">
      <c r="A637" s="5">
        <v>7.6923076923076916</v>
      </c>
      <c r="B637" s="26">
        <f t="shared" si="11"/>
        <v>20.510769230769228</v>
      </c>
      <c r="E637" s="9"/>
    </row>
    <row r="638" spans="1:5" ht="13.8" x14ac:dyDescent="0.25">
      <c r="A638" s="5">
        <v>4.1237113402061851</v>
      </c>
      <c r="B638" s="26">
        <f t="shared" si="11"/>
        <v>10.995463917525772</v>
      </c>
      <c r="E638" s="9"/>
    </row>
    <row r="639" spans="1:5" ht="13.8" x14ac:dyDescent="0.25">
      <c r="A639" s="5">
        <v>29.585798816568047</v>
      </c>
      <c r="B639" s="26">
        <f t="shared" si="11"/>
        <v>78.887573964497037</v>
      </c>
      <c r="E639" s="9"/>
    </row>
    <row r="640" spans="1:5" ht="13.8" x14ac:dyDescent="0.25">
      <c r="A640" s="5">
        <v>4.166666666666667</v>
      </c>
      <c r="B640" s="26">
        <f t="shared" si="11"/>
        <v>11.11</v>
      </c>
      <c r="E640" s="9"/>
    </row>
    <row r="641" spans="1:5" ht="13.8" x14ac:dyDescent="0.25">
      <c r="A641" s="5">
        <v>12.499999999999996</v>
      </c>
      <c r="B641" s="26">
        <f t="shared" si="11"/>
        <v>33.329999999999991</v>
      </c>
      <c r="E641" s="9"/>
    </row>
    <row r="642" spans="1:5" ht="13.8" x14ac:dyDescent="0.25">
      <c r="A642" s="5">
        <v>5.0632911392405058</v>
      </c>
      <c r="B642" s="26">
        <f t="shared" si="11"/>
        <v>13.500759493670884</v>
      </c>
      <c r="E642" s="9"/>
    </row>
    <row r="643" spans="1:5" ht="13.8" x14ac:dyDescent="0.25">
      <c r="A643" s="5">
        <v>8.2352941176470598</v>
      </c>
      <c r="B643" s="26">
        <f t="shared" si="11"/>
        <v>21.958588235294119</v>
      </c>
      <c r="E643" s="9"/>
    </row>
    <row r="644" spans="1:5" ht="13.8" x14ac:dyDescent="0.25">
      <c r="A644" s="5">
        <v>6.1135371179039284</v>
      </c>
      <c r="B644" s="26">
        <f t="shared" si="11"/>
        <v>16.301135371179033</v>
      </c>
      <c r="E644" s="9"/>
    </row>
    <row r="645" spans="1:5" ht="13.8" x14ac:dyDescent="0.25">
      <c r="A645" s="5">
        <v>12.084592145015106</v>
      </c>
      <c r="B645" s="26">
        <f t="shared" si="11"/>
        <v>32.222356495468276</v>
      </c>
      <c r="E645" s="9"/>
    </row>
    <row r="646" spans="1:5" ht="13.8" x14ac:dyDescent="0.25">
      <c r="A646" s="5">
        <v>8.7719298245614024</v>
      </c>
      <c r="B646" s="26">
        <f t="shared" si="11"/>
        <v>23.389473684210522</v>
      </c>
      <c r="E646" s="9"/>
    </row>
    <row r="647" spans="1:5" ht="13.8" x14ac:dyDescent="0.25">
      <c r="A647" s="5">
        <v>6.4885496183206106</v>
      </c>
      <c r="B647" s="26">
        <f t="shared" si="11"/>
        <v>17.301068702290074</v>
      </c>
      <c r="E647" s="9"/>
    </row>
    <row r="648" spans="1:5" ht="13.8" x14ac:dyDescent="0.25">
      <c r="A648" s="5">
        <v>7.7720207253886002</v>
      </c>
      <c r="B648" s="26">
        <f t="shared" si="11"/>
        <v>20.723316062176163</v>
      </c>
      <c r="E648" s="9"/>
    </row>
    <row r="649" spans="1:5" ht="13.8" x14ac:dyDescent="0.25">
      <c r="A649" s="5">
        <v>5.0251256281407031</v>
      </c>
      <c r="B649" s="26">
        <f t="shared" si="11"/>
        <v>13.39899497487437</v>
      </c>
      <c r="E649" s="9"/>
    </row>
    <row r="650" spans="1:5" ht="13.8" x14ac:dyDescent="0.25">
      <c r="A650" s="5">
        <v>4.761904761904761</v>
      </c>
      <c r="B650" s="26">
        <f t="shared" si="11"/>
        <v>12.697142857142854</v>
      </c>
      <c r="E650" s="9"/>
    </row>
    <row r="651" spans="1:5" ht="13.8" x14ac:dyDescent="0.25">
      <c r="A651" s="5">
        <v>5.6962025316455698</v>
      </c>
      <c r="B651" s="26">
        <f t="shared" si="11"/>
        <v>15.188354430379746</v>
      </c>
      <c r="E651" s="9"/>
    </row>
    <row r="652" spans="1:5" ht="13.8" x14ac:dyDescent="0.25">
      <c r="A652" s="5">
        <v>17.518248175182482</v>
      </c>
      <c r="B652" s="26">
        <f t="shared" si="11"/>
        <v>46.71065693430657</v>
      </c>
      <c r="E652" s="9"/>
    </row>
    <row r="653" spans="1:5" ht="13.8" x14ac:dyDescent="0.25">
      <c r="A653" s="5">
        <v>4.8275862068965516</v>
      </c>
      <c r="B653" s="26">
        <f t="shared" si="11"/>
        <v>12.872275862068964</v>
      </c>
      <c r="E653" s="9"/>
    </row>
    <row r="654" spans="1:5" ht="13.8" x14ac:dyDescent="0.25">
      <c r="A654" s="5">
        <v>6.0000000000000018</v>
      </c>
      <c r="B654" s="26">
        <f t="shared" si="11"/>
        <v>15.998400000000004</v>
      </c>
      <c r="E654" s="9"/>
    </row>
    <row r="655" spans="1:5" ht="13.8" x14ac:dyDescent="0.25">
      <c r="A655" s="5">
        <v>3.6866359447004617</v>
      </c>
      <c r="B655" s="26">
        <f t="shared" si="11"/>
        <v>9.8300460829493108</v>
      </c>
      <c r="E655" s="9"/>
    </row>
    <row r="656" spans="1:5" ht="13.8" x14ac:dyDescent="0.25">
      <c r="A656" s="5">
        <v>6.5868263473053883</v>
      </c>
      <c r="B656" s="26">
        <f t="shared" si="11"/>
        <v>17.563113772455086</v>
      </c>
      <c r="E656" s="9"/>
    </row>
    <row r="657" spans="1:5" ht="13.8" x14ac:dyDescent="0.25">
      <c r="A657" s="5">
        <v>9.6551724137931032</v>
      </c>
      <c r="B657" s="26">
        <f t="shared" si="11"/>
        <v>25.744551724137928</v>
      </c>
      <c r="E657" s="9"/>
    </row>
    <row r="658" spans="1:5" ht="13.8" x14ac:dyDescent="0.25">
      <c r="A658" s="5">
        <v>4.5751633986928102</v>
      </c>
      <c r="B658" s="26">
        <f t="shared" si="11"/>
        <v>12.199215686274508</v>
      </c>
      <c r="E658" s="9"/>
    </row>
    <row r="659" spans="1:5" ht="13.8" x14ac:dyDescent="0.25">
      <c r="A659" s="5">
        <v>4.3795620437956204</v>
      </c>
      <c r="B659" s="26">
        <f t="shared" si="11"/>
        <v>11.677664233576643</v>
      </c>
      <c r="E659" s="9"/>
    </row>
    <row r="660" spans="1:5" ht="13.8" x14ac:dyDescent="0.25">
      <c r="A660" s="5">
        <v>6.7510548523206761</v>
      </c>
      <c r="B660" s="26">
        <f t="shared" ref="B660:B723" si="12">2.6664*A660</f>
        <v>18.00101265822785</v>
      </c>
      <c r="E660" s="9"/>
    </row>
    <row r="661" spans="1:5" ht="13.8" x14ac:dyDescent="0.25">
      <c r="A661" s="5">
        <v>12.658227848101266</v>
      </c>
      <c r="B661" s="26">
        <f t="shared" si="12"/>
        <v>33.75189873417721</v>
      </c>
      <c r="E661" s="9"/>
    </row>
    <row r="662" spans="1:5" ht="13.8" x14ac:dyDescent="0.25">
      <c r="A662" s="5">
        <v>22.764227642276424</v>
      </c>
      <c r="B662" s="26">
        <f t="shared" si="12"/>
        <v>60.698536585365858</v>
      </c>
      <c r="E662" s="9"/>
    </row>
    <row r="663" spans="1:5" ht="13.8" x14ac:dyDescent="0.25">
      <c r="A663" s="5">
        <v>22.018348623853214</v>
      </c>
      <c r="B663" s="26">
        <f t="shared" si="12"/>
        <v>58.709724770642204</v>
      </c>
      <c r="E663" s="9"/>
    </row>
    <row r="664" spans="1:5" ht="13.8" x14ac:dyDescent="0.25">
      <c r="A664" s="5">
        <v>11.111111111111112</v>
      </c>
      <c r="B664" s="26">
        <f t="shared" si="12"/>
        <v>29.626666666666669</v>
      </c>
      <c r="E664" s="9"/>
    </row>
    <row r="665" spans="1:5" ht="13.8" x14ac:dyDescent="0.25">
      <c r="A665" s="5">
        <v>5.8495821727019512</v>
      </c>
      <c r="B665" s="26">
        <f t="shared" si="12"/>
        <v>15.597325905292482</v>
      </c>
      <c r="E665" s="9"/>
    </row>
    <row r="666" spans="1:5" ht="13.8" x14ac:dyDescent="0.25">
      <c r="A666" s="5">
        <v>13.846153846153847</v>
      </c>
      <c r="B666" s="26">
        <f t="shared" si="12"/>
        <v>36.919384615384615</v>
      </c>
      <c r="E666" s="9"/>
    </row>
    <row r="667" spans="1:5" ht="13.8" x14ac:dyDescent="0.25">
      <c r="A667" s="5">
        <v>14.0625</v>
      </c>
      <c r="B667" s="26">
        <f t="shared" si="12"/>
        <v>37.496249999999996</v>
      </c>
      <c r="E667" s="9"/>
    </row>
    <row r="668" spans="1:5" ht="13.8" x14ac:dyDescent="0.25">
      <c r="A668" s="5">
        <v>6.962025316455696</v>
      </c>
      <c r="B668" s="26">
        <f t="shared" si="12"/>
        <v>18.563544303797467</v>
      </c>
      <c r="E668" s="9"/>
    </row>
    <row r="669" spans="1:5" ht="13.8" x14ac:dyDescent="0.25">
      <c r="A669" s="5">
        <v>10.240963855421688</v>
      </c>
      <c r="B669" s="26">
        <f t="shared" si="12"/>
        <v>27.306506024096386</v>
      </c>
      <c r="E669" s="9"/>
    </row>
    <row r="670" spans="1:5" ht="13.8" x14ac:dyDescent="0.25">
      <c r="A670" s="5">
        <v>13.714285714285715</v>
      </c>
      <c r="B670" s="26">
        <f t="shared" si="12"/>
        <v>36.567771428571433</v>
      </c>
      <c r="E670" s="9"/>
    </row>
    <row r="671" spans="1:5" ht="13.8" x14ac:dyDescent="0.25">
      <c r="A671" s="5">
        <v>7.1794871794871788</v>
      </c>
      <c r="B671" s="26">
        <f t="shared" si="12"/>
        <v>19.143384615384612</v>
      </c>
      <c r="E671" s="9"/>
    </row>
    <row r="672" spans="1:5" ht="13.8" x14ac:dyDescent="0.25">
      <c r="A672" s="5">
        <v>21.428571428571427</v>
      </c>
      <c r="B672" s="26">
        <f t="shared" si="12"/>
        <v>57.137142857142848</v>
      </c>
      <c r="E672" s="9"/>
    </row>
    <row r="673" spans="1:5" ht="13.8" x14ac:dyDescent="0.25">
      <c r="A673" s="5">
        <v>13.461538461538462</v>
      </c>
      <c r="B673" s="26">
        <f t="shared" si="12"/>
        <v>35.893846153846155</v>
      </c>
      <c r="E673" s="9"/>
    </row>
    <row r="674" spans="1:5" ht="13.8" x14ac:dyDescent="0.25">
      <c r="A674" s="5">
        <v>30</v>
      </c>
      <c r="B674" s="26">
        <f t="shared" si="12"/>
        <v>79.99199999999999</v>
      </c>
      <c r="E674" s="9"/>
    </row>
    <row r="675" spans="1:5" ht="13.8" x14ac:dyDescent="0.25">
      <c r="A675" s="5">
        <v>11.904761904761907</v>
      </c>
      <c r="B675" s="26">
        <f t="shared" si="12"/>
        <v>31.742857142857147</v>
      </c>
      <c r="E675" s="9"/>
    </row>
    <row r="676" spans="1:5" ht="13.8" x14ac:dyDescent="0.25">
      <c r="A676" s="5">
        <v>9.67741935483871</v>
      </c>
      <c r="B676" s="26">
        <f t="shared" si="12"/>
        <v>25.803870967741936</v>
      </c>
      <c r="E676" s="9"/>
    </row>
    <row r="677" spans="1:5" ht="13.8" x14ac:dyDescent="0.25">
      <c r="A677" s="5">
        <v>4.4247787610619476</v>
      </c>
      <c r="B677" s="26">
        <f t="shared" si="12"/>
        <v>11.798230088495577</v>
      </c>
      <c r="E677" s="9"/>
    </row>
    <row r="678" spans="1:5" ht="13.8" x14ac:dyDescent="0.25">
      <c r="A678" s="5">
        <v>4</v>
      </c>
      <c r="B678" s="26">
        <f t="shared" si="12"/>
        <v>10.6656</v>
      </c>
      <c r="E678" s="9"/>
    </row>
    <row r="679" spans="1:5" ht="13.8" x14ac:dyDescent="0.25">
      <c r="A679" s="5">
        <v>12.987012987012989</v>
      </c>
      <c r="B679" s="26">
        <f t="shared" si="12"/>
        <v>34.628571428571433</v>
      </c>
      <c r="E679" s="9"/>
    </row>
    <row r="680" spans="1:5" ht="13.8" x14ac:dyDescent="0.25">
      <c r="A680" s="5">
        <v>8.7136929460580923</v>
      </c>
      <c r="B680" s="26">
        <f t="shared" si="12"/>
        <v>23.234190871369297</v>
      </c>
      <c r="E680" s="9"/>
    </row>
    <row r="681" spans="1:5" ht="13.8" x14ac:dyDescent="0.25">
      <c r="A681" s="5">
        <v>15.853658536585366</v>
      </c>
      <c r="B681" s="26">
        <f t="shared" si="12"/>
        <v>42.272195121951221</v>
      </c>
      <c r="E681" s="9"/>
    </row>
    <row r="682" spans="1:5" ht="13.8" x14ac:dyDescent="0.25">
      <c r="A682" s="5">
        <v>16.901408450704228</v>
      </c>
      <c r="B682" s="26">
        <f t="shared" si="12"/>
        <v>45.06591549295775</v>
      </c>
      <c r="E682" s="9"/>
    </row>
    <row r="683" spans="1:5" ht="13.8" x14ac:dyDescent="0.25">
      <c r="A683" s="5">
        <v>8.5106382978723403</v>
      </c>
      <c r="B683" s="26">
        <f t="shared" si="12"/>
        <v>22.692765957446806</v>
      </c>
      <c r="E683" s="9"/>
    </row>
    <row r="684" spans="1:5" ht="13.8" x14ac:dyDescent="0.25">
      <c r="A684" s="5">
        <v>8.8235294117647047</v>
      </c>
      <c r="B684" s="26">
        <f t="shared" si="12"/>
        <v>23.527058823529408</v>
      </c>
      <c r="E684" s="9"/>
    </row>
    <row r="685" spans="1:5" ht="13.8" x14ac:dyDescent="0.25">
      <c r="A685" s="5">
        <v>8.0402010050251249</v>
      </c>
      <c r="B685" s="26">
        <f t="shared" si="12"/>
        <v>21.438391959798992</v>
      </c>
      <c r="E685" s="9"/>
    </row>
    <row r="686" spans="1:5" ht="13.8" x14ac:dyDescent="0.25">
      <c r="A686" s="5">
        <v>7.0796460176991154</v>
      </c>
      <c r="B686" s="26">
        <f t="shared" si="12"/>
        <v>18.877168141592922</v>
      </c>
      <c r="E686" s="9"/>
    </row>
    <row r="687" spans="1:5" ht="13.8" x14ac:dyDescent="0.25">
      <c r="A687" s="5">
        <v>6.5573770491803289</v>
      </c>
      <c r="B687" s="26">
        <f t="shared" si="12"/>
        <v>17.484590163934428</v>
      </c>
      <c r="E687" s="9"/>
    </row>
    <row r="688" spans="1:5" ht="13.8" x14ac:dyDescent="0.25">
      <c r="A688" s="5">
        <v>19</v>
      </c>
      <c r="B688" s="26">
        <f t="shared" si="12"/>
        <v>50.6616</v>
      </c>
      <c r="E688" s="9"/>
    </row>
    <row r="689" spans="1:5" ht="13.8" x14ac:dyDescent="0.25">
      <c r="A689" s="5">
        <v>17.241379310344829</v>
      </c>
      <c r="B689" s="26">
        <f t="shared" si="12"/>
        <v>45.972413793103449</v>
      </c>
      <c r="E689" s="9"/>
    </row>
    <row r="690" spans="1:5" ht="13.8" x14ac:dyDescent="0.25">
      <c r="A690" s="5">
        <v>8.3700440528634363</v>
      </c>
      <c r="B690" s="26">
        <f t="shared" si="12"/>
        <v>22.317885462555065</v>
      </c>
      <c r="E690" s="9"/>
    </row>
    <row r="691" spans="1:5" ht="13.8" x14ac:dyDescent="0.25">
      <c r="A691" s="5">
        <v>11.111111111111111</v>
      </c>
      <c r="B691" s="26">
        <f t="shared" si="12"/>
        <v>29.626666666666665</v>
      </c>
      <c r="E691" s="9"/>
    </row>
    <row r="692" spans="1:5" ht="13.8" x14ac:dyDescent="0.25">
      <c r="A692" s="5">
        <v>8.4337349397590362</v>
      </c>
      <c r="B692" s="26">
        <f t="shared" si="12"/>
        <v>22.487710843373492</v>
      </c>
      <c r="E692" s="9"/>
    </row>
    <row r="693" spans="1:5" ht="13.8" x14ac:dyDescent="0.25">
      <c r="A693" s="5">
        <v>18.562874251497004</v>
      </c>
      <c r="B693" s="26">
        <f t="shared" si="12"/>
        <v>49.496047904191606</v>
      </c>
      <c r="E693" s="9"/>
    </row>
    <row r="694" spans="1:5" ht="13.8" x14ac:dyDescent="0.25">
      <c r="A694" s="5">
        <v>7</v>
      </c>
      <c r="B694" s="26">
        <f t="shared" si="12"/>
        <v>18.6648</v>
      </c>
      <c r="E694" s="9"/>
    </row>
    <row r="695" spans="1:5" ht="13.8" x14ac:dyDescent="0.25">
      <c r="A695" s="5">
        <v>12.727272727272727</v>
      </c>
      <c r="B695" s="26">
        <f t="shared" si="12"/>
        <v>33.936</v>
      </c>
      <c r="E695" s="9"/>
    </row>
    <row r="696" spans="1:5" ht="13.8" x14ac:dyDescent="0.25">
      <c r="A696" s="5">
        <v>9</v>
      </c>
      <c r="B696" s="26">
        <f t="shared" si="12"/>
        <v>23.997599999999998</v>
      </c>
      <c r="E696" s="9"/>
    </row>
    <row r="697" spans="1:5" ht="13.8" x14ac:dyDescent="0.25">
      <c r="A697" s="5">
        <v>14.383561643835618</v>
      </c>
      <c r="B697" s="26">
        <f t="shared" si="12"/>
        <v>38.352328767123289</v>
      </c>
      <c r="E697" s="9"/>
    </row>
    <row r="698" spans="1:5" ht="13.8" x14ac:dyDescent="0.25">
      <c r="A698" s="5">
        <v>13.23529411764706</v>
      </c>
      <c r="B698" s="26">
        <f t="shared" si="12"/>
        <v>35.290588235294116</v>
      </c>
      <c r="E698" s="9"/>
    </row>
    <row r="699" spans="1:5" ht="13.8" x14ac:dyDescent="0.25">
      <c r="A699" s="5">
        <v>17.532467532467532</v>
      </c>
      <c r="B699" s="26">
        <f t="shared" si="12"/>
        <v>46.748571428571424</v>
      </c>
      <c r="E699" s="9"/>
    </row>
    <row r="700" spans="1:5" ht="13.8" x14ac:dyDescent="0.25">
      <c r="A700" s="5">
        <v>10.112359550561798</v>
      </c>
      <c r="B700" s="26">
        <f t="shared" si="12"/>
        <v>26.963595505617977</v>
      </c>
      <c r="E700" s="9"/>
    </row>
    <row r="701" spans="1:5" ht="13.8" x14ac:dyDescent="0.25">
      <c r="A701" s="5">
        <v>20.27027027027027</v>
      </c>
      <c r="B701" s="26">
        <f t="shared" si="12"/>
        <v>54.048648648648644</v>
      </c>
      <c r="E701" s="9"/>
    </row>
    <row r="703" spans="1:5" ht="13.8" x14ac:dyDescent="0.25">
      <c r="A703" s="23"/>
      <c r="E703" s="9"/>
    </row>
    <row r="704" spans="1:5" ht="13.8" x14ac:dyDescent="0.25">
      <c r="A704" s="23"/>
      <c r="E704" s="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(a) raw data (El_Al)</vt:lpstr>
      <vt:lpstr>(b) correlation test (El_Al)</vt:lpstr>
      <vt:lpstr>(c) raw data (El)</vt:lpstr>
      <vt:lpstr>(d) correlation test (El)</vt:lpstr>
      <vt:lpstr>(e) raw data (Al)</vt:lpstr>
      <vt:lpstr>(f) correlation test (Al)</vt:lpstr>
      <vt:lpstr>(g) linear equation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Schmitt</dc:creator>
  <cp:lastModifiedBy>Dominik Schmitt</cp:lastModifiedBy>
  <dcterms:created xsi:type="dcterms:W3CDTF">2015-06-05T18:19:34Z</dcterms:created>
  <dcterms:modified xsi:type="dcterms:W3CDTF">2023-12-13T09:00:30Z</dcterms:modified>
</cp:coreProperties>
</file>