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5"/>
  </bookViews>
  <sheets>
    <sheet name="Basic properties" sheetId="1" r:id="rId1"/>
    <sheet name="Silicon dissolution characteris" sheetId="2" r:id="rId2"/>
    <sheet name="Soil incubation experiment" sheetId="4" r:id="rId3"/>
    <sheet name="Rice growth pot experiment" sheetId="5" r:id="rId4"/>
    <sheet name="Rice Si uptake" sheetId="6" r:id="rId5"/>
    <sheet name="pH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<sst xmlns="http://schemas.openxmlformats.org/spreadsheetml/2006/main" count="723" uniqueCount="78">
  <si>
    <t>Properties of the studied Si-rich biochar</t>
  </si>
  <si>
    <t>pH</t>
  </si>
  <si>
    <t>Yield(%)</t>
  </si>
  <si>
    <t>Ash(%)</t>
  </si>
  <si>
    <t>N (%)</t>
  </si>
  <si>
    <t>C (%)</t>
  </si>
  <si>
    <t>Si (%)</t>
  </si>
  <si>
    <t>Plant available Si(g/kg)</t>
  </si>
  <si>
    <t>RHB</t>
  </si>
  <si>
    <t>BLB</t>
  </si>
  <si>
    <t>ARHB</t>
  </si>
  <si>
    <t>ABLB</t>
  </si>
  <si>
    <t>Basic properties of the studied soils</t>
  </si>
  <si>
    <t>Si fractions (mg/kg)</t>
  </si>
  <si>
    <t>Total Si(g/kg)</t>
  </si>
  <si>
    <t>NH4OAc extractable Si(mg/kg)</t>
  </si>
  <si>
    <t>Soil organic matter(g/kg)</t>
  </si>
  <si>
    <t>Total N(g/kg)</t>
  </si>
  <si>
    <t>Available N(mg/kg)</t>
  </si>
  <si>
    <t>Total P(g/kg)</t>
  </si>
  <si>
    <t>Olsen P(mg/kg)</t>
  </si>
  <si>
    <t>Clay(g/kg)</t>
  </si>
  <si>
    <t>Silt(g/kg)</t>
  </si>
  <si>
    <t>Sand(g/kg)</t>
  </si>
  <si>
    <t>Si_Acid Na acetate</t>
  </si>
  <si>
    <t>Si_H2O2</t>
  </si>
  <si>
    <t>Si_NH2OH·HCl</t>
  </si>
  <si>
    <t>Si_NaOH</t>
  </si>
  <si>
    <t>HASi</t>
  </si>
  <si>
    <t>LASi</t>
  </si>
  <si>
    <t>Silicon dissolution characteristics from Si-rich biochar</t>
  </si>
  <si>
    <t>6h</t>
  </si>
  <si>
    <t>12h</t>
  </si>
  <si>
    <t>1d</t>
  </si>
  <si>
    <t>3d</t>
  </si>
  <si>
    <t>5d</t>
  </si>
  <si>
    <t>7d</t>
  </si>
  <si>
    <t>9d</t>
  </si>
  <si>
    <t>13d</t>
  </si>
  <si>
    <t>17d</t>
  </si>
  <si>
    <t>20d</t>
  </si>
  <si>
    <t>30d</t>
  </si>
  <si>
    <t>40d</t>
  </si>
  <si>
    <t>60d</t>
  </si>
  <si>
    <t>Biochar</t>
  </si>
  <si>
    <t>m(mg)</t>
  </si>
  <si>
    <t>A</t>
  </si>
  <si>
    <t>ρ(mg/L)</t>
  </si>
  <si>
    <t>Si content(g/kg)</t>
  </si>
  <si>
    <t>Average</t>
  </si>
  <si>
    <t>Accumulate</t>
  </si>
  <si>
    <t>Treatments</t>
  </si>
  <si>
    <t>m</t>
  </si>
  <si>
    <t>Addition rate</t>
  </si>
  <si>
    <t>g</t>
  </si>
  <si>
    <t>(mg/L)</t>
  </si>
  <si>
    <t>(mg/kg)</t>
  </si>
  <si>
    <t>CK</t>
  </si>
  <si>
    <t>(Si, mg/kg)</t>
  </si>
  <si>
    <t>CF</t>
  </si>
  <si>
    <t>HASi-Rice dry matter weight</t>
  </si>
  <si>
    <t>Grain</t>
  </si>
  <si>
    <t>Straw</t>
  </si>
  <si>
    <t>Root</t>
  </si>
  <si>
    <t>(g/pot)</t>
  </si>
  <si>
    <t>HASi-rice Si concentration</t>
  </si>
  <si>
    <t>m(g)</t>
  </si>
  <si>
    <t>ts</t>
  </si>
  <si>
    <t>HASi-rice Si uptake</t>
  </si>
  <si>
    <t>Dry matter(g/pot)</t>
  </si>
  <si>
    <t>Si concentration(g/kg)</t>
  </si>
  <si>
    <r>
      <rPr>
        <sz val="11"/>
        <color theme="1"/>
        <rFont val="Times New Roman"/>
        <charset val="134"/>
      </rPr>
      <t>Si uptake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mg/pot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</si>
  <si>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Total Si uptake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mg/pot</t>
    </r>
    <r>
      <rPr>
        <sz val="11"/>
        <color theme="1"/>
        <rFont val="宋体"/>
        <charset val="134"/>
      </rPr>
      <t>）</t>
    </r>
  </si>
  <si>
    <t>LASi-Rice dry matter weight</t>
  </si>
  <si>
    <t>LASi-rice Si concentration</t>
  </si>
  <si>
    <t>LASi-rice Si uptake</t>
  </si>
  <si>
    <t>Soil pH in rice growth pot experiment</t>
  </si>
  <si>
    <t>Soil pH in soil incubation experiment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</si>
</sst>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.000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sz val="11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name val="Times New Roman"/>
      <charset val="134"/>
    </font>
    <font>
      <b/>
      <sz val="16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22" fillId="8" borderId="4" applyNumberFormat="0" applyAlignment="0" applyProtection="0">
      <alignment vertical="center"/>
    </xf>
    <xf numFmtId="0" fontId="23" fillId="9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4" fillId="0" borderId="0" xfId="0" applyNumberFormat="1" applyFont="1" applyFill="1" applyBorder="1" applyAlignment="1" applyProtection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Fill="1" applyAlignment="1" applyProtection="1">
      <alignment horizontal="center" vertical="center"/>
    </xf>
    <xf numFmtId="178" fontId="4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176" fontId="6" fillId="0" borderId="0" xfId="0" applyNumberFormat="1" applyFont="1" applyFill="1" applyBorder="1" applyAlignment="1" applyProtection="1">
      <alignment horizontal="center" vertical="center"/>
    </xf>
    <xf numFmtId="0" fontId="2" fillId="4" borderId="0" xfId="0" applyFont="1" applyFill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8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scatterChart>
        <c:scatterStyle val="marker"/>
        <c:varyColors val="0"/>
        <c:ser>
          <c:idx val="0"/>
          <c:order val="0"/>
          <c:tx>
            <c:strRef>
              <c:f>'Silicon dissolution characteris'!$C$21</c:f>
              <c:strCache>
                <c:ptCount val="1"/>
                <c:pt idx="0">
                  <c:v>ρ(mg/L)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'Silicon dissolution characteris'!$B$22:$B$27</c:f>
              <c:numCache>
                <c:formatCode>General</c:formatCode>
                <c:ptCount val="6"/>
                <c:pt idx="0">
                  <c:v>0</c:v>
                </c:pt>
                <c:pt idx="1">
                  <c:v>0.08</c:v>
                </c:pt>
                <c:pt idx="2">
                  <c:v>0.165</c:v>
                </c:pt>
                <c:pt idx="3">
                  <c:v>0.338</c:v>
                </c:pt>
                <c:pt idx="4">
                  <c:v>0.511</c:v>
                </c:pt>
                <c:pt idx="5">
                  <c:v>0.676</c:v>
                </c:pt>
              </c:numCache>
            </c:numRef>
          </c:xVal>
          <c:yVal>
            <c:numRef>
              <c:f>'Silicon dissolution characteris'!$C$22:$C$27</c:f>
              <c:numCache>
                <c:formatCode>General</c:formatCode>
                <c:ptCount val="6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1</c:v>
                </c:pt>
                <c:pt idx="4">
                  <c:v>1.5</c:v>
                </c:pt>
                <c:pt idx="5">
                  <c:v>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8961489"/>
        <c:axId val="162233124"/>
      </c:scatterChart>
      <c:valAx>
        <c:axId val="61896148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62233124"/>
        <c:crosses val="autoZero"/>
        <c:crossBetween val="midCat"/>
      </c:valAx>
      <c:valAx>
        <c:axId val="1622331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1896148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scatterChart>
        <c:scatterStyle val="marker"/>
        <c:varyColors val="0"/>
        <c:ser>
          <c:idx val="0"/>
          <c:order val="0"/>
          <c:tx>
            <c:strRef>
              <c:f>'Soil incubation experiment'!$N$10</c:f>
              <c:strCache>
                <c:ptCount val="1"/>
                <c:pt idx="0">
                  <c:v>ρ(mg/L)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'Soil incubation experiment'!$M$11:$M$17</c:f>
              <c:numCache>
                <c:formatCode>General</c:formatCode>
                <c:ptCount val="7"/>
                <c:pt idx="0">
                  <c:v>0</c:v>
                </c:pt>
                <c:pt idx="1">
                  <c:v>0.083</c:v>
                </c:pt>
                <c:pt idx="2">
                  <c:v>0.164</c:v>
                </c:pt>
                <c:pt idx="3">
                  <c:v>0.348</c:v>
                </c:pt>
                <c:pt idx="4">
                  <c:v>0.506</c:v>
                </c:pt>
                <c:pt idx="5">
                  <c:v>0.686</c:v>
                </c:pt>
                <c:pt idx="6">
                  <c:v>1.032</c:v>
                </c:pt>
              </c:numCache>
            </c:numRef>
          </c:xVal>
          <c:yVal>
            <c:numRef>
              <c:f>'Soil incubation experiment'!$N$11:$N$17</c:f>
              <c:numCache>
                <c:formatCode>General</c:formatCode>
                <c:ptCount val="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1</c:v>
                </c:pt>
                <c:pt idx="4">
                  <c:v>1.5</c:v>
                </c:pt>
                <c:pt idx="5">
                  <c:v>2</c:v>
                </c:pt>
                <c:pt idx="6">
                  <c:v>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5131771"/>
        <c:axId val="36334381"/>
      </c:scatterChart>
      <c:valAx>
        <c:axId val="9351317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6334381"/>
        <c:crosses val="autoZero"/>
        <c:crossBetween val="midCat"/>
      </c:valAx>
      <c:valAx>
        <c:axId val="3633438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351317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scatterChart>
        <c:scatterStyle val="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'Soil incubation experiment'!$M$43:$M$49</c:f>
              <c:numCache>
                <c:formatCode>General</c:formatCode>
                <c:ptCount val="7"/>
                <c:pt idx="0">
                  <c:v>0</c:v>
                </c:pt>
                <c:pt idx="1">
                  <c:v>0.092</c:v>
                </c:pt>
                <c:pt idx="2">
                  <c:v>0.172</c:v>
                </c:pt>
                <c:pt idx="3">
                  <c:v>0.346</c:v>
                </c:pt>
                <c:pt idx="4">
                  <c:v>0.499</c:v>
                </c:pt>
                <c:pt idx="5">
                  <c:v>0.684</c:v>
                </c:pt>
                <c:pt idx="6">
                  <c:v>1</c:v>
                </c:pt>
              </c:numCache>
            </c:numRef>
          </c:xVal>
          <c:yVal>
            <c:numRef>
              <c:f>'Soil incubation experiment'!$N$43:$N$49</c:f>
              <c:numCache>
                <c:formatCode>General</c:formatCode>
                <c:ptCount val="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1</c:v>
                </c:pt>
                <c:pt idx="4">
                  <c:v>1.5</c:v>
                </c:pt>
                <c:pt idx="5">
                  <c:v>2</c:v>
                </c:pt>
                <c:pt idx="6">
                  <c:v>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0568227"/>
        <c:axId val="457910303"/>
      </c:scatterChart>
      <c:valAx>
        <c:axId val="5305682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57910303"/>
        <c:crosses val="autoZero"/>
        <c:crossBetween val="midCat"/>
      </c:valAx>
      <c:valAx>
        <c:axId val="457910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305682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scatterChart>
        <c:scatterStyle val="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'Soil incubation experiment'!$M$75:$M$80</c:f>
              <c:numCache>
                <c:formatCode>General</c:formatCode>
                <c:ptCount val="6"/>
                <c:pt idx="0">
                  <c:v>0</c:v>
                </c:pt>
                <c:pt idx="1">
                  <c:v>0.097</c:v>
                </c:pt>
                <c:pt idx="2">
                  <c:v>0.193</c:v>
                </c:pt>
                <c:pt idx="3">
                  <c:v>0.331</c:v>
                </c:pt>
                <c:pt idx="4">
                  <c:v>0.678</c:v>
                </c:pt>
                <c:pt idx="5">
                  <c:v>1.02</c:v>
                </c:pt>
              </c:numCache>
            </c:numRef>
          </c:xVal>
          <c:yVal>
            <c:numRef>
              <c:f>'Soil incubation experiment'!$N$75:$N$80</c:f>
              <c:numCache>
                <c:formatCode>General</c:formatCode>
                <c:ptCount val="6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353195"/>
        <c:axId val="467472759"/>
      </c:scatterChart>
      <c:valAx>
        <c:axId val="9143531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67472759"/>
        <c:crosses val="autoZero"/>
        <c:crossBetween val="midCat"/>
      </c:valAx>
      <c:valAx>
        <c:axId val="467472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143531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scatterChart>
        <c:scatterStyle val="marker"/>
        <c:varyColors val="0"/>
        <c:ser>
          <c:idx val="0"/>
          <c:order val="0"/>
          <c:tx>
            <c:strRef>
              <c:f>'Soil incubation experiment'!$N$106</c:f>
              <c:strCache>
                <c:ptCount val="1"/>
                <c:pt idx="0">
                  <c:v>ρ(mg/L)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'Soil incubation experiment'!$M$107:$M$113</c:f>
              <c:numCache>
                <c:formatCode>General</c:formatCode>
                <c:ptCount val="7"/>
                <c:pt idx="0">
                  <c:v>0</c:v>
                </c:pt>
                <c:pt idx="1">
                  <c:v>0.181</c:v>
                </c:pt>
                <c:pt idx="2">
                  <c:v>0.357</c:v>
                </c:pt>
                <c:pt idx="3">
                  <c:v>0.736</c:v>
                </c:pt>
                <c:pt idx="4">
                  <c:v>1.085</c:v>
                </c:pt>
                <c:pt idx="5">
                  <c:v>1.837</c:v>
                </c:pt>
                <c:pt idx="6">
                  <c:v>2.494</c:v>
                </c:pt>
              </c:numCache>
            </c:numRef>
          </c:xVal>
          <c:yVal>
            <c:numRef>
              <c:f>'Soil incubation experiment'!$N$107:$N$113</c:f>
              <c:numCache>
                <c:formatCode>General</c:formatCode>
                <c:ptCount val="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  <c:pt idx="6">
                  <c:v>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2934303"/>
        <c:axId val="76184829"/>
      </c:scatterChart>
      <c:valAx>
        <c:axId val="9929343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6184829"/>
        <c:crosses val="autoZero"/>
        <c:crossBetween val="midCat"/>
      </c:valAx>
      <c:valAx>
        <c:axId val="7618482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929343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scatterChart>
        <c:scatterStyle val="marker"/>
        <c:varyColors val="0"/>
        <c:ser>
          <c:idx val="0"/>
          <c:order val="0"/>
          <c:tx>
            <c:strRef>
              <c:f>'Rice growth pot experiment'!$P$9</c:f>
              <c:strCache>
                <c:ptCount val="1"/>
                <c:pt idx="0">
                  <c:v>ρ(mg/L)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'Rice growth pot experiment'!$O$10:$O$18</c:f>
              <c:numCache>
                <c:formatCode>General</c:formatCode>
                <c:ptCount val="9"/>
                <c:pt idx="0">
                  <c:v>0</c:v>
                </c:pt>
                <c:pt idx="1">
                  <c:v>0.169</c:v>
                </c:pt>
                <c:pt idx="2">
                  <c:v>0.335</c:v>
                </c:pt>
                <c:pt idx="3">
                  <c:v>0.489</c:v>
                </c:pt>
                <c:pt idx="4">
                  <c:v>0.659</c:v>
                </c:pt>
                <c:pt idx="5">
                  <c:v>0.827</c:v>
                </c:pt>
                <c:pt idx="6">
                  <c:v>0.978</c:v>
                </c:pt>
                <c:pt idx="7">
                  <c:v>1.293</c:v>
                </c:pt>
                <c:pt idx="8">
                  <c:v>1.641</c:v>
                </c:pt>
              </c:numCache>
            </c:numRef>
          </c:xVal>
          <c:yVal>
            <c:numRef>
              <c:f>'Rice growth pot experiment'!$P$10:$P$18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7523517"/>
        <c:axId val="577768804"/>
      </c:scatterChart>
      <c:valAx>
        <c:axId val="69752351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77768804"/>
        <c:crosses val="autoZero"/>
        <c:crossBetween val="midCat"/>
      </c:valAx>
      <c:valAx>
        <c:axId val="5777688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9752351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0759166666666667"/>
          <c:y val="0.221064814814815"/>
          <c:w val="0.919916666666667"/>
          <c:h val="0.710972222222222"/>
        </c:manualLayout>
      </c:layout>
      <c:scatterChart>
        <c:scatterStyle val="marker"/>
        <c:varyColors val="0"/>
        <c:ser>
          <c:idx val="0"/>
          <c:order val="0"/>
          <c:tx>
            <c:strRef>
              <c:f>'Rice growth pot experiment'!$P$139</c:f>
              <c:strCache>
                <c:ptCount val="1"/>
                <c:pt idx="0">
                  <c:v>ρ(mg/L)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'Rice growth pot experiment'!$O$140:$O$148</c:f>
              <c:numCache>
                <c:formatCode>General</c:formatCode>
                <c:ptCount val="9"/>
                <c:pt idx="0">
                  <c:v>0</c:v>
                </c:pt>
                <c:pt idx="1">
                  <c:v>0.159</c:v>
                </c:pt>
                <c:pt idx="2">
                  <c:v>0.315</c:v>
                </c:pt>
                <c:pt idx="3">
                  <c:v>0.472</c:v>
                </c:pt>
                <c:pt idx="4">
                  <c:v>0.645</c:v>
                </c:pt>
                <c:pt idx="5">
                  <c:v>0.807</c:v>
                </c:pt>
                <c:pt idx="6">
                  <c:v>0.959</c:v>
                </c:pt>
                <c:pt idx="7">
                  <c:v>1.271</c:v>
                </c:pt>
                <c:pt idx="8">
                  <c:v>1.614</c:v>
                </c:pt>
              </c:numCache>
            </c:numRef>
          </c:xVal>
          <c:yVal>
            <c:numRef>
              <c:f>'Rice growth pot experiment'!$P$140:$P$148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8876126"/>
        <c:axId val="575987783"/>
      </c:scatterChart>
      <c:valAx>
        <c:axId val="64887612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75987783"/>
        <c:crosses val="autoZero"/>
        <c:crossBetween val="midCat"/>
      </c:valAx>
      <c:valAx>
        <c:axId val="575987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4887612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chart" Target="../charts/chart5.xml"/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181610</xdr:colOff>
      <xdr:row>21</xdr:row>
      <xdr:rowOff>78105</xdr:rowOff>
    </xdr:from>
    <xdr:to>
      <xdr:col>9</xdr:col>
      <xdr:colOff>581660</xdr:colOff>
      <xdr:row>35</xdr:row>
      <xdr:rowOff>163830</xdr:rowOff>
    </xdr:to>
    <xdr:graphicFrame>
      <xdr:nvGraphicFramePr>
        <xdr:cNvPr id="2" name="图表 1"/>
        <xdr:cNvGraphicFramePr/>
      </xdr:nvGraphicFramePr>
      <xdr:xfrm>
        <a:off x="2286635" y="4084955"/>
        <a:ext cx="4505325" cy="27527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482600</xdr:colOff>
      <xdr:row>4</xdr:row>
      <xdr:rowOff>44450</xdr:rowOff>
    </xdr:from>
    <xdr:to>
      <xdr:col>20</xdr:col>
      <xdr:colOff>273050</xdr:colOff>
      <xdr:row>12</xdr:row>
      <xdr:rowOff>200025</xdr:rowOff>
    </xdr:to>
    <xdr:graphicFrame>
      <xdr:nvGraphicFramePr>
        <xdr:cNvPr id="2" name="图表 1"/>
        <xdr:cNvGraphicFramePr/>
      </xdr:nvGraphicFramePr>
      <xdr:xfrm>
        <a:off x="11017250" y="863600"/>
        <a:ext cx="4752975" cy="1778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654050</xdr:colOff>
      <xdr:row>37</xdr:row>
      <xdr:rowOff>142875</xdr:rowOff>
    </xdr:from>
    <xdr:to>
      <xdr:col>21</xdr:col>
      <xdr:colOff>787400</xdr:colOff>
      <xdr:row>49</xdr:row>
      <xdr:rowOff>38100</xdr:rowOff>
    </xdr:to>
    <xdr:graphicFrame>
      <xdr:nvGraphicFramePr>
        <xdr:cNvPr id="3" name="图表 2"/>
        <xdr:cNvGraphicFramePr/>
      </xdr:nvGraphicFramePr>
      <xdr:xfrm>
        <a:off x="11903075" y="7394575"/>
        <a:ext cx="5210175" cy="21907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615950</xdr:colOff>
      <xdr:row>66</xdr:row>
      <xdr:rowOff>101600</xdr:rowOff>
    </xdr:from>
    <xdr:to>
      <xdr:col>21</xdr:col>
      <xdr:colOff>749300</xdr:colOff>
      <xdr:row>78</xdr:row>
      <xdr:rowOff>6350</xdr:rowOff>
    </xdr:to>
    <xdr:graphicFrame>
      <xdr:nvGraphicFramePr>
        <xdr:cNvPr id="4" name="图表 3"/>
        <xdr:cNvGraphicFramePr/>
      </xdr:nvGraphicFramePr>
      <xdr:xfrm>
        <a:off x="11864975" y="12887325"/>
        <a:ext cx="5210175" cy="2209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539750</xdr:colOff>
      <xdr:row>99</xdr:row>
      <xdr:rowOff>9525</xdr:rowOff>
    </xdr:from>
    <xdr:to>
      <xdr:col>21</xdr:col>
      <xdr:colOff>673100</xdr:colOff>
      <xdr:row>110</xdr:row>
      <xdr:rowOff>104775</xdr:rowOff>
    </xdr:to>
    <xdr:graphicFrame>
      <xdr:nvGraphicFramePr>
        <xdr:cNvPr id="5" name="图表 4"/>
        <xdr:cNvGraphicFramePr/>
      </xdr:nvGraphicFramePr>
      <xdr:xfrm>
        <a:off x="11788775" y="19100800"/>
        <a:ext cx="5210175" cy="2209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16</xdr:col>
      <xdr:colOff>577850</xdr:colOff>
      <xdr:row>3</xdr:row>
      <xdr:rowOff>111125</xdr:rowOff>
    </xdr:from>
    <xdr:to>
      <xdr:col>23</xdr:col>
      <xdr:colOff>349250</xdr:colOff>
      <xdr:row>14</xdr:row>
      <xdr:rowOff>177800</xdr:rowOff>
    </xdr:to>
    <xdr:graphicFrame>
      <xdr:nvGraphicFramePr>
        <xdr:cNvPr id="2" name="图表 1"/>
        <xdr:cNvGraphicFramePr/>
      </xdr:nvGraphicFramePr>
      <xdr:xfrm>
        <a:off x="12055475" y="822325"/>
        <a:ext cx="4848225" cy="21717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120650</xdr:colOff>
      <xdr:row>132</xdr:row>
      <xdr:rowOff>174625</xdr:rowOff>
    </xdr:from>
    <xdr:to>
      <xdr:col>22</xdr:col>
      <xdr:colOff>577850</xdr:colOff>
      <xdr:row>144</xdr:row>
      <xdr:rowOff>127000</xdr:rowOff>
    </xdr:to>
    <xdr:graphicFrame>
      <xdr:nvGraphicFramePr>
        <xdr:cNvPr id="3" name="图表 2"/>
        <xdr:cNvGraphicFramePr/>
      </xdr:nvGraphicFramePr>
      <xdr:xfrm>
        <a:off x="11598275" y="25717500"/>
        <a:ext cx="4848225" cy="22479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Q17"/>
  <sheetViews>
    <sheetView workbookViewId="0">
      <selection activeCell="M20" sqref="M20"/>
    </sheetView>
  </sheetViews>
  <sheetFormatPr defaultColWidth="9" defaultRowHeight="15"/>
  <cols>
    <col min="1" max="2" width="9" style="3"/>
    <col min="3" max="3" width="11.5" style="3" customWidth="1"/>
    <col min="4" max="4" width="26.5" style="3" customWidth="1"/>
    <col min="5" max="5" width="13" style="3" customWidth="1"/>
    <col min="6" max="6" width="12.375" style="3" customWidth="1"/>
    <col min="7" max="7" width="13.5" style="3" customWidth="1"/>
    <col min="8" max="8" width="19.125" style="3" customWidth="1"/>
    <col min="9" max="10" width="11.375" style="3" customWidth="1"/>
    <col min="11" max="12" width="9" style="3"/>
    <col min="13" max="13" width="16.5" style="3" customWidth="1"/>
    <col min="14" max="14" width="8.25" style="3" customWidth="1"/>
    <col min="15" max="15" width="14.125" style="3" customWidth="1"/>
    <col min="16" max="16" width="8.75" style="3" customWidth="1"/>
    <col min="17" max="16384" width="9" style="3"/>
  </cols>
  <sheetData>
    <row r="2" ht="24" customHeight="1" spans="1:7">
      <c r="A2" s="2" t="s">
        <v>0</v>
      </c>
      <c r="B2" s="2"/>
      <c r="C2" s="2"/>
      <c r="D2" s="2"/>
      <c r="E2" s="2"/>
      <c r="F2" s="2"/>
      <c r="G2" s="2"/>
    </row>
    <row r="3" spans="2:8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>
      <c r="A4" s="36" t="s">
        <v>8</v>
      </c>
      <c r="B4" s="3">
        <v>9.21</v>
      </c>
      <c r="C4" s="3">
        <v>31.3</v>
      </c>
      <c r="D4" s="3">
        <v>47.4</v>
      </c>
      <c r="E4" s="3">
        <v>1.33</v>
      </c>
      <c r="F4" s="3">
        <v>56.39</v>
      </c>
      <c r="G4" s="8">
        <v>7.386842</v>
      </c>
      <c r="H4" s="3">
        <v>15.13</v>
      </c>
    </row>
    <row r="5" spans="1:8">
      <c r="A5" s="36" t="s">
        <v>9</v>
      </c>
      <c r="B5" s="3">
        <v>10.67</v>
      </c>
      <c r="C5" s="3">
        <v>34.5</v>
      </c>
      <c r="D5" s="3">
        <v>45.3</v>
      </c>
      <c r="E5" s="3">
        <v>2.22</v>
      </c>
      <c r="F5" s="3">
        <v>61.25</v>
      </c>
      <c r="G5" s="8">
        <v>8.612467</v>
      </c>
      <c r="H5" s="3">
        <v>16.48</v>
      </c>
    </row>
    <row r="6" spans="1:8">
      <c r="A6" s="36" t="s">
        <v>10</v>
      </c>
      <c r="B6" s="3">
        <v>9.93</v>
      </c>
      <c r="C6" s="3">
        <v>43.6</v>
      </c>
      <c r="D6" s="3">
        <v>47.3</v>
      </c>
      <c r="E6" s="3">
        <v>1.26</v>
      </c>
      <c r="F6" s="3">
        <v>48.65</v>
      </c>
      <c r="G6" s="8">
        <v>10.704854</v>
      </c>
      <c r="H6" s="3">
        <v>31.85</v>
      </c>
    </row>
    <row r="7" spans="1:8">
      <c r="A7" s="36" t="s">
        <v>11</v>
      </c>
      <c r="B7" s="3">
        <v>10.83</v>
      </c>
      <c r="C7" s="3">
        <v>45.3</v>
      </c>
      <c r="D7" s="3">
        <v>45.4</v>
      </c>
      <c r="E7" s="3">
        <v>1.71</v>
      </c>
      <c r="F7" s="3">
        <v>38.82</v>
      </c>
      <c r="G7" s="8">
        <v>11.242658</v>
      </c>
      <c r="H7" s="3">
        <v>33.64</v>
      </c>
    </row>
    <row r="10" ht="24" customHeight="1" spans="1:17">
      <c r="A10" s="2" t="s">
        <v>12</v>
      </c>
      <c r="B10" s="2"/>
      <c r="C10" s="2"/>
      <c r="D10" s="2"/>
      <c r="E10" s="2"/>
      <c r="F10" s="2"/>
      <c r="G10" s="2"/>
      <c r="M10" s="3" t="s">
        <v>13</v>
      </c>
      <c r="Q10" s="14"/>
    </row>
    <row r="11" spans="2:16">
      <c r="B11" s="3" t="s">
        <v>1</v>
      </c>
      <c r="C11" s="3" t="s">
        <v>14</v>
      </c>
      <c r="D11" s="3" t="s">
        <v>15</v>
      </c>
      <c r="E11" s="3" t="s">
        <v>16</v>
      </c>
      <c r="F11" s="3" t="s">
        <v>17</v>
      </c>
      <c r="G11" s="3" t="s">
        <v>18</v>
      </c>
      <c r="H11" s="3" t="s">
        <v>19</v>
      </c>
      <c r="I11" s="3" t="s">
        <v>20</v>
      </c>
      <c r="J11" s="3" t="s">
        <v>21</v>
      </c>
      <c r="K11" s="3" t="s">
        <v>22</v>
      </c>
      <c r="L11" s="3" t="s">
        <v>23</v>
      </c>
      <c r="M11" s="14" t="s">
        <v>24</v>
      </c>
      <c r="N11" s="3" t="s">
        <v>25</v>
      </c>
      <c r="O11" s="14" t="s">
        <v>26</v>
      </c>
      <c r="P11" s="3" t="s">
        <v>27</v>
      </c>
    </row>
    <row r="12" ht="18" customHeight="1" spans="1:16">
      <c r="A12" s="37" t="s">
        <v>28</v>
      </c>
      <c r="B12" s="3">
        <v>6.4</v>
      </c>
      <c r="C12" s="3">
        <v>364</v>
      </c>
      <c r="D12" s="3">
        <v>85.58</v>
      </c>
      <c r="E12" s="3">
        <v>7.97</v>
      </c>
      <c r="F12" s="3">
        <v>0.59</v>
      </c>
      <c r="G12" s="3">
        <v>45.78</v>
      </c>
      <c r="H12" s="3">
        <v>0.34</v>
      </c>
      <c r="I12" s="3">
        <v>10.46</v>
      </c>
      <c r="J12" s="3">
        <v>140</v>
      </c>
      <c r="K12" s="3">
        <v>371</v>
      </c>
      <c r="L12" s="3">
        <v>489</v>
      </c>
      <c r="M12" s="3">
        <v>144.56</v>
      </c>
      <c r="N12" s="3">
        <v>181.08</v>
      </c>
      <c r="O12" s="3">
        <v>97.34</v>
      </c>
      <c r="P12" s="3">
        <v>4843.34</v>
      </c>
    </row>
    <row r="13" ht="18" customHeight="1" spans="1:16">
      <c r="A13" s="37" t="s">
        <v>29</v>
      </c>
      <c r="B13" s="3">
        <v>6.38</v>
      </c>
      <c r="C13" s="3">
        <v>362.67</v>
      </c>
      <c r="D13" s="3">
        <v>28.95</v>
      </c>
      <c r="E13" s="3">
        <v>17.51</v>
      </c>
      <c r="F13" s="3">
        <v>1.1</v>
      </c>
      <c r="G13" s="3">
        <v>67.83</v>
      </c>
      <c r="H13" s="3">
        <v>1.34</v>
      </c>
      <c r="I13" s="3">
        <v>22.96</v>
      </c>
      <c r="J13" s="3">
        <v>80.67</v>
      </c>
      <c r="K13" s="3">
        <v>246.48</v>
      </c>
      <c r="L13" s="3">
        <v>672.86</v>
      </c>
      <c r="M13" s="3">
        <v>32.62</v>
      </c>
      <c r="N13" s="3">
        <v>19.93</v>
      </c>
      <c r="O13" s="3">
        <v>84.94</v>
      </c>
      <c r="P13" s="3">
        <v>3022.51</v>
      </c>
    </row>
    <row r="16" spans="13:14">
      <c r="M16" s="14"/>
      <c r="N16" s="14"/>
    </row>
    <row r="17" spans="13:14">
      <c r="M17" s="14"/>
      <c r="N17" s="14"/>
    </row>
  </sheetData>
  <mergeCells count="3">
    <mergeCell ref="A2:G2"/>
    <mergeCell ref="A10:G10"/>
    <mergeCell ref="M10:P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269"/>
  <sheetViews>
    <sheetView topLeftCell="V1" workbookViewId="0">
      <selection activeCell="K24" sqref="K24"/>
    </sheetView>
  </sheetViews>
  <sheetFormatPr defaultColWidth="9" defaultRowHeight="15"/>
  <cols>
    <col min="1" max="1" width="11.375" style="3" customWidth="1"/>
    <col min="2" max="2" width="8.625" style="3" customWidth="1"/>
    <col min="3" max="3" width="7.625" style="3" customWidth="1"/>
    <col min="4" max="4" width="6.875" style="3" customWidth="1"/>
    <col min="5" max="5" width="11.25" style="3"/>
    <col min="6" max="8" width="7.625" style="3" customWidth="1"/>
    <col min="9" max="9" width="12.875" style="3" customWidth="1"/>
    <col min="10" max="10" width="12.625" style="3"/>
    <col min="11" max="11" width="10.25" style="3"/>
    <col min="12" max="12" width="7.375" style="3" customWidth="1"/>
    <col min="13" max="13" width="13.375" style="3" customWidth="1"/>
    <col min="14" max="15" width="11.125" style="3"/>
    <col min="16" max="16" width="7.375" style="3" customWidth="1"/>
    <col min="17" max="17" width="13.375" style="3" customWidth="1"/>
    <col min="18" max="18" width="12.25" style="3"/>
    <col min="19" max="19" width="10.625" style="3" customWidth="1"/>
    <col min="20" max="20" width="10.125" style="3" customWidth="1"/>
    <col min="21" max="21" width="13.375" style="3" customWidth="1"/>
    <col min="22" max="22" width="12.25" style="3"/>
    <col min="23" max="23" width="13.25" style="3"/>
    <col min="24" max="24" width="13.25" style="3" customWidth="1"/>
    <col min="25" max="25" width="13.375" style="3" customWidth="1"/>
    <col min="26" max="27" width="13.25" style="3"/>
    <col min="28" max="28" width="13.75" style="3" customWidth="1"/>
    <col min="29" max="29" width="13.375" style="3" customWidth="1"/>
    <col min="30" max="31" width="11.125" style="3"/>
    <col min="32" max="32" width="14" style="3" customWidth="1"/>
    <col min="33" max="33" width="13.375" style="3" customWidth="1"/>
    <col min="34" max="34" width="11.125" style="3"/>
    <col min="35" max="35" width="9" style="3"/>
    <col min="36" max="36" width="13.75" style="3" customWidth="1"/>
    <col min="37" max="37" width="13.375" style="3" customWidth="1"/>
    <col min="38" max="38" width="11.125" style="3"/>
    <col min="39" max="39" width="9" style="3"/>
    <col min="40" max="40" width="13.75" style="3" customWidth="1"/>
    <col min="41" max="41" width="13.375" style="3" customWidth="1"/>
    <col min="42" max="42" width="11.125" style="3"/>
    <col min="43" max="43" width="9" style="3"/>
    <col min="44" max="44" width="13.75" style="3" customWidth="1"/>
    <col min="45" max="45" width="13.375" style="3" customWidth="1"/>
    <col min="46" max="47" width="11.125" style="3"/>
    <col min="48" max="48" width="12.75" style="3" customWidth="1"/>
    <col min="49" max="49" width="13.375" style="3" customWidth="1"/>
    <col min="50" max="51" width="11.125" style="3"/>
    <col min="52" max="52" width="12.875" style="3" customWidth="1"/>
    <col min="53" max="53" width="13.375" style="3" customWidth="1"/>
    <col min="54" max="55" width="11.125" style="3"/>
    <col min="56" max="56" width="13.5" style="3" customWidth="1"/>
    <col min="57" max="57" width="13.375" style="3" customWidth="1"/>
    <col min="58" max="58" width="11.125" style="3"/>
    <col min="59" max="16384" width="9" style="3"/>
  </cols>
  <sheetData>
    <row r="1" ht="13.5" spans="1:10">
      <c r="A1" s="28" t="s">
        <v>30</v>
      </c>
      <c r="B1" s="28"/>
      <c r="C1" s="28"/>
      <c r="D1" s="28"/>
      <c r="E1" s="28"/>
      <c r="F1" s="28"/>
      <c r="G1" s="28"/>
      <c r="H1" s="28"/>
      <c r="I1" s="28"/>
      <c r="J1" s="28"/>
    </row>
    <row r="2" ht="13.5" spans="1:10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="4" customFormat="1" ht="15.75" spans="1:10">
      <c r="A3" s="29"/>
      <c r="B3" s="29"/>
      <c r="C3" s="29"/>
      <c r="D3" s="29"/>
      <c r="E3" s="29"/>
      <c r="F3" s="29"/>
      <c r="G3" s="29"/>
      <c r="H3" s="29"/>
      <c r="I3" s="29"/>
      <c r="J3" s="29"/>
    </row>
    <row r="4" ht="15.75" spans="7:55">
      <c r="G4" s="30" t="s">
        <v>31</v>
      </c>
      <c r="K4" s="30" t="s">
        <v>32</v>
      </c>
      <c r="O4" s="30" t="s">
        <v>33</v>
      </c>
      <c r="S4" s="30" t="s">
        <v>34</v>
      </c>
      <c r="W4" s="30" t="s">
        <v>35</v>
      </c>
      <c r="AA4" s="30" t="s">
        <v>36</v>
      </c>
      <c r="AE4" s="30" t="s">
        <v>37</v>
      </c>
      <c r="AI4" s="30" t="s">
        <v>38</v>
      </c>
      <c r="AM4" s="30" t="s">
        <v>39</v>
      </c>
      <c r="AQ4" s="30" t="s">
        <v>40</v>
      </c>
      <c r="AU4" s="30" t="s">
        <v>41</v>
      </c>
      <c r="AY4" s="30" t="s">
        <v>42</v>
      </c>
      <c r="BC4" s="30" t="s">
        <v>43</v>
      </c>
    </row>
    <row r="5" spans="1:58">
      <c r="A5" s="4" t="s">
        <v>44</v>
      </c>
      <c r="B5" s="4"/>
      <c r="C5" s="3" t="s">
        <v>45</v>
      </c>
      <c r="E5" s="4"/>
      <c r="F5" s="4"/>
      <c r="G5" s="4" t="s">
        <v>46</v>
      </c>
      <c r="H5" s="4" t="s">
        <v>47</v>
      </c>
      <c r="I5" s="4" t="s">
        <v>48</v>
      </c>
      <c r="J5" s="3" t="s">
        <v>49</v>
      </c>
      <c r="K5" s="4" t="s">
        <v>46</v>
      </c>
      <c r="L5" s="4" t="s">
        <v>47</v>
      </c>
      <c r="M5" s="4" t="s">
        <v>48</v>
      </c>
      <c r="N5" s="3" t="s">
        <v>49</v>
      </c>
      <c r="O5" s="4" t="s">
        <v>46</v>
      </c>
      <c r="P5" s="4" t="s">
        <v>47</v>
      </c>
      <c r="Q5" s="4" t="s">
        <v>48</v>
      </c>
      <c r="R5" s="3" t="s">
        <v>49</v>
      </c>
      <c r="S5" s="4" t="s">
        <v>46</v>
      </c>
      <c r="T5" s="4" t="s">
        <v>47</v>
      </c>
      <c r="U5" s="4" t="s">
        <v>48</v>
      </c>
      <c r="V5" s="3" t="s">
        <v>49</v>
      </c>
      <c r="W5" s="4" t="s">
        <v>46</v>
      </c>
      <c r="X5" s="4" t="s">
        <v>47</v>
      </c>
      <c r="Y5" s="4" t="s">
        <v>48</v>
      </c>
      <c r="Z5" s="3" t="s">
        <v>49</v>
      </c>
      <c r="AA5" s="4" t="s">
        <v>46</v>
      </c>
      <c r="AB5" s="4" t="s">
        <v>47</v>
      </c>
      <c r="AC5" s="4" t="s">
        <v>48</v>
      </c>
      <c r="AD5" s="3" t="s">
        <v>49</v>
      </c>
      <c r="AE5" s="4" t="s">
        <v>46</v>
      </c>
      <c r="AF5" s="4" t="s">
        <v>47</v>
      </c>
      <c r="AG5" s="4" t="s">
        <v>48</v>
      </c>
      <c r="AH5" s="3" t="s">
        <v>49</v>
      </c>
      <c r="AI5" s="4" t="s">
        <v>46</v>
      </c>
      <c r="AJ5" s="4" t="s">
        <v>47</v>
      </c>
      <c r="AK5" s="4" t="s">
        <v>48</v>
      </c>
      <c r="AL5" s="3" t="s">
        <v>49</v>
      </c>
      <c r="AM5" s="4" t="s">
        <v>46</v>
      </c>
      <c r="AN5" s="4" t="s">
        <v>47</v>
      </c>
      <c r="AO5" s="4" t="s">
        <v>48</v>
      </c>
      <c r="AP5" s="3" t="s">
        <v>49</v>
      </c>
      <c r="AQ5" s="4" t="s">
        <v>46</v>
      </c>
      <c r="AR5" s="4" t="s">
        <v>47</v>
      </c>
      <c r="AS5" s="4" t="s">
        <v>48</v>
      </c>
      <c r="AT5" s="3" t="s">
        <v>49</v>
      </c>
      <c r="AU5" s="4" t="s">
        <v>46</v>
      </c>
      <c r="AV5" s="4" t="s">
        <v>47</v>
      </c>
      <c r="AW5" s="4" t="s">
        <v>48</v>
      </c>
      <c r="AX5" s="3" t="s">
        <v>49</v>
      </c>
      <c r="AY5" s="4" t="s">
        <v>46</v>
      </c>
      <c r="AZ5" s="4" t="s">
        <v>47</v>
      </c>
      <c r="BA5" s="4" t="s">
        <v>48</v>
      </c>
      <c r="BB5" s="3" t="s">
        <v>49</v>
      </c>
      <c r="BC5" s="4" t="s">
        <v>46</v>
      </c>
      <c r="BD5" s="4" t="s">
        <v>47</v>
      </c>
      <c r="BE5" s="4" t="s">
        <v>48</v>
      </c>
      <c r="BF5" s="3" t="s">
        <v>49</v>
      </c>
    </row>
    <row r="6" spans="1:58">
      <c r="A6" s="31" t="s">
        <v>8</v>
      </c>
      <c r="C6" s="3">
        <v>50</v>
      </c>
      <c r="E6" s="4"/>
      <c r="F6" s="4"/>
      <c r="G6" s="4">
        <v>0.017</v>
      </c>
      <c r="H6" s="32">
        <f>G6*2.9551</f>
        <v>0.0502367</v>
      </c>
      <c r="I6" s="32">
        <f>H6*25*20/0.05/1000/2</f>
        <v>0.2511835</v>
      </c>
      <c r="J6" s="3">
        <f>AVERAGEA(I6:I8)</f>
        <v>0.2216325</v>
      </c>
      <c r="K6" s="32">
        <v>0.074</v>
      </c>
      <c r="L6" s="33">
        <f>K6*2.9551</f>
        <v>0.2186774</v>
      </c>
      <c r="M6" s="32">
        <f>L6*25*20/0.05/1000/2</f>
        <v>1.093387</v>
      </c>
      <c r="N6" s="3">
        <f>AVERAGEA(M6:M8)</f>
        <v>1.10323733333333</v>
      </c>
      <c r="O6" s="32">
        <v>0.07</v>
      </c>
      <c r="P6" s="33">
        <f>O6*2.9551</f>
        <v>0.206857</v>
      </c>
      <c r="Q6" s="32">
        <f>P6*25*20/0.05/1000/2</f>
        <v>1.034285</v>
      </c>
      <c r="R6" s="3">
        <f>AVERAGEA(Q6:Q8)</f>
        <v>1.02935983333333</v>
      </c>
      <c r="S6" s="32">
        <v>0.038</v>
      </c>
      <c r="T6" s="33">
        <f>S6*2.9551</f>
        <v>0.1122938</v>
      </c>
      <c r="U6" s="32">
        <f>T6*25*20/0.05/1000/2</f>
        <v>0.561469</v>
      </c>
      <c r="V6" s="3">
        <f>AVERAGEA(U6:U8)</f>
        <v>0.630421333333333</v>
      </c>
      <c r="W6" s="3">
        <v>0.17</v>
      </c>
      <c r="X6" s="33">
        <f>W6*2.9551</f>
        <v>0.502367</v>
      </c>
      <c r="Y6" s="32">
        <f>X6*25*20/0.05/1000/2</f>
        <v>2.511835</v>
      </c>
      <c r="Z6" s="3">
        <f>AVERAGEA(Y6:Y8)</f>
        <v>2.4084065</v>
      </c>
      <c r="AA6" s="32">
        <v>0.13</v>
      </c>
      <c r="AB6" s="32">
        <f>AA6*2.9551</f>
        <v>0.384163</v>
      </c>
      <c r="AC6" s="32">
        <f>AB6*25*20/0.05/1000/2</f>
        <v>1.920815</v>
      </c>
      <c r="AD6" s="3">
        <f>AVERAGEA(AC6:AC8)</f>
        <v>1.99961766666667</v>
      </c>
      <c r="AE6" s="32">
        <v>0.055</v>
      </c>
      <c r="AF6" s="32">
        <f>AE6*2.9551</f>
        <v>0.1625305</v>
      </c>
      <c r="AG6" s="32">
        <f>AF6*25*20/0.05/1000/2</f>
        <v>0.8126525</v>
      </c>
      <c r="AH6" s="3">
        <f>AVERAGEA(AG6:AG8)</f>
        <v>0.906230666666667</v>
      </c>
      <c r="AI6" s="32">
        <v>0.089</v>
      </c>
      <c r="AJ6" s="33">
        <f>AI6*2.9551</f>
        <v>0.2630039</v>
      </c>
      <c r="AK6" s="33">
        <f>AJ6*25*20/0.05/1000/2</f>
        <v>1.3150195</v>
      </c>
      <c r="AL6" s="3">
        <f>AVERAGEA(AK6:AK8)</f>
        <v>1.42337316666667</v>
      </c>
      <c r="AM6" s="32">
        <v>0.081</v>
      </c>
      <c r="AN6" s="33">
        <f>AM6*2.9551</f>
        <v>0.2393631</v>
      </c>
      <c r="AO6" s="33">
        <f>AN6*25*20/0.05/1000/2</f>
        <v>1.1968155</v>
      </c>
      <c r="AP6" s="3">
        <f>AVERAGEA(AO6:AO8)</f>
        <v>1.31994466666667</v>
      </c>
      <c r="AQ6" s="32">
        <v>0.051</v>
      </c>
      <c r="AR6" s="32">
        <f>AQ6*2.9551</f>
        <v>0.1507101</v>
      </c>
      <c r="AS6" s="32">
        <f>AR6*25*20/0.05/1000/2</f>
        <v>0.7535505</v>
      </c>
      <c r="AT6" s="3">
        <f>AVERAGEA(AS6:AS8)</f>
        <v>0.8422035</v>
      </c>
      <c r="AU6" s="3">
        <v>0.047</v>
      </c>
      <c r="AV6" s="32">
        <f>AU6*2.9551</f>
        <v>0.1388897</v>
      </c>
      <c r="AW6" s="32">
        <f>AV6*25*20/0.05/1000/2</f>
        <v>0.6944485</v>
      </c>
      <c r="AX6" s="3">
        <f>AVERAGEA(AW6:AW8)</f>
        <v>0.645196833333333</v>
      </c>
      <c r="AY6" s="3">
        <v>0.036</v>
      </c>
      <c r="AZ6" s="32">
        <f>AY6*2.9551</f>
        <v>0.1063836</v>
      </c>
      <c r="BA6" s="32">
        <f>AZ6*25*20/0.05/1000/2</f>
        <v>0.531918</v>
      </c>
      <c r="BB6" s="3">
        <f>AVERAGEA(BA6:BA8)</f>
        <v>0.551618666666667</v>
      </c>
      <c r="BC6" s="3">
        <v>0.054</v>
      </c>
      <c r="BD6" s="32">
        <f>BC6*2.9551</f>
        <v>0.1595754</v>
      </c>
      <c r="BE6" s="32">
        <f>BD6*25*20/0.05/1000/2</f>
        <v>0.797877</v>
      </c>
      <c r="BF6" s="3">
        <f>AVERAGEA(BE6:BE8)</f>
        <v>0.7831015</v>
      </c>
    </row>
    <row r="7" spans="1:58">
      <c r="A7" s="31"/>
      <c r="C7" s="3">
        <v>50</v>
      </c>
      <c r="E7" s="4"/>
      <c r="F7" s="4"/>
      <c r="G7" s="4">
        <v>0.015</v>
      </c>
      <c r="H7" s="32">
        <f>G7*2.9551</f>
        <v>0.0443265</v>
      </c>
      <c r="I7" s="32">
        <f>H7*25*20/0.05/1000/2</f>
        <v>0.2216325</v>
      </c>
      <c r="J7" s="32"/>
      <c r="K7" s="32">
        <v>0.078</v>
      </c>
      <c r="L7" s="33">
        <f>K7*2.9551</f>
        <v>0.2304978</v>
      </c>
      <c r="M7" s="32">
        <f>L7*25*20/0.05/1000/2</f>
        <v>1.152489</v>
      </c>
      <c r="N7" s="32"/>
      <c r="O7" s="32">
        <v>0.071</v>
      </c>
      <c r="P7" s="33">
        <f>O7*2.9551</f>
        <v>0.2098121</v>
      </c>
      <c r="Q7" s="32">
        <f>P7*25*20/0.05/1000/2</f>
        <v>1.0490605</v>
      </c>
      <c r="R7" s="32"/>
      <c r="S7" s="32">
        <v>0.048</v>
      </c>
      <c r="T7" s="33">
        <f>S7*2.9551</f>
        <v>0.1418448</v>
      </c>
      <c r="U7" s="32">
        <f>T7*25*20/0.05/1000/2</f>
        <v>0.709224</v>
      </c>
      <c r="V7" s="32"/>
      <c r="W7" s="3">
        <v>0.162</v>
      </c>
      <c r="X7" s="33">
        <f>W7*2.9551</f>
        <v>0.4787262</v>
      </c>
      <c r="Y7" s="32">
        <f>X7*25*20/0.05/1000/2</f>
        <v>2.393631</v>
      </c>
      <c r="Z7" s="32"/>
      <c r="AA7" s="32">
        <v>0.134</v>
      </c>
      <c r="AB7" s="32">
        <f>AA7*2.9551</f>
        <v>0.3959834</v>
      </c>
      <c r="AC7" s="32">
        <f>AB7*25*20/0.05/1000/2</f>
        <v>1.979917</v>
      </c>
      <c r="AD7" s="32"/>
      <c r="AE7" s="32">
        <v>0.061</v>
      </c>
      <c r="AF7" s="32">
        <f>AE7*2.9551</f>
        <v>0.1802611</v>
      </c>
      <c r="AG7" s="32">
        <f>AF7*25*20/0.05/1000/2</f>
        <v>0.9013055</v>
      </c>
      <c r="AH7" s="32"/>
      <c r="AI7" s="32">
        <v>0.109</v>
      </c>
      <c r="AJ7" s="33">
        <f>AI7*2.9551</f>
        <v>0.3221059</v>
      </c>
      <c r="AK7" s="33">
        <f>AJ7*25*20/0.05/1000/2</f>
        <v>1.6105295</v>
      </c>
      <c r="AL7" s="32"/>
      <c r="AM7" s="32">
        <v>0.096</v>
      </c>
      <c r="AN7" s="33">
        <f>AM7*2.9551</f>
        <v>0.2836896</v>
      </c>
      <c r="AO7" s="33">
        <f>AN7*25*20/0.05/1000/2</f>
        <v>1.418448</v>
      </c>
      <c r="AP7" s="32"/>
      <c r="AQ7" s="32">
        <v>0.063</v>
      </c>
      <c r="AR7" s="32">
        <f>AQ7*2.9551</f>
        <v>0.1861713</v>
      </c>
      <c r="AS7" s="32">
        <f>AR7*25*20/0.05/1000/2</f>
        <v>0.9308565</v>
      </c>
      <c r="AT7" s="32"/>
      <c r="AU7" s="3">
        <v>0.042</v>
      </c>
      <c r="AV7" s="32">
        <f>AU7*2.9551</f>
        <v>0.1241142</v>
      </c>
      <c r="AW7" s="32">
        <f>AV7*25*20/0.05/1000/2</f>
        <v>0.620571</v>
      </c>
      <c r="AX7" s="32"/>
      <c r="AY7" s="3">
        <v>0.039</v>
      </c>
      <c r="AZ7" s="32">
        <f>AY7*2.9551</f>
        <v>0.1152489</v>
      </c>
      <c r="BA7" s="32">
        <f>AZ7*25*20/0.05/1000/2</f>
        <v>0.5762445</v>
      </c>
      <c r="BB7" s="32"/>
      <c r="BC7" s="3">
        <v>0.054</v>
      </c>
      <c r="BD7" s="32">
        <f>BC7*2.9551</f>
        <v>0.1595754</v>
      </c>
      <c r="BE7" s="32">
        <f>BD7*25*20/0.05/1000/2</f>
        <v>0.797877</v>
      </c>
      <c r="BF7" s="32"/>
    </row>
    <row r="8" spans="1:58">
      <c r="A8" s="31"/>
      <c r="C8" s="3">
        <v>50</v>
      </c>
      <c r="E8" s="4"/>
      <c r="F8" s="4"/>
      <c r="G8" s="4">
        <v>0.013</v>
      </c>
      <c r="H8" s="32">
        <f>G8*2.9551</f>
        <v>0.0384163</v>
      </c>
      <c r="I8" s="32">
        <f>H8*25*20/0.05/1000/2</f>
        <v>0.1920815</v>
      </c>
      <c r="J8" s="32"/>
      <c r="K8" s="32">
        <v>0.072</v>
      </c>
      <c r="L8" s="33">
        <f>K8*2.9551</f>
        <v>0.2127672</v>
      </c>
      <c r="M8" s="32">
        <f>L8*25*20/0.05/1000/2</f>
        <v>1.063836</v>
      </c>
      <c r="N8" s="32"/>
      <c r="O8" s="32">
        <v>0.068</v>
      </c>
      <c r="P8" s="33">
        <f>O8*2.9551</f>
        <v>0.2009468</v>
      </c>
      <c r="Q8" s="32">
        <f>P8*25*20/0.05/1000/2</f>
        <v>1.004734</v>
      </c>
      <c r="R8" s="32"/>
      <c r="S8" s="32">
        <v>0.042</v>
      </c>
      <c r="T8" s="33">
        <f>S8*2.9551</f>
        <v>0.1241142</v>
      </c>
      <c r="U8" s="32">
        <f>T8*25*20/0.05/1000/2</f>
        <v>0.620571</v>
      </c>
      <c r="V8" s="32"/>
      <c r="W8" s="3">
        <v>0.157</v>
      </c>
      <c r="X8" s="33">
        <f>W8*2.9551</f>
        <v>0.4639507</v>
      </c>
      <c r="Y8" s="32">
        <f>X8*25*20/0.05/1000/2</f>
        <v>2.3197535</v>
      </c>
      <c r="Z8" s="32"/>
      <c r="AA8" s="32">
        <v>0.142</v>
      </c>
      <c r="AB8" s="32">
        <f>AA8*2.9551</f>
        <v>0.4196242</v>
      </c>
      <c r="AC8" s="32">
        <f>AB8*25*20/0.05/1000/2</f>
        <v>2.098121</v>
      </c>
      <c r="AD8" s="32"/>
      <c r="AE8" s="32">
        <v>0.068</v>
      </c>
      <c r="AF8" s="32">
        <f>AE8*2.9551</f>
        <v>0.2009468</v>
      </c>
      <c r="AG8" s="32">
        <f>AF8*25*20/0.05/1000/2</f>
        <v>1.004734</v>
      </c>
      <c r="AH8" s="32"/>
      <c r="AI8" s="32">
        <v>0.091</v>
      </c>
      <c r="AJ8" s="33">
        <f>AI8*2.9551</f>
        <v>0.2689141</v>
      </c>
      <c r="AK8" s="33">
        <f>AJ8*25*20/0.05/1000/2</f>
        <v>1.3445705</v>
      </c>
      <c r="AL8" s="32"/>
      <c r="AM8" s="32">
        <v>0.091</v>
      </c>
      <c r="AN8" s="33">
        <f>AM8*2.9551</f>
        <v>0.2689141</v>
      </c>
      <c r="AO8" s="33">
        <f>AN8*25*20/0.05/1000/2</f>
        <v>1.3445705</v>
      </c>
      <c r="AP8" s="32"/>
      <c r="AQ8" s="32">
        <v>0.057</v>
      </c>
      <c r="AR8" s="32">
        <f>AQ8*2.9551</f>
        <v>0.1684407</v>
      </c>
      <c r="AS8" s="32">
        <f>AR8*25*20/0.05/1000/2</f>
        <v>0.8422035</v>
      </c>
      <c r="AT8" s="32"/>
      <c r="AU8" s="3">
        <v>0.042</v>
      </c>
      <c r="AV8" s="32">
        <f>AU8*2.9551</f>
        <v>0.1241142</v>
      </c>
      <c r="AW8" s="32">
        <f>AV8*25*20/0.05/1000/2</f>
        <v>0.620571</v>
      </c>
      <c r="AX8" s="32"/>
      <c r="AY8" s="3">
        <v>0.037</v>
      </c>
      <c r="AZ8" s="32">
        <f>AY8*2.9551</f>
        <v>0.1093387</v>
      </c>
      <c r="BA8" s="32">
        <f>AZ8*25*20/0.05/1000/2</f>
        <v>0.5466935</v>
      </c>
      <c r="BB8" s="32"/>
      <c r="BC8" s="3">
        <v>0.051</v>
      </c>
      <c r="BD8" s="32">
        <f>BC8*2.9551</f>
        <v>0.1507101</v>
      </c>
      <c r="BE8" s="32">
        <f>BD8*25*20/0.05/1000/2</f>
        <v>0.7535505</v>
      </c>
      <c r="BF8" s="32"/>
    </row>
    <row r="9" spans="1:58">
      <c r="A9" s="31" t="s">
        <v>9</v>
      </c>
      <c r="C9" s="3">
        <v>50</v>
      </c>
      <c r="E9" s="4"/>
      <c r="F9" s="4"/>
      <c r="G9" s="4">
        <v>0.23</v>
      </c>
      <c r="H9" s="32">
        <f t="shared" ref="H9:H17" si="0">G9*2.9551</f>
        <v>0.679673</v>
      </c>
      <c r="I9" s="32">
        <f t="shared" ref="I9:I17" si="1">H9*25*20/0.05/1000/2</f>
        <v>3.398365</v>
      </c>
      <c r="J9" s="3">
        <f>AVERAGEA(I9:I11)</f>
        <v>3.15210666666667</v>
      </c>
      <c r="K9" s="32">
        <v>0.233</v>
      </c>
      <c r="L9" s="33">
        <f t="shared" ref="L9:L17" si="2">K9*2.9551</f>
        <v>0.6885383</v>
      </c>
      <c r="M9" s="32">
        <f t="shared" ref="M9:M17" si="3">L9*25*20/0.05/1000/2</f>
        <v>3.4426915</v>
      </c>
      <c r="N9" s="3">
        <f>AVERAGEA(M9:M11)</f>
        <v>3.65447366666667</v>
      </c>
      <c r="O9" s="32">
        <v>0.243</v>
      </c>
      <c r="P9" s="33">
        <f t="shared" ref="P9:P17" si="4">O9*2.9551</f>
        <v>0.7180893</v>
      </c>
      <c r="Q9" s="32">
        <f t="shared" ref="Q9:Q17" si="5">P9*25*20/0.05/1000/2</f>
        <v>3.5904465</v>
      </c>
      <c r="R9" s="3">
        <f>AVERAGEA(Q9:Q11)</f>
        <v>3.70372533333333</v>
      </c>
      <c r="S9" s="32">
        <v>0.386</v>
      </c>
      <c r="T9" s="33">
        <f t="shared" ref="T9:T17" si="6">S9*2.9551</f>
        <v>1.1406686</v>
      </c>
      <c r="U9" s="32">
        <f t="shared" ref="U9:U17" si="7">T9*25*20/0.05/1000/2</f>
        <v>5.703343</v>
      </c>
      <c r="V9" s="3">
        <f>AVERAGEA(U9:U11)</f>
        <v>5.53588733333333</v>
      </c>
      <c r="W9" s="8">
        <v>0.5</v>
      </c>
      <c r="X9" s="33">
        <f t="shared" ref="X9:X17" si="8">W9*2.9551</f>
        <v>1.47755</v>
      </c>
      <c r="Y9" s="32">
        <f t="shared" ref="Y9:Y17" si="9">X9*25*20/0.05/1000/2</f>
        <v>7.38775</v>
      </c>
      <c r="Z9" s="3">
        <f>AVERAGEA(Y9:Y11)</f>
        <v>7.1661175</v>
      </c>
      <c r="AA9" s="32">
        <v>0.441</v>
      </c>
      <c r="AB9" s="32">
        <f t="shared" ref="AB9:AB17" si="10">AA9*2.9551</f>
        <v>1.3031991</v>
      </c>
      <c r="AC9" s="32">
        <f t="shared" ref="AC9:AC17" si="11">AB9*25*20/0.05/1000/2</f>
        <v>6.5159955</v>
      </c>
      <c r="AD9" s="3">
        <f>AVERAGEA(AC9:AC11)</f>
        <v>6.7228525</v>
      </c>
      <c r="AE9" s="32">
        <v>0.306</v>
      </c>
      <c r="AF9" s="32">
        <f t="shared" ref="AF9:AF17" si="12">AE9*2.9551</f>
        <v>0.9042606</v>
      </c>
      <c r="AG9" s="32">
        <f t="shared" ref="AG9:AG17" si="13">AF9*25*20/0.05/1000/2</f>
        <v>4.521303</v>
      </c>
      <c r="AH9" s="3">
        <f>AVERAGEA(AG9:AG11)</f>
        <v>4.36369766666667</v>
      </c>
      <c r="AI9" s="32">
        <v>0.272</v>
      </c>
      <c r="AJ9" s="33">
        <f t="shared" ref="AJ9:AJ17" si="14">AI9*2.9551</f>
        <v>0.8037872</v>
      </c>
      <c r="AK9" s="33">
        <f t="shared" ref="AK9:AK17" si="15">AJ9*25*20/0.05/1000/2</f>
        <v>4.018936</v>
      </c>
      <c r="AL9" s="3">
        <f>AVERAGEA(AK9:AK11)</f>
        <v>4.08788833333333</v>
      </c>
      <c r="AM9" s="32">
        <v>0.269</v>
      </c>
      <c r="AN9" s="33">
        <f t="shared" ref="AN9:AN17" si="16">AM9*2.9551</f>
        <v>0.7949219</v>
      </c>
      <c r="AO9" s="33">
        <f t="shared" ref="AO9:AO17" si="17">AN9*25*20/0.05/1000/2</f>
        <v>3.9746095</v>
      </c>
      <c r="AP9" s="3">
        <f>AVERAGEA(AO9:AO11)</f>
        <v>3.74805183333333</v>
      </c>
      <c r="AQ9" s="35">
        <v>0.049</v>
      </c>
      <c r="AR9" s="32">
        <f t="shared" ref="AR9:AR17" si="18">AQ9*2.9551</f>
        <v>0.1447999</v>
      </c>
      <c r="AS9" s="32">
        <f t="shared" ref="AS9:AS17" si="19">AR9*25*20/0.05/1000/2</f>
        <v>0.7239995</v>
      </c>
      <c r="AT9" s="3">
        <f>AVERAGEA(AS9:AS11)</f>
        <v>0.669822666666667</v>
      </c>
      <c r="AU9" s="11">
        <v>0.05</v>
      </c>
      <c r="AV9" s="32">
        <f t="shared" ref="AV9:AV17" si="20">AU9*2.9551</f>
        <v>0.147755</v>
      </c>
      <c r="AW9" s="32">
        <f t="shared" ref="AW9:AW17" si="21">AV9*25*20/0.05/1000/2</f>
        <v>0.738775</v>
      </c>
      <c r="AX9" s="3">
        <f>AVERAGEA(AW9:AW11)</f>
        <v>0.738775</v>
      </c>
      <c r="AY9" s="3">
        <v>0.131</v>
      </c>
      <c r="AZ9" s="32">
        <f t="shared" ref="AZ9:AZ17" si="22">AY9*2.9551</f>
        <v>0.3871181</v>
      </c>
      <c r="BA9" s="32">
        <f t="shared" ref="BA9:BA17" si="23">AZ9*25*20/0.05/1000/2</f>
        <v>1.9355905</v>
      </c>
      <c r="BB9" s="3">
        <f>AVERAGEA(BA9:BA11)</f>
        <v>2.09319583333333</v>
      </c>
      <c r="BC9" s="3">
        <v>0.211</v>
      </c>
      <c r="BD9" s="32">
        <f t="shared" ref="BD9:BD17" si="24">BC9*2.9551</f>
        <v>0.6235261</v>
      </c>
      <c r="BE9" s="32">
        <f t="shared" ref="BE9:BE17" si="25">BD9*25*20/0.05/1000/2</f>
        <v>3.1176305</v>
      </c>
      <c r="BF9" s="3">
        <f>AVERAGEA(BE9:BE11)</f>
        <v>3.04867816666667</v>
      </c>
    </row>
    <row r="10" spans="1:58">
      <c r="A10" s="31"/>
      <c r="C10" s="3">
        <v>50</v>
      </c>
      <c r="E10" s="4"/>
      <c r="F10" s="4"/>
      <c r="G10" s="4">
        <v>0.198</v>
      </c>
      <c r="H10" s="32">
        <f t="shared" si="0"/>
        <v>0.5851098</v>
      </c>
      <c r="I10" s="32">
        <f t="shared" si="1"/>
        <v>2.925549</v>
      </c>
      <c r="J10" s="32"/>
      <c r="K10" s="32">
        <v>0.262</v>
      </c>
      <c r="L10" s="33">
        <f t="shared" si="2"/>
        <v>0.7742362</v>
      </c>
      <c r="M10" s="32">
        <f t="shared" si="3"/>
        <v>3.871181</v>
      </c>
      <c r="N10" s="32"/>
      <c r="O10" s="32">
        <v>0.262</v>
      </c>
      <c r="P10" s="33">
        <f t="shared" si="4"/>
        <v>0.7742362</v>
      </c>
      <c r="Q10" s="32">
        <f t="shared" si="5"/>
        <v>3.871181</v>
      </c>
      <c r="R10" s="32"/>
      <c r="S10" s="32">
        <v>0.365</v>
      </c>
      <c r="T10" s="33">
        <f t="shared" si="6"/>
        <v>1.0786115</v>
      </c>
      <c r="U10" s="32">
        <f t="shared" si="7"/>
        <v>5.3930575</v>
      </c>
      <c r="V10" s="32"/>
      <c r="W10" s="3">
        <v>0.479</v>
      </c>
      <c r="X10" s="33">
        <f t="shared" si="8"/>
        <v>1.4154929</v>
      </c>
      <c r="Y10" s="32">
        <f t="shared" si="9"/>
        <v>7.0774645</v>
      </c>
      <c r="Z10" s="32"/>
      <c r="AA10" s="32">
        <v>0.471</v>
      </c>
      <c r="AB10" s="32">
        <f t="shared" si="10"/>
        <v>1.3918521</v>
      </c>
      <c r="AC10" s="32">
        <f t="shared" si="11"/>
        <v>6.9592605</v>
      </c>
      <c r="AD10" s="32"/>
      <c r="AE10" s="32">
        <v>0.288</v>
      </c>
      <c r="AF10" s="32">
        <f t="shared" si="12"/>
        <v>0.8510688</v>
      </c>
      <c r="AG10" s="32">
        <f t="shared" si="13"/>
        <v>4.255344</v>
      </c>
      <c r="AH10" s="32"/>
      <c r="AI10" s="32">
        <v>0.277</v>
      </c>
      <c r="AJ10" s="33">
        <f t="shared" si="14"/>
        <v>0.8185627</v>
      </c>
      <c r="AK10" s="33">
        <f t="shared" si="15"/>
        <v>4.0928135</v>
      </c>
      <c r="AL10" s="32"/>
      <c r="AM10" s="32">
        <v>0.241</v>
      </c>
      <c r="AN10" s="33">
        <f t="shared" si="16"/>
        <v>0.7121791</v>
      </c>
      <c r="AO10" s="33">
        <f t="shared" si="17"/>
        <v>3.5608955</v>
      </c>
      <c r="AP10" s="32"/>
      <c r="AQ10" s="35">
        <v>0.045</v>
      </c>
      <c r="AR10" s="32">
        <f t="shared" si="18"/>
        <v>0.1329795</v>
      </c>
      <c r="AS10" s="32">
        <f t="shared" si="19"/>
        <v>0.6648975</v>
      </c>
      <c r="AT10" s="32"/>
      <c r="AU10" s="3">
        <v>0.048</v>
      </c>
      <c r="AV10" s="32">
        <f t="shared" si="20"/>
        <v>0.1418448</v>
      </c>
      <c r="AW10" s="32">
        <f t="shared" si="21"/>
        <v>0.709224</v>
      </c>
      <c r="AX10" s="32"/>
      <c r="AY10" s="3">
        <v>0.154</v>
      </c>
      <c r="AZ10" s="32">
        <f t="shared" si="22"/>
        <v>0.4550854</v>
      </c>
      <c r="BA10" s="32">
        <f t="shared" si="23"/>
        <v>2.275427</v>
      </c>
      <c r="BB10" s="32"/>
      <c r="BC10" s="3">
        <v>0.2</v>
      </c>
      <c r="BD10" s="32">
        <f t="shared" si="24"/>
        <v>0.59102</v>
      </c>
      <c r="BE10" s="32">
        <f t="shared" si="25"/>
        <v>2.9551</v>
      </c>
      <c r="BF10" s="32"/>
    </row>
    <row r="11" spans="1:58">
      <c r="A11" s="31"/>
      <c r="C11" s="3">
        <v>50</v>
      </c>
      <c r="E11" s="4"/>
      <c r="F11" s="4"/>
      <c r="G11" s="4">
        <v>0.212</v>
      </c>
      <c r="H11" s="32">
        <f t="shared" si="0"/>
        <v>0.6264812</v>
      </c>
      <c r="I11" s="32">
        <f t="shared" si="1"/>
        <v>3.132406</v>
      </c>
      <c r="J11" s="32"/>
      <c r="K11" s="32">
        <v>0.247</v>
      </c>
      <c r="L11" s="33">
        <f t="shared" si="2"/>
        <v>0.7299097</v>
      </c>
      <c r="M11" s="32">
        <f t="shared" si="3"/>
        <v>3.6495485</v>
      </c>
      <c r="N11" s="32"/>
      <c r="O11" s="32">
        <v>0.247</v>
      </c>
      <c r="P11" s="33">
        <f t="shared" si="4"/>
        <v>0.7299097</v>
      </c>
      <c r="Q11" s="32">
        <f t="shared" si="5"/>
        <v>3.6495485</v>
      </c>
      <c r="R11" s="32"/>
      <c r="S11" s="32">
        <v>0.373</v>
      </c>
      <c r="T11" s="33">
        <f t="shared" si="6"/>
        <v>1.1022523</v>
      </c>
      <c r="U11" s="32">
        <f t="shared" si="7"/>
        <v>5.5112615</v>
      </c>
      <c r="V11" s="32"/>
      <c r="W11" s="3">
        <v>0.476</v>
      </c>
      <c r="X11" s="33">
        <f t="shared" si="8"/>
        <v>1.4066276</v>
      </c>
      <c r="Y11" s="32">
        <f t="shared" si="9"/>
        <v>7.033138</v>
      </c>
      <c r="Z11" s="32"/>
      <c r="AA11" s="32">
        <v>0.453</v>
      </c>
      <c r="AB11" s="32">
        <f t="shared" si="10"/>
        <v>1.3386603</v>
      </c>
      <c r="AC11" s="32">
        <f t="shared" si="11"/>
        <v>6.6933015</v>
      </c>
      <c r="AD11" s="32"/>
      <c r="AE11" s="32">
        <v>0.292</v>
      </c>
      <c r="AF11" s="32">
        <f t="shared" si="12"/>
        <v>0.8628892</v>
      </c>
      <c r="AG11" s="32">
        <f t="shared" si="13"/>
        <v>4.314446</v>
      </c>
      <c r="AH11" s="32"/>
      <c r="AI11" s="32">
        <v>0.281</v>
      </c>
      <c r="AJ11" s="33">
        <f t="shared" si="14"/>
        <v>0.8303831</v>
      </c>
      <c r="AK11" s="33">
        <f t="shared" si="15"/>
        <v>4.1519155</v>
      </c>
      <c r="AL11" s="32"/>
      <c r="AM11" s="32">
        <v>0.251</v>
      </c>
      <c r="AN11" s="33">
        <f t="shared" si="16"/>
        <v>0.7417301</v>
      </c>
      <c r="AO11" s="33">
        <f t="shared" si="17"/>
        <v>3.7086505</v>
      </c>
      <c r="AP11" s="32"/>
      <c r="AQ11" s="35">
        <v>0.042</v>
      </c>
      <c r="AR11" s="32">
        <f t="shared" si="18"/>
        <v>0.1241142</v>
      </c>
      <c r="AS11" s="32">
        <f t="shared" si="19"/>
        <v>0.620571</v>
      </c>
      <c r="AT11" s="32"/>
      <c r="AU11" s="3">
        <v>0.052</v>
      </c>
      <c r="AV11" s="32">
        <f t="shared" si="20"/>
        <v>0.1536652</v>
      </c>
      <c r="AW11" s="32">
        <f t="shared" si="21"/>
        <v>0.768326</v>
      </c>
      <c r="AX11" s="32"/>
      <c r="AY11" s="3">
        <v>0.14</v>
      </c>
      <c r="AZ11" s="32">
        <f t="shared" si="22"/>
        <v>0.413714</v>
      </c>
      <c r="BA11" s="32">
        <f t="shared" si="23"/>
        <v>2.06857</v>
      </c>
      <c r="BB11" s="32"/>
      <c r="BC11" s="3">
        <v>0.208</v>
      </c>
      <c r="BD11" s="32">
        <f t="shared" si="24"/>
        <v>0.6146608</v>
      </c>
      <c r="BE11" s="32">
        <f t="shared" si="25"/>
        <v>3.073304</v>
      </c>
      <c r="BF11" s="32"/>
    </row>
    <row r="12" spans="1:58">
      <c r="A12" s="31" t="s">
        <v>10</v>
      </c>
      <c r="C12" s="3">
        <v>50</v>
      </c>
      <c r="E12" s="4"/>
      <c r="F12" s="4"/>
      <c r="G12" s="4">
        <v>0.574</v>
      </c>
      <c r="H12" s="32">
        <f t="shared" si="0"/>
        <v>1.6962274</v>
      </c>
      <c r="I12" s="32">
        <f t="shared" si="1"/>
        <v>8.481137</v>
      </c>
      <c r="J12" s="3">
        <f>AVERAGEA(I12:I14)</f>
        <v>8.88992583333333</v>
      </c>
      <c r="K12" s="32">
        <v>0.652</v>
      </c>
      <c r="L12" s="33">
        <f t="shared" si="2"/>
        <v>1.9267252</v>
      </c>
      <c r="M12" s="32">
        <f t="shared" si="3"/>
        <v>9.633626</v>
      </c>
      <c r="N12" s="3">
        <f>AVERAGEA(M12:M14)</f>
        <v>9.35781666666667</v>
      </c>
      <c r="O12" s="32">
        <v>0.519</v>
      </c>
      <c r="P12" s="33">
        <f t="shared" si="4"/>
        <v>1.5336969</v>
      </c>
      <c r="Q12" s="32">
        <f t="shared" si="5"/>
        <v>7.6684845</v>
      </c>
      <c r="R12" s="3">
        <f>AVERAGEA(Q12:Q14)</f>
        <v>8.02802166666667</v>
      </c>
      <c r="S12" s="32">
        <v>0.661</v>
      </c>
      <c r="T12" s="33">
        <f t="shared" si="6"/>
        <v>1.9533211</v>
      </c>
      <c r="U12" s="32">
        <f t="shared" si="7"/>
        <v>9.7666055</v>
      </c>
      <c r="V12" s="3">
        <f>AVERAGEA(U12:U14)</f>
        <v>9.5301975</v>
      </c>
      <c r="W12" s="11">
        <v>0.678</v>
      </c>
      <c r="X12" s="33">
        <f t="shared" si="8"/>
        <v>2.0035578</v>
      </c>
      <c r="Y12" s="32">
        <f t="shared" si="9"/>
        <v>10.017789</v>
      </c>
      <c r="Z12" s="3">
        <f>AVERAGEA(Y12:Y14)</f>
        <v>10.34285</v>
      </c>
      <c r="AA12" s="32">
        <v>0.789</v>
      </c>
      <c r="AB12" s="32">
        <f t="shared" si="10"/>
        <v>2.3315739</v>
      </c>
      <c r="AC12" s="32">
        <f t="shared" si="11"/>
        <v>11.6578695</v>
      </c>
      <c r="AD12" s="3">
        <f>AVERAGEA(AC12:AC14)</f>
        <v>11.2490806666667</v>
      </c>
      <c r="AE12" s="32">
        <v>0.493</v>
      </c>
      <c r="AF12" s="32">
        <f t="shared" si="12"/>
        <v>1.4568643</v>
      </c>
      <c r="AG12" s="32">
        <f t="shared" si="13"/>
        <v>7.2843215</v>
      </c>
      <c r="AH12" s="3">
        <f>AVERAGEA(AG12:AG14)</f>
        <v>6.92478433333333</v>
      </c>
      <c r="AI12" s="32">
        <v>0.396</v>
      </c>
      <c r="AJ12" s="33">
        <f t="shared" si="14"/>
        <v>1.1702196</v>
      </c>
      <c r="AK12" s="33">
        <f t="shared" si="15"/>
        <v>5.851098</v>
      </c>
      <c r="AL12" s="3">
        <f>AVERAGEA(AK12:AK14)</f>
        <v>5.81169666666667</v>
      </c>
      <c r="AM12" s="32">
        <v>0.259</v>
      </c>
      <c r="AN12" s="33">
        <f t="shared" si="16"/>
        <v>0.7653709</v>
      </c>
      <c r="AO12" s="33">
        <f t="shared" si="17"/>
        <v>3.8268545</v>
      </c>
      <c r="AP12" s="3">
        <f>AVERAGEA(AO12:AO14)</f>
        <v>3.86133066666667</v>
      </c>
      <c r="AQ12" s="32">
        <v>0.185</v>
      </c>
      <c r="AR12" s="32">
        <f t="shared" si="18"/>
        <v>0.5466935</v>
      </c>
      <c r="AS12" s="32">
        <f t="shared" si="19"/>
        <v>2.7334675</v>
      </c>
      <c r="AT12" s="3">
        <f>AVERAGEA(AS12:AS14)</f>
        <v>2.75316816666667</v>
      </c>
      <c r="AU12" s="3">
        <v>0.158</v>
      </c>
      <c r="AV12" s="32">
        <f t="shared" si="20"/>
        <v>0.4669058</v>
      </c>
      <c r="AW12" s="32">
        <f t="shared" si="21"/>
        <v>2.334529</v>
      </c>
      <c r="AX12" s="3">
        <f>AVERAGEA(AW12:AW14)</f>
        <v>2.43303233333333</v>
      </c>
      <c r="AY12" s="3">
        <v>0.227</v>
      </c>
      <c r="AZ12" s="32">
        <f t="shared" si="22"/>
        <v>0.6708077</v>
      </c>
      <c r="BA12" s="32">
        <f t="shared" si="23"/>
        <v>3.3540385</v>
      </c>
      <c r="BB12" s="3">
        <f>AVERAGEA(BA12:BA14)</f>
        <v>3.65447366666667</v>
      </c>
      <c r="BC12" s="3">
        <v>0.347</v>
      </c>
      <c r="BD12" s="32">
        <f t="shared" si="24"/>
        <v>1.0254197</v>
      </c>
      <c r="BE12" s="32">
        <f t="shared" si="25"/>
        <v>5.1270985</v>
      </c>
      <c r="BF12" s="3">
        <f>AVERAGEA(BE12:BE14)</f>
        <v>5.13694883333333</v>
      </c>
    </row>
    <row r="13" spans="1:58">
      <c r="A13" s="31"/>
      <c r="C13" s="3">
        <v>50</v>
      </c>
      <c r="E13" s="4"/>
      <c r="F13" s="4"/>
      <c r="G13" s="4">
        <v>0.611</v>
      </c>
      <c r="H13" s="32">
        <f t="shared" si="0"/>
        <v>1.8055661</v>
      </c>
      <c r="I13" s="32">
        <f t="shared" si="1"/>
        <v>9.0278305</v>
      </c>
      <c r="J13" s="32"/>
      <c r="K13" s="32">
        <v>0.62</v>
      </c>
      <c r="L13" s="33">
        <f t="shared" si="2"/>
        <v>1.832162</v>
      </c>
      <c r="M13" s="32">
        <f t="shared" si="3"/>
        <v>9.16081</v>
      </c>
      <c r="N13" s="32"/>
      <c r="O13" s="32">
        <v>0.579</v>
      </c>
      <c r="P13" s="33">
        <f t="shared" si="4"/>
        <v>1.7110029</v>
      </c>
      <c r="Q13" s="32">
        <f t="shared" si="5"/>
        <v>8.5550145</v>
      </c>
      <c r="R13" s="32"/>
      <c r="S13" s="32">
        <v>0.642</v>
      </c>
      <c r="T13" s="33">
        <f t="shared" si="6"/>
        <v>1.8971742</v>
      </c>
      <c r="U13" s="32">
        <f t="shared" si="7"/>
        <v>9.485871</v>
      </c>
      <c r="V13" s="32"/>
      <c r="W13" s="3">
        <v>0.706</v>
      </c>
      <c r="X13" s="33">
        <f t="shared" si="8"/>
        <v>2.0863006</v>
      </c>
      <c r="Y13" s="32">
        <f t="shared" si="9"/>
        <v>10.431503</v>
      </c>
      <c r="Z13" s="32"/>
      <c r="AA13" s="32">
        <v>0.742</v>
      </c>
      <c r="AB13" s="32">
        <f t="shared" si="10"/>
        <v>2.1926842</v>
      </c>
      <c r="AC13" s="32">
        <f t="shared" si="11"/>
        <v>10.963421</v>
      </c>
      <c r="AD13" s="32"/>
      <c r="AE13" s="32">
        <v>0.451</v>
      </c>
      <c r="AF13" s="32">
        <f t="shared" si="12"/>
        <v>1.3327501</v>
      </c>
      <c r="AG13" s="32">
        <f t="shared" si="13"/>
        <v>6.6637505</v>
      </c>
      <c r="AH13" s="32"/>
      <c r="AI13" s="32">
        <v>0.383</v>
      </c>
      <c r="AJ13" s="33">
        <f t="shared" si="14"/>
        <v>1.1318033</v>
      </c>
      <c r="AK13" s="33">
        <f t="shared" si="15"/>
        <v>5.6590165</v>
      </c>
      <c r="AL13" s="32"/>
      <c r="AM13" s="32">
        <v>0.264</v>
      </c>
      <c r="AN13" s="33">
        <f t="shared" si="16"/>
        <v>0.7801464</v>
      </c>
      <c r="AO13" s="33">
        <f t="shared" si="17"/>
        <v>3.900732</v>
      </c>
      <c r="AP13" s="32"/>
      <c r="AQ13" s="32">
        <v>0.192</v>
      </c>
      <c r="AR13" s="32">
        <f t="shared" si="18"/>
        <v>0.5673792</v>
      </c>
      <c r="AS13" s="32">
        <f t="shared" si="19"/>
        <v>2.836896</v>
      </c>
      <c r="AT13" s="32"/>
      <c r="AU13" s="3">
        <v>0.174</v>
      </c>
      <c r="AV13" s="32">
        <f t="shared" si="20"/>
        <v>0.5141874</v>
      </c>
      <c r="AW13" s="32">
        <f t="shared" si="21"/>
        <v>2.570937</v>
      </c>
      <c r="AX13" s="32"/>
      <c r="AY13" s="3">
        <v>0.256</v>
      </c>
      <c r="AZ13" s="32">
        <f t="shared" si="22"/>
        <v>0.7565056</v>
      </c>
      <c r="BA13" s="32">
        <f t="shared" si="23"/>
        <v>3.782528</v>
      </c>
      <c r="BB13" s="32"/>
      <c r="BC13" s="3">
        <v>0.353</v>
      </c>
      <c r="BD13" s="32">
        <f t="shared" si="24"/>
        <v>1.0431503</v>
      </c>
      <c r="BE13" s="32">
        <f t="shared" si="25"/>
        <v>5.2157515</v>
      </c>
      <c r="BF13" s="32"/>
    </row>
    <row r="14" spans="1:58">
      <c r="A14" s="31"/>
      <c r="C14" s="3">
        <v>50</v>
      </c>
      <c r="E14" s="4"/>
      <c r="F14" s="4"/>
      <c r="G14" s="4">
        <v>0.62</v>
      </c>
      <c r="H14" s="32">
        <f t="shared" si="0"/>
        <v>1.832162</v>
      </c>
      <c r="I14" s="32">
        <f t="shared" si="1"/>
        <v>9.16081</v>
      </c>
      <c r="J14" s="32"/>
      <c r="K14" s="32">
        <v>0.628</v>
      </c>
      <c r="L14" s="33">
        <f t="shared" si="2"/>
        <v>1.8558028</v>
      </c>
      <c r="M14" s="32">
        <f t="shared" si="3"/>
        <v>9.279014</v>
      </c>
      <c r="N14" s="32"/>
      <c r="O14" s="32">
        <v>0.532</v>
      </c>
      <c r="P14" s="33">
        <f t="shared" si="4"/>
        <v>1.5721132</v>
      </c>
      <c r="Q14" s="32">
        <f t="shared" si="5"/>
        <v>7.860566</v>
      </c>
      <c r="R14" s="32"/>
      <c r="S14" s="32">
        <v>0.632</v>
      </c>
      <c r="T14" s="33">
        <f t="shared" si="6"/>
        <v>1.8676232</v>
      </c>
      <c r="U14" s="32">
        <f t="shared" si="7"/>
        <v>9.338116</v>
      </c>
      <c r="V14" s="32"/>
      <c r="W14" s="3">
        <v>0.716</v>
      </c>
      <c r="X14" s="33">
        <f t="shared" si="8"/>
        <v>2.1158516</v>
      </c>
      <c r="Y14" s="32">
        <f t="shared" si="9"/>
        <v>10.579258</v>
      </c>
      <c r="Z14" s="32"/>
      <c r="AA14" s="32">
        <v>0.753</v>
      </c>
      <c r="AB14" s="32">
        <f t="shared" si="10"/>
        <v>2.2251903</v>
      </c>
      <c r="AC14" s="32">
        <f t="shared" si="11"/>
        <v>11.1259515</v>
      </c>
      <c r="AD14" s="32"/>
      <c r="AE14" s="32">
        <v>0.462</v>
      </c>
      <c r="AF14" s="32">
        <f t="shared" si="12"/>
        <v>1.3652562</v>
      </c>
      <c r="AG14" s="32">
        <f t="shared" si="13"/>
        <v>6.826281</v>
      </c>
      <c r="AH14" s="32"/>
      <c r="AI14" s="32">
        <v>0.401</v>
      </c>
      <c r="AJ14" s="33">
        <f t="shared" si="14"/>
        <v>1.1849951</v>
      </c>
      <c r="AK14" s="33">
        <f t="shared" si="15"/>
        <v>5.9249755</v>
      </c>
      <c r="AL14" s="32"/>
      <c r="AM14" s="32">
        <v>0.261</v>
      </c>
      <c r="AN14" s="33">
        <f t="shared" si="16"/>
        <v>0.7712811</v>
      </c>
      <c r="AO14" s="33">
        <f t="shared" si="17"/>
        <v>3.8564055</v>
      </c>
      <c r="AP14" s="32"/>
      <c r="AQ14" s="32">
        <v>0.182</v>
      </c>
      <c r="AR14" s="32">
        <f t="shared" si="18"/>
        <v>0.5378282</v>
      </c>
      <c r="AS14" s="32">
        <f t="shared" si="19"/>
        <v>2.689141</v>
      </c>
      <c r="AT14" s="32"/>
      <c r="AU14" s="3">
        <v>0.162</v>
      </c>
      <c r="AV14" s="32">
        <f t="shared" si="20"/>
        <v>0.4787262</v>
      </c>
      <c r="AW14" s="32">
        <f t="shared" si="21"/>
        <v>2.393631</v>
      </c>
      <c r="AX14" s="32"/>
      <c r="AY14" s="3">
        <v>0.259</v>
      </c>
      <c r="AZ14" s="32">
        <f t="shared" si="22"/>
        <v>0.7653709</v>
      </c>
      <c r="BA14" s="32">
        <f t="shared" si="23"/>
        <v>3.8268545</v>
      </c>
      <c r="BB14" s="32"/>
      <c r="BC14" s="3">
        <v>0.343</v>
      </c>
      <c r="BD14" s="32">
        <f t="shared" si="24"/>
        <v>1.0135993</v>
      </c>
      <c r="BE14" s="32">
        <f t="shared" si="25"/>
        <v>5.0679965</v>
      </c>
      <c r="BF14" s="32"/>
    </row>
    <row r="15" spans="1:58">
      <c r="A15" s="31" t="s">
        <v>11</v>
      </c>
      <c r="C15" s="3">
        <v>50</v>
      </c>
      <c r="E15" s="4"/>
      <c r="F15" s="4"/>
      <c r="G15" s="4">
        <v>1.32</v>
      </c>
      <c r="H15" s="32">
        <f t="shared" si="0"/>
        <v>3.900732</v>
      </c>
      <c r="I15" s="32">
        <f t="shared" si="1"/>
        <v>19.50366</v>
      </c>
      <c r="J15" s="3">
        <f>AVERAGEA(I15:I17)</f>
        <v>19.9961766666667</v>
      </c>
      <c r="K15" s="32">
        <v>1.15</v>
      </c>
      <c r="L15" s="33">
        <f t="shared" si="2"/>
        <v>3.398365</v>
      </c>
      <c r="M15" s="32">
        <f t="shared" si="3"/>
        <v>16.991825</v>
      </c>
      <c r="N15" s="3">
        <f>AVERAGEA(M15:M17)</f>
        <v>17.7256748333333</v>
      </c>
      <c r="O15" s="32">
        <v>1.1</v>
      </c>
      <c r="P15" s="33">
        <f t="shared" si="4"/>
        <v>3.25061</v>
      </c>
      <c r="Q15" s="32">
        <f t="shared" si="5"/>
        <v>16.25305</v>
      </c>
      <c r="R15" s="3">
        <f>AVERAGEA(Q15:Q17)</f>
        <v>16.991825</v>
      </c>
      <c r="S15" s="32">
        <v>0.856</v>
      </c>
      <c r="T15" s="33">
        <f t="shared" si="6"/>
        <v>2.5295656</v>
      </c>
      <c r="U15" s="32">
        <f t="shared" si="7"/>
        <v>12.647828</v>
      </c>
      <c r="V15" s="3">
        <f>AVERAGEA(U15:U17)</f>
        <v>12.3720186666667</v>
      </c>
      <c r="W15" s="3">
        <v>0.477</v>
      </c>
      <c r="X15" s="33">
        <f t="shared" si="8"/>
        <v>1.4095827</v>
      </c>
      <c r="Y15" s="32">
        <f t="shared" si="9"/>
        <v>7.0479135</v>
      </c>
      <c r="Z15" s="3">
        <f>AVERAGEA(Y15:Y17)</f>
        <v>6.914934</v>
      </c>
      <c r="AA15" s="32">
        <v>0.748</v>
      </c>
      <c r="AB15" s="32">
        <f t="shared" si="10"/>
        <v>2.2104148</v>
      </c>
      <c r="AC15" s="32">
        <f t="shared" si="11"/>
        <v>11.052074</v>
      </c>
      <c r="AD15" s="3">
        <f>AVERAGEA(AC15:AC17)</f>
        <v>10.6531355</v>
      </c>
      <c r="AE15" s="32">
        <v>0.498</v>
      </c>
      <c r="AF15" s="32">
        <f t="shared" si="12"/>
        <v>1.4716398</v>
      </c>
      <c r="AG15" s="32">
        <f t="shared" si="13"/>
        <v>7.358199</v>
      </c>
      <c r="AH15" s="3">
        <f>AVERAGEA(AG15:AG17)</f>
        <v>6.9888115</v>
      </c>
      <c r="AI15" s="32">
        <v>0.37</v>
      </c>
      <c r="AJ15" s="33">
        <f t="shared" si="14"/>
        <v>1.093387</v>
      </c>
      <c r="AK15" s="33">
        <f t="shared" si="15"/>
        <v>5.466935</v>
      </c>
      <c r="AL15" s="3">
        <f>AVERAGEA(AK15:AK17)</f>
        <v>5.48663566666667</v>
      </c>
      <c r="AM15" s="32">
        <v>0.227</v>
      </c>
      <c r="AN15" s="33">
        <f t="shared" si="16"/>
        <v>0.6708077</v>
      </c>
      <c r="AO15" s="33">
        <f t="shared" si="17"/>
        <v>3.3540385</v>
      </c>
      <c r="AP15" s="3">
        <f>AVERAGEA(AO15:AO17)</f>
        <v>3.221059</v>
      </c>
      <c r="AQ15" s="32">
        <v>0.134</v>
      </c>
      <c r="AR15" s="32">
        <f t="shared" si="18"/>
        <v>0.3959834</v>
      </c>
      <c r="AS15" s="32">
        <f t="shared" si="19"/>
        <v>1.979917</v>
      </c>
      <c r="AT15" s="3">
        <f>AVERAGEA(AS15:AS17)</f>
        <v>2.04394416666667</v>
      </c>
      <c r="AU15" s="3">
        <v>0.371</v>
      </c>
      <c r="AV15" s="32">
        <f t="shared" si="20"/>
        <v>1.0963421</v>
      </c>
      <c r="AW15" s="32">
        <f t="shared" si="21"/>
        <v>5.4817105</v>
      </c>
      <c r="AX15" s="3">
        <f>AVERAGEA(AW15:AW17)</f>
        <v>5.378282</v>
      </c>
      <c r="AY15" s="11">
        <v>0.201</v>
      </c>
      <c r="AZ15" s="32">
        <f t="shared" si="22"/>
        <v>0.5939751</v>
      </c>
      <c r="BA15" s="32">
        <f t="shared" si="23"/>
        <v>2.9698755</v>
      </c>
      <c r="BB15" s="3">
        <f>AVERAGEA(BA15:BA17)</f>
        <v>2.95017483333333</v>
      </c>
      <c r="BC15" s="11">
        <v>0.309</v>
      </c>
      <c r="BD15" s="32">
        <f t="shared" si="24"/>
        <v>0.9131259</v>
      </c>
      <c r="BE15" s="32">
        <f t="shared" si="25"/>
        <v>4.5656295</v>
      </c>
      <c r="BF15" s="3">
        <f>AVERAGEA(BE15:BE17)</f>
        <v>4.669058</v>
      </c>
    </row>
    <row r="16" spans="1:57">
      <c r="A16" s="31"/>
      <c r="C16" s="3">
        <v>50</v>
      </c>
      <c r="E16" s="4"/>
      <c r="F16" s="4"/>
      <c r="G16" s="4">
        <v>1.35</v>
      </c>
      <c r="H16" s="32">
        <f t="shared" si="0"/>
        <v>3.989385</v>
      </c>
      <c r="I16" s="32">
        <f t="shared" si="1"/>
        <v>19.946925</v>
      </c>
      <c r="J16" s="32"/>
      <c r="K16" s="32">
        <v>1.234</v>
      </c>
      <c r="L16" s="33">
        <f t="shared" si="2"/>
        <v>3.6465934</v>
      </c>
      <c r="M16" s="32">
        <f t="shared" si="3"/>
        <v>18.232967</v>
      </c>
      <c r="O16" s="32">
        <v>1.137</v>
      </c>
      <c r="P16" s="33">
        <f t="shared" si="4"/>
        <v>3.3599487</v>
      </c>
      <c r="Q16" s="32">
        <f t="shared" si="5"/>
        <v>16.7997435</v>
      </c>
      <c r="S16" s="32">
        <v>0.822</v>
      </c>
      <c r="T16" s="33">
        <f t="shared" si="6"/>
        <v>2.4290922</v>
      </c>
      <c r="U16" s="32">
        <f t="shared" si="7"/>
        <v>12.145461</v>
      </c>
      <c r="W16" s="3">
        <v>0.459</v>
      </c>
      <c r="X16" s="33">
        <f t="shared" si="8"/>
        <v>1.3563909</v>
      </c>
      <c r="Y16" s="32">
        <f t="shared" si="9"/>
        <v>6.7819545</v>
      </c>
      <c r="AA16" s="32">
        <v>0.694</v>
      </c>
      <c r="AB16" s="32">
        <f t="shared" si="10"/>
        <v>2.0508394</v>
      </c>
      <c r="AC16" s="32">
        <f t="shared" si="11"/>
        <v>10.254197</v>
      </c>
      <c r="AE16" s="32">
        <v>0.467</v>
      </c>
      <c r="AF16" s="32">
        <f t="shared" si="12"/>
        <v>1.3800317</v>
      </c>
      <c r="AG16" s="32">
        <f t="shared" si="13"/>
        <v>6.9001585</v>
      </c>
      <c r="AI16" s="32">
        <v>0.361</v>
      </c>
      <c r="AJ16" s="33">
        <f t="shared" si="14"/>
        <v>1.0667911</v>
      </c>
      <c r="AK16" s="33">
        <f t="shared" si="15"/>
        <v>5.3339555</v>
      </c>
      <c r="AM16" s="32">
        <v>0.212</v>
      </c>
      <c r="AN16" s="33">
        <f t="shared" si="16"/>
        <v>0.6264812</v>
      </c>
      <c r="AO16" s="33">
        <f t="shared" si="17"/>
        <v>3.132406</v>
      </c>
      <c r="AQ16" s="32">
        <v>0.14</v>
      </c>
      <c r="AR16" s="32">
        <f t="shared" si="18"/>
        <v>0.413714</v>
      </c>
      <c r="AS16" s="32">
        <f t="shared" si="19"/>
        <v>2.06857</v>
      </c>
      <c r="AU16" s="3">
        <v>0.362</v>
      </c>
      <c r="AV16" s="32">
        <f t="shared" si="20"/>
        <v>1.0697462</v>
      </c>
      <c r="AW16" s="32">
        <f t="shared" si="21"/>
        <v>5.348731</v>
      </c>
      <c r="AY16" s="3">
        <v>0.208</v>
      </c>
      <c r="AZ16" s="32">
        <f t="shared" si="22"/>
        <v>0.6146608</v>
      </c>
      <c r="BA16" s="32">
        <f t="shared" si="23"/>
        <v>3.073304</v>
      </c>
      <c r="BC16" s="3">
        <v>0.318</v>
      </c>
      <c r="BD16" s="32">
        <f t="shared" si="24"/>
        <v>0.9397218</v>
      </c>
      <c r="BE16" s="32">
        <f t="shared" si="25"/>
        <v>4.698609</v>
      </c>
    </row>
    <row r="17" spans="1:57">
      <c r="A17" s="31"/>
      <c r="C17" s="3">
        <v>50</v>
      </c>
      <c r="E17" s="4"/>
      <c r="F17" s="4"/>
      <c r="G17" s="4">
        <v>1.39</v>
      </c>
      <c r="H17" s="32">
        <f t="shared" si="0"/>
        <v>4.107589</v>
      </c>
      <c r="I17" s="32">
        <f t="shared" si="1"/>
        <v>20.537945</v>
      </c>
      <c r="J17" s="32"/>
      <c r="K17" s="32">
        <v>1.215</v>
      </c>
      <c r="L17" s="33">
        <f t="shared" si="2"/>
        <v>3.5904465</v>
      </c>
      <c r="M17" s="32">
        <f t="shared" si="3"/>
        <v>17.9522325</v>
      </c>
      <c r="O17" s="32">
        <v>1.213</v>
      </c>
      <c r="P17" s="33">
        <f t="shared" si="4"/>
        <v>3.5845363</v>
      </c>
      <c r="Q17" s="32">
        <f t="shared" si="5"/>
        <v>17.9226815</v>
      </c>
      <c r="S17" s="32">
        <v>0.834</v>
      </c>
      <c r="T17" s="33">
        <f t="shared" si="6"/>
        <v>2.4645534</v>
      </c>
      <c r="U17" s="32">
        <f t="shared" si="7"/>
        <v>12.322767</v>
      </c>
      <c r="W17" s="3">
        <v>0.468</v>
      </c>
      <c r="X17" s="33">
        <f t="shared" si="8"/>
        <v>1.3829868</v>
      </c>
      <c r="Y17" s="32">
        <f t="shared" si="9"/>
        <v>6.914934</v>
      </c>
      <c r="AA17" s="32">
        <v>0.721</v>
      </c>
      <c r="AB17" s="32">
        <f t="shared" si="10"/>
        <v>2.1306271</v>
      </c>
      <c r="AC17" s="32">
        <f t="shared" si="11"/>
        <v>10.6531355</v>
      </c>
      <c r="AE17" s="32">
        <v>0.454</v>
      </c>
      <c r="AF17" s="32">
        <f t="shared" si="12"/>
        <v>1.3416154</v>
      </c>
      <c r="AG17" s="32">
        <f t="shared" si="13"/>
        <v>6.708077</v>
      </c>
      <c r="AI17" s="32">
        <v>0.383</v>
      </c>
      <c r="AJ17" s="33">
        <f t="shared" si="14"/>
        <v>1.1318033</v>
      </c>
      <c r="AK17" s="33">
        <f t="shared" si="15"/>
        <v>5.6590165</v>
      </c>
      <c r="AM17" s="32">
        <v>0.215</v>
      </c>
      <c r="AN17" s="33">
        <f t="shared" si="16"/>
        <v>0.6353465</v>
      </c>
      <c r="AO17" s="33">
        <f t="shared" si="17"/>
        <v>3.1767325</v>
      </c>
      <c r="AQ17" s="32">
        <v>0.141</v>
      </c>
      <c r="AR17" s="32">
        <f t="shared" si="18"/>
        <v>0.4166691</v>
      </c>
      <c r="AS17" s="32">
        <f t="shared" si="19"/>
        <v>2.0833455</v>
      </c>
      <c r="AU17" s="3">
        <v>0.359</v>
      </c>
      <c r="AV17" s="32">
        <f t="shared" si="20"/>
        <v>1.0608809</v>
      </c>
      <c r="AW17" s="32">
        <f t="shared" si="21"/>
        <v>5.3044045</v>
      </c>
      <c r="AY17" s="11">
        <v>0.19</v>
      </c>
      <c r="AZ17" s="32">
        <f t="shared" si="22"/>
        <v>0.561469</v>
      </c>
      <c r="BA17" s="32">
        <f t="shared" si="23"/>
        <v>2.807345</v>
      </c>
      <c r="BC17" s="3">
        <v>0.321</v>
      </c>
      <c r="BD17" s="32">
        <f t="shared" si="24"/>
        <v>0.9485871</v>
      </c>
      <c r="BE17" s="32">
        <f t="shared" si="25"/>
        <v>4.7429355</v>
      </c>
    </row>
    <row r="19" spans="15:15">
      <c r="O19" s="3" t="s">
        <v>49</v>
      </c>
    </row>
    <row r="20" ht="17" customHeight="1" spans="15:27">
      <c r="O20" s="3" t="s">
        <v>31</v>
      </c>
      <c r="P20" s="3" t="s">
        <v>32</v>
      </c>
      <c r="Q20" s="3" t="s">
        <v>33</v>
      </c>
      <c r="R20" s="3" t="s">
        <v>34</v>
      </c>
      <c r="S20" s="3" t="s">
        <v>35</v>
      </c>
      <c r="T20" s="3" t="s">
        <v>36</v>
      </c>
      <c r="U20" s="3" t="s">
        <v>37</v>
      </c>
      <c r="V20" s="3" t="s">
        <v>38</v>
      </c>
      <c r="W20" s="3" t="s">
        <v>39</v>
      </c>
      <c r="X20" s="3" t="s">
        <v>40</v>
      </c>
      <c r="Y20" s="3" t="s">
        <v>41</v>
      </c>
      <c r="Z20" s="3" t="s">
        <v>42</v>
      </c>
      <c r="AA20" s="3" t="s">
        <v>43</v>
      </c>
    </row>
    <row r="21" spans="1:33">
      <c r="A21" s="4"/>
      <c r="B21" s="4" t="s">
        <v>46</v>
      </c>
      <c r="C21" s="4" t="s">
        <v>47</v>
      </c>
      <c r="E21" s="4"/>
      <c r="F21" s="4"/>
      <c r="J21" s="4"/>
      <c r="N21" s="31" t="s">
        <v>8</v>
      </c>
      <c r="O21" s="11">
        <v>0.2216325</v>
      </c>
      <c r="P21" s="11">
        <v>1.10323733333333</v>
      </c>
      <c r="Q21" s="11">
        <v>1.02935983333333</v>
      </c>
      <c r="R21" s="11">
        <v>0.630421333333333</v>
      </c>
      <c r="S21" s="11">
        <v>2.4084065</v>
      </c>
      <c r="T21" s="11">
        <v>1.99961766666667</v>
      </c>
      <c r="U21" s="11">
        <v>0.906230666666667</v>
      </c>
      <c r="V21" s="11">
        <v>1.42337316666667</v>
      </c>
      <c r="W21" s="11">
        <v>1.31994466666667</v>
      </c>
      <c r="X21" s="11">
        <v>0.8422035</v>
      </c>
      <c r="Y21" s="10">
        <v>0.645196833333333</v>
      </c>
      <c r="Z21" s="10">
        <v>0.551618666666667</v>
      </c>
      <c r="AA21" s="10">
        <v>0.7831015</v>
      </c>
      <c r="AB21" s="10"/>
      <c r="AC21" s="10"/>
      <c r="AD21" s="10"/>
      <c r="AE21" s="10"/>
      <c r="AF21" s="10"/>
      <c r="AG21" s="10"/>
    </row>
    <row r="22" spans="2:33">
      <c r="B22" s="4">
        <v>0</v>
      </c>
      <c r="C22" s="4">
        <v>0</v>
      </c>
      <c r="E22" s="4"/>
      <c r="F22" s="4"/>
      <c r="J22" s="33"/>
      <c r="N22" s="31" t="s">
        <v>9</v>
      </c>
      <c r="O22" s="11">
        <v>3.15210666666667</v>
      </c>
      <c r="P22" s="11">
        <v>3.65447366666667</v>
      </c>
      <c r="Q22" s="11">
        <v>3.70372533333333</v>
      </c>
      <c r="R22" s="11">
        <v>5.53588733333333</v>
      </c>
      <c r="S22" s="11">
        <v>7.1661175</v>
      </c>
      <c r="T22" s="11">
        <v>6.7228525</v>
      </c>
      <c r="U22" s="11">
        <v>4.36369766666667</v>
      </c>
      <c r="V22" s="11">
        <v>4.08788833333333</v>
      </c>
      <c r="W22" s="11">
        <v>3.74805183333333</v>
      </c>
      <c r="X22" s="11">
        <v>0.669822666666667</v>
      </c>
      <c r="Y22" s="10">
        <v>0.738775</v>
      </c>
      <c r="Z22" s="10">
        <v>2.09319583333333</v>
      </c>
      <c r="AA22" s="10">
        <v>3.04867816666667</v>
      </c>
      <c r="AB22" s="10"/>
      <c r="AC22" s="10"/>
      <c r="AD22" s="10"/>
      <c r="AE22" s="10"/>
      <c r="AF22" s="10"/>
      <c r="AG22" s="10"/>
    </row>
    <row r="23" spans="1:33">
      <c r="A23" s="4"/>
      <c r="B23" s="4">
        <v>0.08</v>
      </c>
      <c r="C23" s="4">
        <v>0.25</v>
      </c>
      <c r="D23" s="33"/>
      <c r="E23" s="33"/>
      <c r="F23" s="33"/>
      <c r="J23" s="33"/>
      <c r="N23" s="31" t="s">
        <v>10</v>
      </c>
      <c r="O23" s="11">
        <v>8.88992583333333</v>
      </c>
      <c r="P23" s="11">
        <v>9.35781666666667</v>
      </c>
      <c r="Q23" s="11">
        <v>8.02802166666667</v>
      </c>
      <c r="R23" s="11">
        <v>9.5301975</v>
      </c>
      <c r="S23" s="11">
        <v>10.34285</v>
      </c>
      <c r="T23" s="11">
        <v>11.2490806666667</v>
      </c>
      <c r="U23" s="11">
        <v>6.92478433333333</v>
      </c>
      <c r="V23" s="11">
        <v>5.81169666666667</v>
      </c>
      <c r="W23" s="11">
        <v>3.86133066666667</v>
      </c>
      <c r="X23" s="11">
        <v>2.75316816666667</v>
      </c>
      <c r="Y23" s="10">
        <v>2.43303233333333</v>
      </c>
      <c r="Z23" s="10">
        <v>3.65447366666667</v>
      </c>
      <c r="AA23" s="10">
        <v>5.13694883333333</v>
      </c>
      <c r="AB23" s="10"/>
      <c r="AC23" s="10"/>
      <c r="AD23" s="10"/>
      <c r="AE23" s="10"/>
      <c r="AF23" s="10"/>
      <c r="AG23" s="10"/>
    </row>
    <row r="24" spans="1:33">
      <c r="A24" s="4"/>
      <c r="B24" s="4">
        <v>0.165</v>
      </c>
      <c r="C24" s="4">
        <v>0.5</v>
      </c>
      <c r="D24" s="33"/>
      <c r="E24" s="33"/>
      <c r="F24" s="33"/>
      <c r="J24" s="33"/>
      <c r="N24" s="31" t="s">
        <v>11</v>
      </c>
      <c r="O24" s="11">
        <v>19.9961766666667</v>
      </c>
      <c r="P24" s="11">
        <v>17.7256748333333</v>
      </c>
      <c r="Q24" s="11">
        <v>16.991825</v>
      </c>
      <c r="R24" s="11">
        <v>12.3720186666667</v>
      </c>
      <c r="S24" s="11">
        <v>6.914934</v>
      </c>
      <c r="T24" s="11">
        <v>10.6531355</v>
      </c>
      <c r="U24" s="11">
        <v>6.9888115</v>
      </c>
      <c r="V24" s="11">
        <v>5.48663566666667</v>
      </c>
      <c r="W24" s="11">
        <v>3.221059</v>
      </c>
      <c r="X24" s="11">
        <v>2.04394416666667</v>
      </c>
      <c r="Y24" s="10">
        <v>5.378282</v>
      </c>
      <c r="Z24" s="10">
        <v>2.95017483333333</v>
      </c>
      <c r="AA24" s="10">
        <v>4.669058</v>
      </c>
      <c r="AB24" s="10"/>
      <c r="AC24" s="10"/>
      <c r="AD24" s="10"/>
      <c r="AE24" s="10"/>
      <c r="AF24" s="10"/>
      <c r="AG24" s="10"/>
    </row>
    <row r="25" spans="2:33">
      <c r="B25" s="4">
        <v>0.338</v>
      </c>
      <c r="C25" s="4">
        <v>1</v>
      </c>
      <c r="D25" s="33"/>
      <c r="E25" s="33"/>
      <c r="F25" s="33"/>
      <c r="J25" s="33"/>
      <c r="AB25" s="10"/>
      <c r="AC25" s="10"/>
      <c r="AD25" s="10"/>
      <c r="AE25" s="10"/>
      <c r="AF25" s="10"/>
      <c r="AG25" s="10"/>
    </row>
    <row r="26" spans="1:33">
      <c r="A26" s="4"/>
      <c r="B26" s="4">
        <v>0.511</v>
      </c>
      <c r="C26" s="4">
        <v>1.5</v>
      </c>
      <c r="D26" s="33"/>
      <c r="E26" s="33"/>
      <c r="F26" s="33"/>
      <c r="J26" s="33"/>
      <c r="O26" s="3" t="s">
        <v>50</v>
      </c>
      <c r="AB26" s="10"/>
      <c r="AC26" s="10"/>
      <c r="AD26" s="10"/>
      <c r="AE26" s="10"/>
      <c r="AF26" s="10"/>
      <c r="AG26" s="10"/>
    </row>
    <row r="27" spans="1:33">
      <c r="A27" s="4"/>
      <c r="B27" s="4">
        <v>0.676</v>
      </c>
      <c r="C27" s="4">
        <v>2</v>
      </c>
      <c r="D27" s="33"/>
      <c r="E27" s="33"/>
      <c r="F27" s="33"/>
      <c r="J27" s="33"/>
      <c r="O27" s="3" t="s">
        <v>31</v>
      </c>
      <c r="P27" s="3" t="s">
        <v>32</v>
      </c>
      <c r="Q27" s="3" t="s">
        <v>33</v>
      </c>
      <c r="R27" s="3" t="s">
        <v>34</v>
      </c>
      <c r="S27" s="3" t="s">
        <v>35</v>
      </c>
      <c r="T27" s="3" t="s">
        <v>36</v>
      </c>
      <c r="U27" s="3" t="s">
        <v>37</v>
      </c>
      <c r="V27" s="3" t="s">
        <v>38</v>
      </c>
      <c r="W27" s="3" t="s">
        <v>39</v>
      </c>
      <c r="X27" s="3" t="s">
        <v>40</v>
      </c>
      <c r="Y27" s="3" t="s">
        <v>41</v>
      </c>
      <c r="Z27" s="3" t="s">
        <v>42</v>
      </c>
      <c r="AA27" s="3" t="s">
        <v>43</v>
      </c>
      <c r="AB27" s="10"/>
      <c r="AC27" s="10"/>
      <c r="AD27" s="10"/>
      <c r="AE27" s="10"/>
      <c r="AF27" s="10"/>
      <c r="AG27" s="10"/>
    </row>
    <row r="28" spans="4:33">
      <c r="D28" s="33"/>
      <c r="E28" s="33"/>
      <c r="F28" s="33"/>
      <c r="J28" s="33"/>
      <c r="N28" s="31" t="s">
        <v>8</v>
      </c>
      <c r="O28" s="11">
        <v>0.2216325</v>
      </c>
      <c r="P28" s="11">
        <f>O28+P21</f>
        <v>1.32486983333333</v>
      </c>
      <c r="Q28" s="11">
        <f>P28+Q21</f>
        <v>2.35422966666666</v>
      </c>
      <c r="R28" s="11">
        <f t="shared" ref="R28:AA28" si="26">Q28+R21</f>
        <v>2.98465099999999</v>
      </c>
      <c r="S28" s="11">
        <f t="shared" si="26"/>
        <v>5.39305749999999</v>
      </c>
      <c r="T28" s="11">
        <f t="shared" si="26"/>
        <v>7.39267516666666</v>
      </c>
      <c r="U28" s="11">
        <f t="shared" si="26"/>
        <v>8.29890583333333</v>
      </c>
      <c r="V28" s="11">
        <f t="shared" si="26"/>
        <v>9.722279</v>
      </c>
      <c r="W28" s="11">
        <f t="shared" si="26"/>
        <v>11.0422236666667</v>
      </c>
      <c r="X28" s="11">
        <f t="shared" si="26"/>
        <v>11.8844271666667</v>
      </c>
      <c r="Y28" s="11">
        <f t="shared" si="26"/>
        <v>12.529624</v>
      </c>
      <c r="Z28" s="11">
        <f t="shared" si="26"/>
        <v>13.0812426666667</v>
      </c>
      <c r="AA28" s="11">
        <f t="shared" si="26"/>
        <v>13.8643441666667</v>
      </c>
      <c r="AB28" s="10"/>
      <c r="AC28" s="10"/>
      <c r="AD28" s="10"/>
      <c r="AE28" s="10"/>
      <c r="AF28" s="10"/>
      <c r="AG28" s="10"/>
    </row>
    <row r="29" spans="1:33">
      <c r="A29" s="4"/>
      <c r="B29" s="4"/>
      <c r="D29" s="33"/>
      <c r="E29" s="33"/>
      <c r="F29" s="33"/>
      <c r="J29" s="33"/>
      <c r="N29" s="31" t="s">
        <v>9</v>
      </c>
      <c r="O29" s="11">
        <v>3.15210666666667</v>
      </c>
      <c r="P29" s="11">
        <f>O29+P22</f>
        <v>6.80658033333334</v>
      </c>
      <c r="Q29" s="11">
        <f>P29+Q22</f>
        <v>10.5103056666667</v>
      </c>
      <c r="R29" s="11">
        <f t="shared" ref="R29:AA29" si="27">Q29+R22</f>
        <v>16.046193</v>
      </c>
      <c r="S29" s="11">
        <f t="shared" si="27"/>
        <v>23.2123105</v>
      </c>
      <c r="T29" s="11">
        <f t="shared" si="27"/>
        <v>29.935163</v>
      </c>
      <c r="U29" s="11">
        <f t="shared" si="27"/>
        <v>34.2988606666667</v>
      </c>
      <c r="V29" s="11">
        <f t="shared" si="27"/>
        <v>38.386749</v>
      </c>
      <c r="W29" s="11">
        <f t="shared" si="27"/>
        <v>42.1348008333333</v>
      </c>
      <c r="X29" s="11">
        <f t="shared" si="27"/>
        <v>42.8046235</v>
      </c>
      <c r="Y29" s="11">
        <f t="shared" si="27"/>
        <v>43.5433985</v>
      </c>
      <c r="Z29" s="11">
        <f t="shared" si="27"/>
        <v>45.6365943333333</v>
      </c>
      <c r="AA29" s="11">
        <f t="shared" si="27"/>
        <v>48.6852725</v>
      </c>
      <c r="AB29" s="10"/>
      <c r="AC29" s="10"/>
      <c r="AD29" s="10"/>
      <c r="AE29" s="10"/>
      <c r="AF29" s="10"/>
      <c r="AG29" s="10"/>
    </row>
    <row r="30" spans="1:27">
      <c r="A30" s="4"/>
      <c r="B30" s="4"/>
      <c r="D30" s="33"/>
      <c r="E30" s="33"/>
      <c r="F30" s="33"/>
      <c r="J30" s="33"/>
      <c r="N30" s="31" t="s">
        <v>10</v>
      </c>
      <c r="O30" s="11">
        <v>8.88992583333333</v>
      </c>
      <c r="P30" s="11">
        <f>O30+P23</f>
        <v>18.2477425</v>
      </c>
      <c r="Q30" s="11">
        <f>P30+Q23</f>
        <v>26.2757641666667</v>
      </c>
      <c r="R30" s="11">
        <f t="shared" ref="R30:AA30" si="28">Q30+R23</f>
        <v>35.8059616666667</v>
      </c>
      <c r="S30" s="11">
        <f t="shared" si="28"/>
        <v>46.1488116666667</v>
      </c>
      <c r="T30" s="11">
        <f t="shared" si="28"/>
        <v>57.3978923333334</v>
      </c>
      <c r="U30" s="11">
        <f t="shared" si="28"/>
        <v>64.3226766666667</v>
      </c>
      <c r="V30" s="11">
        <f t="shared" si="28"/>
        <v>70.1343733333334</v>
      </c>
      <c r="W30" s="11">
        <f t="shared" si="28"/>
        <v>73.995704</v>
      </c>
      <c r="X30" s="11">
        <f t="shared" si="28"/>
        <v>76.7488721666667</v>
      </c>
      <c r="Y30" s="11">
        <f t="shared" si="28"/>
        <v>79.1819045</v>
      </c>
      <c r="Z30" s="11">
        <f t="shared" si="28"/>
        <v>82.8363781666667</v>
      </c>
      <c r="AA30" s="11">
        <f t="shared" si="28"/>
        <v>87.9733270000001</v>
      </c>
    </row>
    <row r="31" spans="4:27">
      <c r="D31" s="33"/>
      <c r="E31" s="33"/>
      <c r="F31" s="33"/>
      <c r="J31" s="33"/>
      <c r="N31" s="31" t="s">
        <v>11</v>
      </c>
      <c r="O31" s="11">
        <v>19.9961766666667</v>
      </c>
      <c r="P31" s="11">
        <f>O31+P24</f>
        <v>37.7218515</v>
      </c>
      <c r="Q31" s="11">
        <f>P31+Q24</f>
        <v>54.7136765</v>
      </c>
      <c r="R31" s="11">
        <f t="shared" ref="R31:AA31" si="29">Q31+R24</f>
        <v>67.0856951666667</v>
      </c>
      <c r="S31" s="11">
        <f t="shared" si="29"/>
        <v>74.0006291666667</v>
      </c>
      <c r="T31" s="11">
        <f t="shared" si="29"/>
        <v>84.6537646666667</v>
      </c>
      <c r="U31" s="11">
        <f t="shared" si="29"/>
        <v>91.6425761666667</v>
      </c>
      <c r="V31" s="11">
        <f t="shared" si="29"/>
        <v>97.1292118333334</v>
      </c>
      <c r="W31" s="11">
        <f t="shared" si="29"/>
        <v>100.350270833333</v>
      </c>
      <c r="X31" s="11">
        <f t="shared" si="29"/>
        <v>102.394215</v>
      </c>
      <c r="Y31" s="11">
        <f t="shared" si="29"/>
        <v>107.772497</v>
      </c>
      <c r="Z31" s="11">
        <f t="shared" si="29"/>
        <v>110.722671833333</v>
      </c>
      <c r="AA31" s="11">
        <f t="shared" si="29"/>
        <v>115.391729833333</v>
      </c>
    </row>
    <row r="32" spans="1:10">
      <c r="A32" s="4"/>
      <c r="B32" s="4"/>
      <c r="D32" s="33"/>
      <c r="E32" s="33"/>
      <c r="F32" s="33"/>
      <c r="J32" s="33"/>
    </row>
    <row r="33" spans="1:10">
      <c r="A33" s="4"/>
      <c r="B33" s="4"/>
      <c r="D33" s="33"/>
      <c r="E33" s="33"/>
      <c r="F33" s="33"/>
      <c r="J33" s="33"/>
    </row>
    <row r="34" spans="4:10">
      <c r="D34" s="33"/>
      <c r="E34" s="33"/>
      <c r="F34" s="33"/>
      <c r="J34" s="33"/>
    </row>
    <row r="35" spans="1:10">
      <c r="A35" s="4"/>
      <c r="B35" s="4"/>
      <c r="D35" s="33"/>
      <c r="E35" s="33"/>
      <c r="F35" s="33"/>
      <c r="J35" s="33"/>
    </row>
    <row r="36" spans="1:10">
      <c r="A36" s="4"/>
      <c r="B36" s="4"/>
      <c r="D36" s="33"/>
      <c r="E36" s="33"/>
      <c r="F36" s="33"/>
      <c r="J36" s="33"/>
    </row>
    <row r="37" spans="4:10">
      <c r="D37" s="33"/>
      <c r="E37" s="33"/>
      <c r="F37" s="33"/>
      <c r="J37" s="33"/>
    </row>
    <row r="38" spans="1:10">
      <c r="A38" s="4"/>
      <c r="B38" s="4"/>
      <c r="D38" s="33"/>
      <c r="E38" s="33"/>
      <c r="F38" s="33"/>
      <c r="J38" s="33"/>
    </row>
    <row r="39" spans="1:10">
      <c r="A39" s="4"/>
      <c r="B39" s="4"/>
      <c r="D39" s="33"/>
      <c r="E39" s="33"/>
      <c r="F39" s="33"/>
      <c r="J39" s="33"/>
    </row>
    <row r="40" spans="4:10">
      <c r="D40" s="33"/>
      <c r="E40" s="33"/>
      <c r="F40" s="33"/>
      <c r="J40" s="33"/>
    </row>
    <row r="41" spans="1:10">
      <c r="A41" s="4"/>
      <c r="B41" s="4"/>
      <c r="D41" s="33"/>
      <c r="E41" s="33"/>
      <c r="F41" s="33"/>
      <c r="J41" s="33"/>
    </row>
    <row r="42" spans="1:10">
      <c r="A42" s="4"/>
      <c r="B42" s="4"/>
      <c r="D42" s="33"/>
      <c r="E42" s="33"/>
      <c r="F42" s="33"/>
      <c r="J42" s="33"/>
    </row>
    <row r="43" spans="3:17">
      <c r="C43" s="3" t="s">
        <v>49</v>
      </c>
      <c r="Q43" s="3" t="s">
        <v>50</v>
      </c>
    </row>
    <row r="44" spans="1:29">
      <c r="A44" s="4"/>
      <c r="B44" s="4"/>
      <c r="C44" s="3" t="s">
        <v>31</v>
      </c>
      <c r="D44" s="3" t="s">
        <v>32</v>
      </c>
      <c r="E44" s="3" t="s">
        <v>33</v>
      </c>
      <c r="F44" s="3" t="s">
        <v>34</v>
      </c>
      <c r="G44" s="3" t="s">
        <v>35</v>
      </c>
      <c r="H44" s="3" t="s">
        <v>36</v>
      </c>
      <c r="I44" s="3" t="s">
        <v>37</v>
      </c>
      <c r="J44" s="3" t="s">
        <v>38</v>
      </c>
      <c r="K44" s="3" t="s">
        <v>39</v>
      </c>
      <c r="L44" s="3" t="s">
        <v>40</v>
      </c>
      <c r="M44" s="3" t="s">
        <v>41</v>
      </c>
      <c r="N44" s="3" t="s">
        <v>42</v>
      </c>
      <c r="O44" s="3" t="s">
        <v>43</v>
      </c>
      <c r="Q44" s="3" t="s">
        <v>31</v>
      </c>
      <c r="R44" s="3" t="s">
        <v>32</v>
      </c>
      <c r="S44" s="3" t="s">
        <v>33</v>
      </c>
      <c r="T44" s="3" t="s">
        <v>34</v>
      </c>
      <c r="U44" s="3" t="s">
        <v>35</v>
      </c>
      <c r="V44" s="3" t="s">
        <v>36</v>
      </c>
      <c r="W44" s="3" t="s">
        <v>37</v>
      </c>
      <c r="X44" s="3" t="s">
        <v>38</v>
      </c>
      <c r="Y44" s="3" t="s">
        <v>39</v>
      </c>
      <c r="Z44" s="3" t="s">
        <v>40</v>
      </c>
      <c r="AA44" s="3" t="s">
        <v>41</v>
      </c>
      <c r="AB44" s="3" t="s">
        <v>42</v>
      </c>
      <c r="AC44" s="3" t="s">
        <v>43</v>
      </c>
    </row>
    <row r="45" spans="1:35">
      <c r="A45" s="4"/>
      <c r="B45" s="31" t="s">
        <v>8</v>
      </c>
      <c r="C45" s="10">
        <v>0.2511835</v>
      </c>
      <c r="D45" s="34">
        <v>1.093387</v>
      </c>
      <c r="E45" s="34">
        <v>1.034285</v>
      </c>
      <c r="F45" s="34">
        <v>0.561469</v>
      </c>
      <c r="G45" s="10">
        <v>2.511835</v>
      </c>
      <c r="H45" s="10">
        <v>1.920815</v>
      </c>
      <c r="I45" s="10">
        <v>0.8126525</v>
      </c>
      <c r="J45" s="34">
        <v>1.3150195</v>
      </c>
      <c r="K45" s="10">
        <v>1.1968155</v>
      </c>
      <c r="L45" s="10">
        <v>0.7535505</v>
      </c>
      <c r="M45" s="10">
        <v>0.6944485</v>
      </c>
      <c r="N45" s="10">
        <v>0.531918</v>
      </c>
      <c r="O45" s="10">
        <v>0.797877</v>
      </c>
      <c r="Q45" s="10">
        <v>0.2511835</v>
      </c>
      <c r="R45" s="3">
        <f t="shared" ref="R45:R56" si="30">Q45+D45</f>
        <v>1.3445705</v>
      </c>
      <c r="S45" s="3">
        <f t="shared" ref="S45:AC45" si="31">R45+E45</f>
        <v>2.3788555</v>
      </c>
      <c r="T45" s="3">
        <f t="shared" si="31"/>
        <v>2.9403245</v>
      </c>
      <c r="U45" s="3">
        <f t="shared" si="31"/>
        <v>5.4521595</v>
      </c>
      <c r="V45" s="3">
        <f t="shared" si="31"/>
        <v>7.3729745</v>
      </c>
      <c r="W45" s="3">
        <f t="shared" si="31"/>
        <v>8.185627</v>
      </c>
      <c r="X45" s="3">
        <f t="shared" si="31"/>
        <v>9.5006465</v>
      </c>
      <c r="Y45" s="3">
        <f t="shared" si="31"/>
        <v>10.697462</v>
      </c>
      <c r="Z45" s="3">
        <f t="shared" si="31"/>
        <v>11.4510125</v>
      </c>
      <c r="AA45" s="3">
        <f t="shared" si="31"/>
        <v>12.145461</v>
      </c>
      <c r="AB45" s="3">
        <f t="shared" si="31"/>
        <v>12.677379</v>
      </c>
      <c r="AC45" s="3">
        <f t="shared" si="31"/>
        <v>13.475256</v>
      </c>
      <c r="AF45" s="10"/>
      <c r="AI45" s="10"/>
    </row>
    <row r="46" spans="3:35">
      <c r="C46" s="10">
        <v>0.2216325</v>
      </c>
      <c r="D46" s="10">
        <v>1.152489</v>
      </c>
      <c r="E46" s="10">
        <v>1.0490605</v>
      </c>
      <c r="F46" s="10">
        <v>0.709224</v>
      </c>
      <c r="G46" s="10">
        <v>2.393631</v>
      </c>
      <c r="H46" s="10">
        <v>1.979917</v>
      </c>
      <c r="I46" s="10">
        <v>0.9013055</v>
      </c>
      <c r="J46" s="10">
        <v>1.6105295</v>
      </c>
      <c r="K46" s="10">
        <v>1.418448</v>
      </c>
      <c r="L46" s="10">
        <v>0.9308565</v>
      </c>
      <c r="M46" s="10">
        <v>0.620571</v>
      </c>
      <c r="N46" s="10">
        <v>0.5762445</v>
      </c>
      <c r="O46" s="10">
        <v>0.797877</v>
      </c>
      <c r="Q46" s="10">
        <v>0.2216325</v>
      </c>
      <c r="R46" s="3">
        <f t="shared" si="30"/>
        <v>1.3741215</v>
      </c>
      <c r="S46" s="3">
        <f t="shared" ref="S46:AC46" si="32">R46+E46</f>
        <v>2.423182</v>
      </c>
      <c r="T46" s="3">
        <f t="shared" si="32"/>
        <v>3.132406</v>
      </c>
      <c r="U46" s="3">
        <f t="shared" si="32"/>
        <v>5.526037</v>
      </c>
      <c r="V46" s="3">
        <f t="shared" si="32"/>
        <v>7.505954</v>
      </c>
      <c r="W46" s="3">
        <f t="shared" si="32"/>
        <v>8.4072595</v>
      </c>
      <c r="X46" s="3">
        <f t="shared" si="32"/>
        <v>10.017789</v>
      </c>
      <c r="Y46" s="3">
        <f t="shared" si="32"/>
        <v>11.436237</v>
      </c>
      <c r="Z46" s="3">
        <f t="shared" si="32"/>
        <v>12.3670935</v>
      </c>
      <c r="AA46" s="3">
        <f t="shared" si="32"/>
        <v>12.9876645</v>
      </c>
      <c r="AB46" s="3">
        <f t="shared" si="32"/>
        <v>13.563909</v>
      </c>
      <c r="AC46" s="3">
        <f t="shared" si="32"/>
        <v>14.361786</v>
      </c>
      <c r="AF46" s="10"/>
      <c r="AI46" s="10"/>
    </row>
    <row r="47" spans="3:35">
      <c r="C47" s="10">
        <v>0.1920815</v>
      </c>
      <c r="D47" s="10">
        <v>1.063836</v>
      </c>
      <c r="E47" s="10">
        <v>1.004734</v>
      </c>
      <c r="F47" s="10">
        <v>0.620571</v>
      </c>
      <c r="G47" s="10">
        <v>2.3197535</v>
      </c>
      <c r="H47" s="10">
        <v>2.098121</v>
      </c>
      <c r="I47" s="10">
        <v>1.004734</v>
      </c>
      <c r="J47" s="10">
        <v>1.3445705</v>
      </c>
      <c r="K47" s="10">
        <v>1.3445705</v>
      </c>
      <c r="L47" s="10">
        <v>0.8422035</v>
      </c>
      <c r="M47" s="10">
        <v>0.620571</v>
      </c>
      <c r="N47" s="10">
        <v>0.5466935</v>
      </c>
      <c r="O47" s="10">
        <v>0.7535505</v>
      </c>
      <c r="Q47" s="10">
        <v>0.1920815</v>
      </c>
      <c r="R47" s="3">
        <f t="shared" si="30"/>
        <v>1.2559175</v>
      </c>
      <c r="S47" s="3">
        <f t="shared" ref="S47:AC47" si="33">R47+E47</f>
        <v>2.2606515</v>
      </c>
      <c r="T47" s="3">
        <f t="shared" si="33"/>
        <v>2.8812225</v>
      </c>
      <c r="U47" s="3">
        <f t="shared" si="33"/>
        <v>5.200976</v>
      </c>
      <c r="V47" s="3">
        <f t="shared" si="33"/>
        <v>7.299097</v>
      </c>
      <c r="W47" s="3">
        <f t="shared" si="33"/>
        <v>8.303831</v>
      </c>
      <c r="X47" s="3">
        <f t="shared" si="33"/>
        <v>9.6484015</v>
      </c>
      <c r="Y47" s="3">
        <f t="shared" si="33"/>
        <v>10.992972</v>
      </c>
      <c r="Z47" s="3">
        <f t="shared" si="33"/>
        <v>11.8351755</v>
      </c>
      <c r="AA47" s="3">
        <f t="shared" si="33"/>
        <v>12.4557465</v>
      </c>
      <c r="AB47" s="3">
        <f t="shared" si="33"/>
        <v>13.00244</v>
      </c>
      <c r="AC47" s="3">
        <f t="shared" si="33"/>
        <v>13.7559905</v>
      </c>
      <c r="AF47" s="10"/>
      <c r="AI47" s="10"/>
    </row>
    <row r="48" spans="2:30">
      <c r="B48" s="31" t="s">
        <v>9</v>
      </c>
      <c r="C48" s="10">
        <v>3.398365</v>
      </c>
      <c r="D48" s="10">
        <v>3.4426915</v>
      </c>
      <c r="E48" s="10">
        <v>3.5904465</v>
      </c>
      <c r="F48" s="10">
        <v>5.703343</v>
      </c>
      <c r="G48" s="10">
        <v>7.38775</v>
      </c>
      <c r="H48" s="10">
        <v>6.5159955</v>
      </c>
      <c r="I48" s="10">
        <v>4.521303</v>
      </c>
      <c r="J48" s="10">
        <v>4.018936</v>
      </c>
      <c r="K48" s="10">
        <v>3.9746095</v>
      </c>
      <c r="L48" s="10">
        <v>0.7239995</v>
      </c>
      <c r="M48" s="10">
        <v>0.738775</v>
      </c>
      <c r="N48" s="10">
        <v>1.9355905</v>
      </c>
      <c r="O48" s="10">
        <v>3.1176305</v>
      </c>
      <c r="Q48" s="10">
        <v>3.398365</v>
      </c>
      <c r="R48" s="3">
        <f t="shared" si="30"/>
        <v>6.8410565</v>
      </c>
      <c r="S48" s="3">
        <f t="shared" ref="S48:AC48" si="34">R48+E48</f>
        <v>10.431503</v>
      </c>
      <c r="T48" s="3">
        <f t="shared" si="34"/>
        <v>16.134846</v>
      </c>
      <c r="U48" s="3">
        <f t="shared" si="34"/>
        <v>23.522596</v>
      </c>
      <c r="V48" s="3">
        <f t="shared" si="34"/>
        <v>30.0385915</v>
      </c>
      <c r="W48" s="3">
        <f t="shared" si="34"/>
        <v>34.5598945</v>
      </c>
      <c r="X48" s="3">
        <f t="shared" si="34"/>
        <v>38.5788305</v>
      </c>
      <c r="Y48" s="3">
        <f t="shared" si="34"/>
        <v>42.55344</v>
      </c>
      <c r="Z48" s="3">
        <f t="shared" si="34"/>
        <v>43.2774395</v>
      </c>
      <c r="AA48" s="3">
        <f t="shared" si="34"/>
        <v>44.0162145</v>
      </c>
      <c r="AB48" s="3">
        <f t="shared" si="34"/>
        <v>45.951805</v>
      </c>
      <c r="AC48" s="3">
        <f t="shared" si="34"/>
        <v>49.0694355</v>
      </c>
      <c r="AD48" s="10"/>
    </row>
    <row r="49" spans="2:30">
      <c r="B49" s="4"/>
      <c r="C49" s="10">
        <v>2.925549</v>
      </c>
      <c r="D49" s="10">
        <v>3.871181</v>
      </c>
      <c r="E49" s="34">
        <v>3.871181</v>
      </c>
      <c r="F49" s="34">
        <v>5.3930575</v>
      </c>
      <c r="G49" s="10">
        <v>7.0774645</v>
      </c>
      <c r="H49" s="10">
        <v>6.9592605</v>
      </c>
      <c r="I49" s="10">
        <v>4.255344</v>
      </c>
      <c r="J49" s="34">
        <v>4.0928135</v>
      </c>
      <c r="K49" s="10">
        <v>3.5608955</v>
      </c>
      <c r="L49" s="10">
        <v>0.6648975</v>
      </c>
      <c r="M49" s="10">
        <v>0.709224</v>
      </c>
      <c r="N49" s="10">
        <v>2.275427</v>
      </c>
      <c r="O49" s="10">
        <v>2.9551</v>
      </c>
      <c r="Q49" s="10">
        <v>2.925549</v>
      </c>
      <c r="R49" s="3">
        <f t="shared" si="30"/>
        <v>6.79673</v>
      </c>
      <c r="S49" s="3">
        <f t="shared" ref="S49:AC49" si="35">R49+E49</f>
        <v>10.667911</v>
      </c>
      <c r="T49" s="3">
        <f t="shared" si="35"/>
        <v>16.0609685</v>
      </c>
      <c r="U49" s="3">
        <f t="shared" si="35"/>
        <v>23.138433</v>
      </c>
      <c r="V49" s="3">
        <f t="shared" si="35"/>
        <v>30.0976935</v>
      </c>
      <c r="W49" s="3">
        <f t="shared" si="35"/>
        <v>34.3530375</v>
      </c>
      <c r="X49" s="3">
        <f t="shared" si="35"/>
        <v>38.445851</v>
      </c>
      <c r="Y49" s="3">
        <f t="shared" si="35"/>
        <v>42.0067465</v>
      </c>
      <c r="Z49" s="3">
        <f t="shared" si="35"/>
        <v>42.671644</v>
      </c>
      <c r="AA49" s="3">
        <f t="shared" si="35"/>
        <v>43.380868</v>
      </c>
      <c r="AB49" s="3">
        <f t="shared" si="35"/>
        <v>45.656295</v>
      </c>
      <c r="AC49" s="3">
        <f t="shared" si="35"/>
        <v>48.611395</v>
      </c>
      <c r="AD49" s="10"/>
    </row>
    <row r="50" spans="3:30">
      <c r="C50" s="10">
        <v>3.132406</v>
      </c>
      <c r="D50" s="10">
        <v>3.6495485</v>
      </c>
      <c r="E50" s="34">
        <v>3.6495485</v>
      </c>
      <c r="F50" s="34">
        <v>5.5112615</v>
      </c>
      <c r="G50" s="10">
        <v>7.033138</v>
      </c>
      <c r="H50" s="10">
        <v>6.6933015</v>
      </c>
      <c r="I50" s="10">
        <v>4.314446</v>
      </c>
      <c r="J50" s="34">
        <v>4.1519155</v>
      </c>
      <c r="K50" s="10">
        <v>3.7086505</v>
      </c>
      <c r="L50" s="10">
        <v>0.620571</v>
      </c>
      <c r="M50" s="10">
        <v>0.768326</v>
      </c>
      <c r="N50" s="10">
        <v>2.06857</v>
      </c>
      <c r="O50" s="10">
        <v>3.073304</v>
      </c>
      <c r="Q50" s="10">
        <v>3.132406</v>
      </c>
      <c r="R50" s="3">
        <f t="shared" si="30"/>
        <v>6.7819545</v>
      </c>
      <c r="S50" s="3">
        <f t="shared" ref="S50:AC50" si="36">R50+E50</f>
        <v>10.431503</v>
      </c>
      <c r="T50" s="3">
        <f t="shared" si="36"/>
        <v>15.9427645</v>
      </c>
      <c r="U50" s="3">
        <f t="shared" si="36"/>
        <v>22.9759025</v>
      </c>
      <c r="V50" s="3">
        <f t="shared" si="36"/>
        <v>29.669204</v>
      </c>
      <c r="W50" s="3">
        <f t="shared" si="36"/>
        <v>33.98365</v>
      </c>
      <c r="X50" s="3">
        <f t="shared" si="36"/>
        <v>38.1355655</v>
      </c>
      <c r="Y50" s="3">
        <f t="shared" si="36"/>
        <v>41.844216</v>
      </c>
      <c r="Z50" s="3">
        <f t="shared" si="36"/>
        <v>42.464787</v>
      </c>
      <c r="AA50" s="3">
        <f t="shared" si="36"/>
        <v>43.233113</v>
      </c>
      <c r="AB50" s="3">
        <f t="shared" si="36"/>
        <v>45.301683</v>
      </c>
      <c r="AC50" s="3">
        <f t="shared" si="36"/>
        <v>48.374987</v>
      </c>
      <c r="AD50" s="10"/>
    </row>
    <row r="51" ht="17" customHeight="1" spans="2:30">
      <c r="B51" s="31" t="s">
        <v>10</v>
      </c>
      <c r="C51" s="10">
        <v>8.481137</v>
      </c>
      <c r="D51" s="34">
        <v>9.633626</v>
      </c>
      <c r="E51" s="34">
        <v>7.6684845</v>
      </c>
      <c r="F51" s="34">
        <v>9.7666055</v>
      </c>
      <c r="G51" s="10">
        <v>10.017789</v>
      </c>
      <c r="H51" s="10">
        <v>11.6578695</v>
      </c>
      <c r="I51" s="10">
        <v>7.2843215</v>
      </c>
      <c r="J51" s="34">
        <v>5.851098</v>
      </c>
      <c r="K51" s="10">
        <v>3.8268545</v>
      </c>
      <c r="L51" s="10">
        <v>2.7334675</v>
      </c>
      <c r="M51" s="10">
        <v>2.334529</v>
      </c>
      <c r="N51" s="10">
        <v>3.3540385</v>
      </c>
      <c r="O51" s="10">
        <v>5.1270985</v>
      </c>
      <c r="Q51" s="10">
        <v>8.481137</v>
      </c>
      <c r="R51" s="3">
        <f t="shared" si="30"/>
        <v>18.114763</v>
      </c>
      <c r="S51" s="3">
        <f t="shared" ref="S51:AC51" si="37">R51+E51</f>
        <v>25.7832475</v>
      </c>
      <c r="T51" s="3">
        <f t="shared" si="37"/>
        <v>35.549853</v>
      </c>
      <c r="U51" s="3">
        <f t="shared" si="37"/>
        <v>45.567642</v>
      </c>
      <c r="V51" s="3">
        <f t="shared" si="37"/>
        <v>57.2255115</v>
      </c>
      <c r="W51" s="3">
        <f t="shared" si="37"/>
        <v>64.509833</v>
      </c>
      <c r="X51" s="3">
        <f t="shared" si="37"/>
        <v>70.360931</v>
      </c>
      <c r="Y51" s="3">
        <f t="shared" si="37"/>
        <v>74.1877855</v>
      </c>
      <c r="Z51" s="3">
        <f t="shared" si="37"/>
        <v>76.921253</v>
      </c>
      <c r="AA51" s="3">
        <f t="shared" si="37"/>
        <v>79.255782</v>
      </c>
      <c r="AB51" s="3">
        <f t="shared" si="37"/>
        <v>82.6098205</v>
      </c>
      <c r="AC51" s="3">
        <f t="shared" si="37"/>
        <v>87.736919</v>
      </c>
      <c r="AD51" s="10"/>
    </row>
    <row r="52" spans="1:30">
      <c r="A52" s="4"/>
      <c r="B52" s="4"/>
      <c r="C52" s="10">
        <v>9.0278305</v>
      </c>
      <c r="D52" s="34">
        <v>9.16081</v>
      </c>
      <c r="E52" s="34">
        <v>8.5550145</v>
      </c>
      <c r="F52" s="34">
        <v>9.485871</v>
      </c>
      <c r="G52" s="10">
        <v>10.431503</v>
      </c>
      <c r="H52" s="10">
        <v>10.963421</v>
      </c>
      <c r="I52" s="10">
        <v>6.6637505</v>
      </c>
      <c r="J52" s="34">
        <v>5.6590165</v>
      </c>
      <c r="K52" s="10">
        <v>3.900732</v>
      </c>
      <c r="L52" s="10">
        <v>2.836896</v>
      </c>
      <c r="M52" s="10">
        <v>2.570937</v>
      </c>
      <c r="N52" s="10">
        <v>3.782528</v>
      </c>
      <c r="O52" s="10">
        <v>5.2157515</v>
      </c>
      <c r="Q52" s="10">
        <v>9.0278305</v>
      </c>
      <c r="R52" s="3">
        <f t="shared" si="30"/>
        <v>18.1886405</v>
      </c>
      <c r="S52" s="3">
        <f t="shared" ref="S52:AC52" si="38">R52+E52</f>
        <v>26.743655</v>
      </c>
      <c r="T52" s="3">
        <f t="shared" si="38"/>
        <v>36.229526</v>
      </c>
      <c r="U52" s="3">
        <f t="shared" si="38"/>
        <v>46.661029</v>
      </c>
      <c r="V52" s="3">
        <f t="shared" si="38"/>
        <v>57.62445</v>
      </c>
      <c r="W52" s="3">
        <f t="shared" si="38"/>
        <v>64.2882005</v>
      </c>
      <c r="X52" s="3">
        <f t="shared" si="38"/>
        <v>69.947217</v>
      </c>
      <c r="Y52" s="3">
        <f t="shared" si="38"/>
        <v>73.847949</v>
      </c>
      <c r="Z52" s="3">
        <f t="shared" si="38"/>
        <v>76.684845</v>
      </c>
      <c r="AA52" s="3">
        <f t="shared" si="38"/>
        <v>79.255782</v>
      </c>
      <c r="AB52" s="3">
        <f t="shared" si="38"/>
        <v>83.03831</v>
      </c>
      <c r="AC52" s="3">
        <f t="shared" si="38"/>
        <v>88.2540615</v>
      </c>
      <c r="AD52" s="10"/>
    </row>
    <row r="53" spans="3:30">
      <c r="C53" s="10">
        <v>9.16081</v>
      </c>
      <c r="D53" s="34">
        <v>9.279014</v>
      </c>
      <c r="E53" s="34">
        <v>7.860566</v>
      </c>
      <c r="F53" s="34">
        <v>9.338116</v>
      </c>
      <c r="G53" s="10">
        <v>10.579258</v>
      </c>
      <c r="H53" s="10">
        <v>11.1259515</v>
      </c>
      <c r="I53" s="10">
        <v>6.826281</v>
      </c>
      <c r="J53" s="34">
        <v>5.9249755</v>
      </c>
      <c r="K53" s="10">
        <v>3.8564055</v>
      </c>
      <c r="L53" s="10">
        <v>2.689141</v>
      </c>
      <c r="M53" s="10">
        <v>2.393631</v>
      </c>
      <c r="N53" s="10">
        <v>3.8268545</v>
      </c>
      <c r="O53" s="10">
        <v>5.0679965</v>
      </c>
      <c r="Q53" s="10">
        <v>9.16081</v>
      </c>
      <c r="R53" s="3">
        <f t="shared" si="30"/>
        <v>18.439824</v>
      </c>
      <c r="S53" s="3">
        <f t="shared" ref="S53:AC53" si="39">R53+E53</f>
        <v>26.30039</v>
      </c>
      <c r="T53" s="3">
        <f t="shared" si="39"/>
        <v>35.638506</v>
      </c>
      <c r="U53" s="3">
        <f t="shared" si="39"/>
        <v>46.217764</v>
      </c>
      <c r="V53" s="3">
        <f t="shared" si="39"/>
        <v>57.3437155</v>
      </c>
      <c r="W53" s="3">
        <f t="shared" si="39"/>
        <v>64.1699965</v>
      </c>
      <c r="X53" s="3">
        <f t="shared" si="39"/>
        <v>70.094972</v>
      </c>
      <c r="Y53" s="3">
        <f t="shared" si="39"/>
        <v>73.9513775</v>
      </c>
      <c r="Z53" s="3">
        <f t="shared" si="39"/>
        <v>76.6405185</v>
      </c>
      <c r="AA53" s="3">
        <f t="shared" si="39"/>
        <v>79.0341495</v>
      </c>
      <c r="AB53" s="3">
        <f t="shared" si="39"/>
        <v>82.861004</v>
      </c>
      <c r="AC53" s="3">
        <f t="shared" si="39"/>
        <v>87.9290005</v>
      </c>
      <c r="AD53" s="10"/>
    </row>
    <row r="54" spans="1:30">
      <c r="A54" s="4"/>
      <c r="B54" s="31" t="s">
        <v>11</v>
      </c>
      <c r="C54" s="10">
        <v>19.50366</v>
      </c>
      <c r="D54" s="34">
        <v>16.991825</v>
      </c>
      <c r="E54" s="34">
        <v>16.25305</v>
      </c>
      <c r="F54" s="34">
        <v>12.647828</v>
      </c>
      <c r="G54" s="10">
        <v>7.0479135</v>
      </c>
      <c r="H54" s="10">
        <v>11.052074</v>
      </c>
      <c r="I54" s="10">
        <v>7.358199</v>
      </c>
      <c r="J54" s="34">
        <v>5.466935</v>
      </c>
      <c r="K54" s="10">
        <v>3.3540385</v>
      </c>
      <c r="L54" s="10">
        <v>1.979917</v>
      </c>
      <c r="M54" s="10">
        <v>5.4817105</v>
      </c>
      <c r="N54" s="10">
        <v>2.9698755</v>
      </c>
      <c r="O54" s="10">
        <v>4.5656295</v>
      </c>
      <c r="Q54" s="10">
        <v>19.50366</v>
      </c>
      <c r="R54" s="3">
        <f t="shared" si="30"/>
        <v>36.495485</v>
      </c>
      <c r="S54" s="3">
        <f t="shared" ref="S54:AC54" si="40">R54+E54</f>
        <v>52.748535</v>
      </c>
      <c r="T54" s="3">
        <f t="shared" si="40"/>
        <v>65.396363</v>
      </c>
      <c r="U54" s="3">
        <f t="shared" si="40"/>
        <v>72.4442765</v>
      </c>
      <c r="V54" s="3">
        <f t="shared" si="40"/>
        <v>83.4963505</v>
      </c>
      <c r="W54" s="3">
        <f t="shared" si="40"/>
        <v>90.8545495</v>
      </c>
      <c r="X54" s="3">
        <f t="shared" si="40"/>
        <v>96.3214845</v>
      </c>
      <c r="Y54" s="3">
        <f t="shared" si="40"/>
        <v>99.675523</v>
      </c>
      <c r="Z54" s="3">
        <f t="shared" si="40"/>
        <v>101.65544</v>
      </c>
      <c r="AA54" s="3">
        <f t="shared" si="40"/>
        <v>107.1371505</v>
      </c>
      <c r="AB54" s="3">
        <f t="shared" si="40"/>
        <v>110.107026</v>
      </c>
      <c r="AC54" s="3">
        <f t="shared" si="40"/>
        <v>114.6726555</v>
      </c>
      <c r="AD54" s="10"/>
    </row>
    <row r="55" spans="1:30">
      <c r="A55" s="4"/>
      <c r="B55" s="4"/>
      <c r="C55" s="10">
        <v>19.946925</v>
      </c>
      <c r="D55" s="34">
        <v>18.232967</v>
      </c>
      <c r="E55" s="34">
        <v>16.7997435</v>
      </c>
      <c r="F55" s="34">
        <v>12.145461</v>
      </c>
      <c r="G55" s="10">
        <v>6.7819545</v>
      </c>
      <c r="H55" s="10">
        <v>10.254197</v>
      </c>
      <c r="I55" s="10">
        <v>6.9001585</v>
      </c>
      <c r="J55" s="34">
        <v>5.3339555</v>
      </c>
      <c r="K55" s="10">
        <v>3.132406</v>
      </c>
      <c r="L55" s="10">
        <v>2.06857</v>
      </c>
      <c r="M55" s="10">
        <v>5.348731</v>
      </c>
      <c r="N55" s="10">
        <v>3.073304</v>
      </c>
      <c r="O55" s="10">
        <v>4.698609</v>
      </c>
      <c r="Q55" s="10">
        <v>19.946925</v>
      </c>
      <c r="R55" s="3">
        <f t="shared" si="30"/>
        <v>38.179892</v>
      </c>
      <c r="S55" s="3">
        <f t="shared" ref="S55:AC55" si="41">R55+E55</f>
        <v>54.9796355</v>
      </c>
      <c r="T55" s="3">
        <f t="shared" si="41"/>
        <v>67.1250965</v>
      </c>
      <c r="U55" s="3">
        <f t="shared" si="41"/>
        <v>73.907051</v>
      </c>
      <c r="V55" s="3">
        <f t="shared" si="41"/>
        <v>84.161248</v>
      </c>
      <c r="W55" s="3">
        <f t="shared" si="41"/>
        <v>91.0614065</v>
      </c>
      <c r="X55" s="3">
        <f t="shared" si="41"/>
        <v>96.395362</v>
      </c>
      <c r="Y55" s="3">
        <f t="shared" si="41"/>
        <v>99.527768</v>
      </c>
      <c r="Z55" s="3">
        <f t="shared" si="41"/>
        <v>101.596338</v>
      </c>
      <c r="AA55" s="3">
        <f t="shared" si="41"/>
        <v>106.945069</v>
      </c>
      <c r="AB55" s="3">
        <f t="shared" si="41"/>
        <v>110.018373</v>
      </c>
      <c r="AC55" s="3">
        <f t="shared" si="41"/>
        <v>114.716982</v>
      </c>
      <c r="AD55" s="10"/>
    </row>
    <row r="56" spans="3:30">
      <c r="C56" s="10">
        <v>20.537945</v>
      </c>
      <c r="D56" s="34">
        <v>17.9522325</v>
      </c>
      <c r="E56" s="34">
        <v>17.9226815</v>
      </c>
      <c r="F56" s="34">
        <v>12.322767</v>
      </c>
      <c r="G56" s="10">
        <v>6.914934</v>
      </c>
      <c r="H56" s="10">
        <v>10.6531355</v>
      </c>
      <c r="I56" s="10">
        <v>6.708077</v>
      </c>
      <c r="J56" s="34">
        <v>5.6590165</v>
      </c>
      <c r="K56" s="10">
        <v>3.1767325</v>
      </c>
      <c r="L56" s="10">
        <v>2.0833455</v>
      </c>
      <c r="M56" s="10">
        <v>5.3044045</v>
      </c>
      <c r="N56" s="10">
        <v>2.807345</v>
      </c>
      <c r="O56" s="10">
        <v>4.7429355</v>
      </c>
      <c r="Q56" s="10">
        <v>20.537945</v>
      </c>
      <c r="R56" s="3">
        <f t="shared" si="30"/>
        <v>38.4901775</v>
      </c>
      <c r="S56" s="3">
        <f t="shared" ref="S56:AC56" si="42">R56+E56</f>
        <v>56.412859</v>
      </c>
      <c r="T56" s="3">
        <f t="shared" si="42"/>
        <v>68.735626</v>
      </c>
      <c r="U56" s="3">
        <f t="shared" si="42"/>
        <v>75.65056</v>
      </c>
      <c r="V56" s="3">
        <f t="shared" si="42"/>
        <v>86.3036955</v>
      </c>
      <c r="W56" s="3">
        <f t="shared" si="42"/>
        <v>93.0117725</v>
      </c>
      <c r="X56" s="3">
        <f t="shared" si="42"/>
        <v>98.670789</v>
      </c>
      <c r="Y56" s="3">
        <f t="shared" si="42"/>
        <v>101.8475215</v>
      </c>
      <c r="Z56" s="3">
        <f t="shared" si="42"/>
        <v>103.930867</v>
      </c>
      <c r="AA56" s="3">
        <f t="shared" si="42"/>
        <v>109.2352715</v>
      </c>
      <c r="AB56" s="3">
        <f t="shared" si="42"/>
        <v>112.0426165</v>
      </c>
      <c r="AC56" s="3">
        <f t="shared" si="42"/>
        <v>116.785552</v>
      </c>
      <c r="AD56" s="10"/>
    </row>
    <row r="57" spans="1:30">
      <c r="A57" s="4"/>
      <c r="B57" s="4"/>
      <c r="D57" s="33"/>
      <c r="E57" s="33"/>
      <c r="F57" s="33"/>
      <c r="J57" s="33"/>
      <c r="AD57" s="10"/>
    </row>
    <row r="58" spans="1:30">
      <c r="A58" s="4"/>
      <c r="B58" s="4"/>
      <c r="D58" s="33"/>
      <c r="E58" s="33"/>
      <c r="F58" s="33"/>
      <c r="J58" s="33"/>
      <c r="R58" s="31" t="s">
        <v>8</v>
      </c>
      <c r="S58" s="31" t="s">
        <v>9</v>
      </c>
      <c r="T58" s="31" t="s">
        <v>10</v>
      </c>
      <c r="U58" s="31" t="s">
        <v>11</v>
      </c>
      <c r="AA58" s="10"/>
      <c r="AD58" s="10"/>
    </row>
    <row r="59" spans="4:30">
      <c r="D59" s="33"/>
      <c r="E59" s="33"/>
      <c r="F59" s="33"/>
      <c r="J59" s="33"/>
      <c r="Q59" s="3">
        <v>0.25</v>
      </c>
      <c r="R59" s="3">
        <v>0.222</v>
      </c>
      <c r="S59" s="3">
        <v>3.152</v>
      </c>
      <c r="T59" s="3">
        <v>8.89</v>
      </c>
      <c r="U59" s="3">
        <v>19.996</v>
      </c>
      <c r="AA59" s="10"/>
      <c r="AD59" s="10"/>
    </row>
    <row r="60" spans="1:27">
      <c r="A60" s="4"/>
      <c r="B60" s="4"/>
      <c r="D60" s="33"/>
      <c r="E60" s="33"/>
      <c r="F60" s="33"/>
      <c r="J60" s="33"/>
      <c r="Q60" s="3">
        <v>0.5</v>
      </c>
      <c r="R60" s="3">
        <v>1.325</v>
      </c>
      <c r="S60" s="3">
        <v>6.807</v>
      </c>
      <c r="T60" s="3">
        <v>18.248</v>
      </c>
      <c r="U60" s="3">
        <v>37.722</v>
      </c>
      <c r="AA60" s="10"/>
    </row>
    <row r="61" spans="1:27">
      <c r="A61" s="4"/>
      <c r="B61" s="4"/>
      <c r="D61" s="33"/>
      <c r="E61" s="33"/>
      <c r="F61" s="33"/>
      <c r="J61" s="33"/>
      <c r="Q61" s="3">
        <v>1</v>
      </c>
      <c r="R61" s="3">
        <v>2.354</v>
      </c>
      <c r="S61" s="3">
        <v>10.51</v>
      </c>
      <c r="T61" s="3">
        <v>26.276</v>
      </c>
      <c r="U61" s="3">
        <v>54.714</v>
      </c>
      <c r="AA61" s="10"/>
    </row>
    <row r="62" spans="4:27">
      <c r="D62" s="33"/>
      <c r="E62" s="33"/>
      <c r="F62" s="33"/>
      <c r="J62" s="33"/>
      <c r="Q62" s="3">
        <v>3</v>
      </c>
      <c r="R62" s="3">
        <v>2.985</v>
      </c>
      <c r="S62" s="3">
        <v>16.046</v>
      </c>
      <c r="T62" s="3">
        <v>35.806</v>
      </c>
      <c r="U62" s="3">
        <v>67.086</v>
      </c>
      <c r="AA62" s="10"/>
    </row>
    <row r="63" spans="1:27">
      <c r="A63" s="4"/>
      <c r="B63" s="4"/>
      <c r="D63" s="33"/>
      <c r="E63" s="33"/>
      <c r="F63" s="33"/>
      <c r="J63" s="33"/>
      <c r="Q63" s="3">
        <v>5</v>
      </c>
      <c r="R63" s="3">
        <v>5.393</v>
      </c>
      <c r="S63" s="3">
        <v>23.212</v>
      </c>
      <c r="T63" s="3">
        <v>46.149</v>
      </c>
      <c r="U63" s="3">
        <v>74.001</v>
      </c>
      <c r="AA63" s="10"/>
    </row>
    <row r="64" spans="1:27">
      <c r="A64" s="4"/>
      <c r="B64" s="4"/>
      <c r="D64" s="33"/>
      <c r="E64" s="33"/>
      <c r="F64" s="33"/>
      <c r="J64" s="33"/>
      <c r="Q64" s="3">
        <v>7</v>
      </c>
      <c r="R64" s="3">
        <v>7.393</v>
      </c>
      <c r="S64" s="3">
        <v>29.935</v>
      </c>
      <c r="T64" s="3">
        <v>57.398</v>
      </c>
      <c r="U64" s="3">
        <v>84.654</v>
      </c>
      <c r="AA64" s="10"/>
    </row>
    <row r="65" spans="4:27">
      <c r="D65" s="33"/>
      <c r="E65" s="33"/>
      <c r="F65" s="33"/>
      <c r="J65" s="33"/>
      <c r="Q65" s="3">
        <v>9</v>
      </c>
      <c r="R65" s="3">
        <v>8.299</v>
      </c>
      <c r="S65" s="3">
        <v>34.299</v>
      </c>
      <c r="T65" s="3">
        <v>64.323</v>
      </c>
      <c r="U65" s="3">
        <v>91.643</v>
      </c>
      <c r="AA65" s="10"/>
    </row>
    <row r="66" spans="1:27">
      <c r="A66" s="4"/>
      <c r="B66" s="4"/>
      <c r="D66" s="33"/>
      <c r="E66" s="33"/>
      <c r="F66" s="33"/>
      <c r="J66" s="33"/>
      <c r="Q66" s="3">
        <v>13</v>
      </c>
      <c r="R66" s="3">
        <v>9.722</v>
      </c>
      <c r="S66" s="3">
        <v>38.387</v>
      </c>
      <c r="T66" s="3">
        <v>70.134</v>
      </c>
      <c r="U66" s="3">
        <v>97.129</v>
      </c>
      <c r="AA66" s="10"/>
    </row>
    <row r="67" spans="1:27">
      <c r="A67" s="4"/>
      <c r="B67" s="4"/>
      <c r="D67" s="33"/>
      <c r="E67" s="33"/>
      <c r="F67" s="33"/>
      <c r="J67" s="33"/>
      <c r="Q67" s="3">
        <v>17</v>
      </c>
      <c r="R67" s="3">
        <v>11.042</v>
      </c>
      <c r="S67" s="3">
        <v>42.135</v>
      </c>
      <c r="T67" s="3">
        <v>73.996</v>
      </c>
      <c r="U67" s="3">
        <v>100.35</v>
      </c>
      <c r="AA67" s="10"/>
    </row>
    <row r="68" spans="4:27">
      <c r="D68" s="33"/>
      <c r="E68" s="33"/>
      <c r="F68" s="33"/>
      <c r="J68" s="33"/>
      <c r="Q68" s="3">
        <v>20</v>
      </c>
      <c r="R68" s="3">
        <v>11.884</v>
      </c>
      <c r="S68" s="3">
        <v>42.805</v>
      </c>
      <c r="T68" s="3">
        <v>76.749</v>
      </c>
      <c r="U68" s="3">
        <v>102.394</v>
      </c>
      <c r="AA68" s="10"/>
    </row>
    <row r="69" spans="1:27">
      <c r="A69" s="4"/>
      <c r="B69" s="4"/>
      <c r="D69" s="33"/>
      <c r="E69" s="33"/>
      <c r="F69" s="33"/>
      <c r="J69" s="33"/>
      <c r="Q69" s="3">
        <v>30</v>
      </c>
      <c r="R69" s="3">
        <v>12.53</v>
      </c>
      <c r="S69" s="3">
        <v>43.543</v>
      </c>
      <c r="T69" s="3">
        <v>79.182</v>
      </c>
      <c r="U69" s="3">
        <v>109.89</v>
      </c>
      <c r="AA69" s="10"/>
    </row>
    <row r="70" spans="1:21">
      <c r="A70" s="4"/>
      <c r="B70" s="4"/>
      <c r="D70" s="33"/>
      <c r="E70" s="33"/>
      <c r="F70" s="33"/>
      <c r="J70" s="33"/>
      <c r="Q70" s="3">
        <v>40</v>
      </c>
      <c r="R70" s="3">
        <v>13.081</v>
      </c>
      <c r="S70" s="3">
        <v>45.637</v>
      </c>
      <c r="T70" s="3">
        <v>82.836</v>
      </c>
      <c r="U70" s="3">
        <v>114.313</v>
      </c>
    </row>
    <row r="71" spans="4:21">
      <c r="D71" s="33"/>
      <c r="E71" s="33"/>
      <c r="F71" s="33"/>
      <c r="J71" s="33"/>
      <c r="Q71" s="3">
        <v>60</v>
      </c>
      <c r="R71" s="31">
        <v>13.864</v>
      </c>
      <c r="S71" s="31">
        <v>48.685</v>
      </c>
      <c r="T71" s="31">
        <v>87.973</v>
      </c>
      <c r="U71" s="31">
        <v>120.903</v>
      </c>
    </row>
    <row r="72" spans="1:10">
      <c r="A72" s="4"/>
      <c r="B72" s="4"/>
      <c r="D72" s="33"/>
      <c r="E72" s="33"/>
      <c r="F72" s="33"/>
      <c r="J72" s="33"/>
    </row>
    <row r="73" spans="1:10">
      <c r="A73" s="4"/>
      <c r="B73" s="4"/>
      <c r="D73" s="33"/>
      <c r="E73" s="33"/>
      <c r="F73" s="33"/>
      <c r="J73" s="33"/>
    </row>
    <row r="74" spans="4:10">
      <c r="D74" s="33"/>
      <c r="E74" s="33"/>
      <c r="F74" s="33"/>
      <c r="J74" s="33"/>
    </row>
    <row r="75" spans="1:10">
      <c r="A75" s="4"/>
      <c r="D75" s="33"/>
      <c r="E75" s="33"/>
      <c r="F75" s="33"/>
      <c r="J75" s="33"/>
    </row>
    <row r="76" spans="1:10">
      <c r="A76" s="4"/>
      <c r="D76" s="33"/>
      <c r="E76" s="33"/>
      <c r="F76" s="33"/>
      <c r="J76" s="33"/>
    </row>
    <row r="80" spans="2:10">
      <c r="B80" s="4"/>
      <c r="E80" s="4"/>
      <c r="F80" s="4"/>
      <c r="J80" s="4"/>
    </row>
    <row r="81" spans="5:10">
      <c r="E81" s="4"/>
      <c r="F81" s="4"/>
      <c r="J81" s="33"/>
    </row>
    <row r="82" ht="17" customHeight="1" spans="2:10">
      <c r="B82" s="4"/>
      <c r="D82" s="33"/>
      <c r="E82" s="33"/>
      <c r="F82" s="33"/>
      <c r="J82" s="33"/>
    </row>
    <row r="83" spans="1:10">
      <c r="A83" s="4"/>
      <c r="B83" s="4"/>
      <c r="D83" s="33"/>
      <c r="E83" s="33"/>
      <c r="F83" s="33"/>
      <c r="J83" s="33"/>
    </row>
    <row r="84" spans="4:10">
      <c r="D84" s="33"/>
      <c r="E84" s="33"/>
      <c r="F84" s="33"/>
      <c r="J84" s="33"/>
    </row>
    <row r="85" spans="1:10">
      <c r="A85" s="4"/>
      <c r="B85" s="4"/>
      <c r="D85" s="33"/>
      <c r="E85" s="33"/>
      <c r="F85" s="33"/>
      <c r="J85" s="33"/>
    </row>
    <row r="86" spans="1:10">
      <c r="A86" s="4"/>
      <c r="B86" s="4"/>
      <c r="D86" s="33"/>
      <c r="E86" s="33"/>
      <c r="F86" s="33"/>
      <c r="J86" s="33"/>
    </row>
    <row r="87" spans="4:10">
      <c r="D87" s="33"/>
      <c r="E87" s="33"/>
      <c r="F87" s="33"/>
      <c r="J87" s="33"/>
    </row>
    <row r="88" spans="1:10">
      <c r="A88" s="4"/>
      <c r="B88" s="4"/>
      <c r="D88" s="33"/>
      <c r="E88" s="33"/>
      <c r="F88" s="33"/>
      <c r="J88" s="33"/>
    </row>
    <row r="89" spans="1:10">
      <c r="A89" s="4"/>
      <c r="B89" s="4"/>
      <c r="D89" s="33"/>
      <c r="E89" s="33"/>
      <c r="F89" s="33"/>
      <c r="J89" s="33"/>
    </row>
    <row r="90" spans="4:10">
      <c r="D90" s="33"/>
      <c r="E90" s="33"/>
      <c r="F90" s="33"/>
      <c r="J90" s="33"/>
    </row>
    <row r="91" spans="1:10">
      <c r="A91" s="4"/>
      <c r="B91" s="4"/>
      <c r="D91" s="33"/>
      <c r="E91" s="33"/>
      <c r="F91" s="33"/>
      <c r="J91" s="33"/>
    </row>
    <row r="92" spans="1:10">
      <c r="A92" s="4"/>
      <c r="B92" s="4"/>
      <c r="D92" s="33"/>
      <c r="E92" s="33"/>
      <c r="F92" s="33"/>
      <c r="J92" s="33"/>
    </row>
    <row r="93" spans="4:10">
      <c r="D93" s="33"/>
      <c r="E93" s="33"/>
      <c r="F93" s="33"/>
      <c r="J93" s="33"/>
    </row>
    <row r="94" spans="1:10">
      <c r="A94" s="4"/>
      <c r="B94" s="4"/>
      <c r="D94" s="33"/>
      <c r="E94" s="33"/>
      <c r="F94" s="33"/>
      <c r="J94" s="33"/>
    </row>
    <row r="95" spans="1:10">
      <c r="A95" s="4"/>
      <c r="B95" s="4"/>
      <c r="D95" s="33"/>
      <c r="E95" s="33"/>
      <c r="F95" s="33"/>
      <c r="J95" s="33"/>
    </row>
    <row r="96" spans="4:10">
      <c r="D96" s="33"/>
      <c r="E96" s="33"/>
      <c r="F96" s="33"/>
      <c r="J96" s="33"/>
    </row>
    <row r="97" spans="1:10">
      <c r="A97" s="4"/>
      <c r="B97" s="4"/>
      <c r="D97" s="33"/>
      <c r="E97" s="33"/>
      <c r="F97" s="33"/>
      <c r="J97" s="33"/>
    </row>
    <row r="98" spans="1:10">
      <c r="A98" s="4"/>
      <c r="B98" s="4"/>
      <c r="D98" s="33"/>
      <c r="E98" s="33"/>
      <c r="F98" s="33"/>
      <c r="J98" s="33"/>
    </row>
    <row r="99" spans="4:10">
      <c r="D99" s="33"/>
      <c r="E99" s="33"/>
      <c r="F99" s="33"/>
      <c r="J99" s="33"/>
    </row>
    <row r="100" spans="1:10">
      <c r="A100" s="4"/>
      <c r="B100" s="4"/>
      <c r="D100" s="33"/>
      <c r="E100" s="33"/>
      <c r="F100" s="33"/>
      <c r="J100" s="33"/>
    </row>
    <row r="101" spans="1:10">
      <c r="A101" s="4"/>
      <c r="B101" s="4"/>
      <c r="D101" s="33"/>
      <c r="E101" s="33"/>
      <c r="F101" s="33"/>
      <c r="J101" s="33"/>
    </row>
    <row r="102" spans="4:10">
      <c r="D102" s="33"/>
      <c r="E102" s="33"/>
      <c r="F102" s="33"/>
      <c r="J102" s="33"/>
    </row>
    <row r="103" spans="1:10">
      <c r="A103" s="4"/>
      <c r="B103" s="4"/>
      <c r="D103" s="33"/>
      <c r="E103" s="33"/>
      <c r="F103" s="33"/>
      <c r="J103" s="33"/>
    </row>
    <row r="104" spans="1:10">
      <c r="A104" s="4"/>
      <c r="B104" s="4"/>
      <c r="D104" s="33"/>
      <c r="E104" s="33"/>
      <c r="F104" s="33"/>
      <c r="J104" s="33"/>
    </row>
    <row r="105" spans="4:10">
      <c r="D105" s="33"/>
      <c r="E105" s="33"/>
      <c r="F105" s="33"/>
      <c r="J105" s="33"/>
    </row>
    <row r="106" spans="1:10">
      <c r="A106" s="4"/>
      <c r="D106" s="33"/>
      <c r="E106" s="33"/>
      <c r="F106" s="33"/>
      <c r="J106" s="33"/>
    </row>
    <row r="107" spans="1:10">
      <c r="A107" s="4"/>
      <c r="D107" s="33"/>
      <c r="E107" s="33"/>
      <c r="F107" s="33"/>
      <c r="J107" s="33"/>
    </row>
    <row r="111" spans="2:10">
      <c r="B111" s="4"/>
      <c r="E111" s="4"/>
      <c r="F111" s="4"/>
      <c r="J111" s="4"/>
    </row>
    <row r="112" spans="5:10">
      <c r="E112" s="4"/>
      <c r="F112" s="4"/>
      <c r="J112" s="32"/>
    </row>
    <row r="113" ht="16" customHeight="1" spans="2:10">
      <c r="B113" s="4"/>
      <c r="D113" s="32"/>
      <c r="E113" s="32"/>
      <c r="F113" s="32"/>
      <c r="J113" s="32"/>
    </row>
    <row r="114" spans="1:10">
      <c r="A114" s="4"/>
      <c r="B114" s="4"/>
      <c r="D114" s="32"/>
      <c r="E114" s="32"/>
      <c r="F114" s="32"/>
      <c r="J114" s="32"/>
    </row>
    <row r="115" spans="4:10">
      <c r="D115" s="32"/>
      <c r="E115" s="32"/>
      <c r="F115" s="32"/>
      <c r="J115" s="32"/>
    </row>
    <row r="116" spans="1:10">
      <c r="A116" s="4"/>
      <c r="B116" s="4"/>
      <c r="D116" s="32"/>
      <c r="E116" s="32"/>
      <c r="F116" s="32"/>
      <c r="J116" s="32"/>
    </row>
    <row r="117" spans="1:10">
      <c r="A117" s="4"/>
      <c r="B117" s="4"/>
      <c r="D117" s="32"/>
      <c r="E117" s="32"/>
      <c r="F117" s="32"/>
      <c r="J117" s="32"/>
    </row>
    <row r="118" spans="4:10">
      <c r="D118" s="32"/>
      <c r="E118" s="32"/>
      <c r="F118" s="32"/>
      <c r="J118" s="32"/>
    </row>
    <row r="119" spans="1:10">
      <c r="A119" s="4"/>
      <c r="B119" s="4"/>
      <c r="D119" s="32"/>
      <c r="E119" s="32"/>
      <c r="F119" s="32"/>
      <c r="J119" s="32"/>
    </row>
    <row r="120" spans="1:10">
      <c r="A120" s="4"/>
      <c r="B120" s="4"/>
      <c r="D120" s="32"/>
      <c r="E120" s="32"/>
      <c r="F120" s="32"/>
      <c r="J120" s="32"/>
    </row>
    <row r="121" spans="4:10">
      <c r="D121" s="32"/>
      <c r="E121" s="32"/>
      <c r="F121" s="32"/>
      <c r="J121" s="32"/>
    </row>
    <row r="122" spans="1:10">
      <c r="A122" s="4"/>
      <c r="B122" s="4"/>
      <c r="D122" s="32"/>
      <c r="E122" s="32"/>
      <c r="F122" s="32"/>
      <c r="J122" s="32"/>
    </row>
    <row r="123" spans="1:10">
      <c r="A123" s="4"/>
      <c r="B123" s="4"/>
      <c r="D123" s="32"/>
      <c r="E123" s="32"/>
      <c r="F123" s="32"/>
      <c r="J123" s="32"/>
    </row>
    <row r="124" spans="4:10">
      <c r="D124" s="32"/>
      <c r="E124" s="32"/>
      <c r="F124" s="32"/>
      <c r="J124" s="32"/>
    </row>
    <row r="125" spans="1:10">
      <c r="A125" s="4"/>
      <c r="B125" s="4"/>
      <c r="D125" s="32"/>
      <c r="E125" s="32"/>
      <c r="F125" s="32"/>
      <c r="J125" s="32"/>
    </row>
    <row r="126" spans="1:10">
      <c r="A126" s="4"/>
      <c r="B126" s="4"/>
      <c r="D126" s="32"/>
      <c r="E126" s="32"/>
      <c r="F126" s="32"/>
      <c r="J126" s="32"/>
    </row>
    <row r="127" spans="4:10">
      <c r="D127" s="32"/>
      <c r="E127" s="32"/>
      <c r="F127" s="32"/>
      <c r="J127" s="32"/>
    </row>
    <row r="128" spans="1:10">
      <c r="A128" s="4"/>
      <c r="B128" s="4"/>
      <c r="D128" s="32"/>
      <c r="E128" s="32"/>
      <c r="F128" s="32"/>
      <c r="J128" s="32"/>
    </row>
    <row r="129" spans="1:10">
      <c r="A129" s="4"/>
      <c r="B129" s="4"/>
      <c r="D129" s="32"/>
      <c r="E129" s="32"/>
      <c r="F129" s="32"/>
      <c r="J129" s="32"/>
    </row>
    <row r="130" spans="4:10">
      <c r="D130" s="32"/>
      <c r="E130" s="32"/>
      <c r="F130" s="32"/>
      <c r="J130" s="32"/>
    </row>
    <row r="131" spans="1:10">
      <c r="A131" s="4"/>
      <c r="B131" s="4"/>
      <c r="D131" s="32"/>
      <c r="E131" s="32"/>
      <c r="F131" s="32"/>
      <c r="J131" s="32"/>
    </row>
    <row r="132" spans="1:10">
      <c r="A132" s="4"/>
      <c r="B132" s="4"/>
      <c r="D132" s="32"/>
      <c r="E132" s="32"/>
      <c r="F132" s="32"/>
      <c r="J132" s="32"/>
    </row>
    <row r="133" spans="4:10">
      <c r="D133" s="32"/>
      <c r="E133" s="32"/>
      <c r="F133" s="32"/>
      <c r="J133" s="32"/>
    </row>
    <row r="134" spans="1:10">
      <c r="A134" s="4"/>
      <c r="B134" s="4"/>
      <c r="D134" s="32"/>
      <c r="E134" s="32"/>
      <c r="F134" s="32"/>
      <c r="J134" s="32"/>
    </row>
    <row r="135" spans="1:10">
      <c r="A135" s="4"/>
      <c r="B135" s="4"/>
      <c r="D135" s="32"/>
      <c r="E135" s="32"/>
      <c r="F135" s="32"/>
      <c r="J135" s="32"/>
    </row>
    <row r="136" spans="4:10">
      <c r="D136" s="32"/>
      <c r="E136" s="32"/>
      <c r="F136" s="32"/>
      <c r="J136" s="32"/>
    </row>
    <row r="137" spans="1:10">
      <c r="A137" s="4"/>
      <c r="D137" s="32"/>
      <c r="E137" s="32"/>
      <c r="F137" s="32"/>
      <c r="J137" s="32"/>
    </row>
    <row r="138" spans="1:10">
      <c r="A138" s="4"/>
      <c r="D138" s="32"/>
      <c r="E138" s="32"/>
      <c r="F138" s="32"/>
      <c r="J138" s="32"/>
    </row>
    <row r="142" spans="2:10">
      <c r="B142" s="4"/>
      <c r="E142" s="4"/>
      <c r="F142" s="4"/>
      <c r="J142" s="4"/>
    </row>
    <row r="143" spans="5:10">
      <c r="E143" s="4"/>
      <c r="F143" s="4"/>
      <c r="J143" s="32"/>
    </row>
    <row r="144" spans="2:10">
      <c r="B144" s="4"/>
      <c r="D144" s="32"/>
      <c r="E144" s="32"/>
      <c r="F144" s="32"/>
      <c r="J144" s="32"/>
    </row>
    <row r="145" spans="1:10">
      <c r="A145" s="4"/>
      <c r="B145" s="4"/>
      <c r="D145" s="32"/>
      <c r="E145" s="32"/>
      <c r="F145" s="32"/>
      <c r="J145" s="32"/>
    </row>
    <row r="146" spans="4:10">
      <c r="D146" s="32"/>
      <c r="E146" s="32"/>
      <c r="F146" s="32"/>
      <c r="J146" s="32"/>
    </row>
    <row r="147" spans="1:10">
      <c r="A147" s="4"/>
      <c r="B147" s="4"/>
      <c r="D147" s="32"/>
      <c r="E147" s="32"/>
      <c r="F147" s="32"/>
      <c r="J147" s="32"/>
    </row>
    <row r="148" spans="1:10">
      <c r="A148" s="4"/>
      <c r="B148" s="4"/>
      <c r="D148" s="32"/>
      <c r="E148" s="32"/>
      <c r="F148" s="32"/>
      <c r="J148" s="32"/>
    </row>
    <row r="149" spans="4:10">
      <c r="D149" s="32"/>
      <c r="E149" s="32"/>
      <c r="F149" s="32"/>
      <c r="J149" s="32"/>
    </row>
    <row r="150" spans="1:10">
      <c r="A150" s="4"/>
      <c r="B150" s="4"/>
      <c r="D150" s="32"/>
      <c r="E150" s="32"/>
      <c r="F150" s="32"/>
      <c r="J150" s="32"/>
    </row>
    <row r="151" spans="1:10">
      <c r="A151" s="4"/>
      <c r="B151" s="4"/>
      <c r="D151" s="32"/>
      <c r="E151" s="32"/>
      <c r="F151" s="32"/>
      <c r="J151" s="32"/>
    </row>
    <row r="152" spans="4:10">
      <c r="D152" s="32"/>
      <c r="E152" s="32"/>
      <c r="F152" s="32"/>
      <c r="J152" s="32"/>
    </row>
    <row r="153" spans="1:10">
      <c r="A153" s="4"/>
      <c r="B153" s="4"/>
      <c r="D153" s="32"/>
      <c r="E153" s="32"/>
      <c r="F153" s="32"/>
      <c r="J153" s="32"/>
    </row>
    <row r="154" spans="1:10">
      <c r="A154" s="4"/>
      <c r="B154" s="4"/>
      <c r="D154" s="32"/>
      <c r="E154" s="32"/>
      <c r="F154" s="32"/>
      <c r="J154" s="32"/>
    </row>
    <row r="155" spans="4:10">
      <c r="D155" s="32"/>
      <c r="E155" s="32"/>
      <c r="F155" s="32"/>
      <c r="J155" s="32"/>
    </row>
    <row r="156" spans="1:10">
      <c r="A156" s="4"/>
      <c r="B156" s="4"/>
      <c r="D156" s="32"/>
      <c r="E156" s="32"/>
      <c r="F156" s="32"/>
      <c r="J156" s="32"/>
    </row>
    <row r="157" spans="1:10">
      <c r="A157" s="4"/>
      <c r="B157" s="4"/>
      <c r="D157" s="32"/>
      <c r="E157" s="32"/>
      <c r="F157" s="32"/>
      <c r="J157" s="32"/>
    </row>
    <row r="158" spans="4:10">
      <c r="D158" s="32"/>
      <c r="E158" s="32"/>
      <c r="F158" s="32"/>
      <c r="J158" s="32"/>
    </row>
    <row r="159" spans="1:10">
      <c r="A159" s="4"/>
      <c r="B159" s="4"/>
      <c r="D159" s="32"/>
      <c r="E159" s="32"/>
      <c r="F159" s="32"/>
      <c r="J159" s="32"/>
    </row>
    <row r="160" spans="1:10">
      <c r="A160" s="4"/>
      <c r="B160" s="4"/>
      <c r="D160" s="32"/>
      <c r="E160" s="32"/>
      <c r="F160" s="32"/>
      <c r="J160" s="32"/>
    </row>
    <row r="161" spans="4:10">
      <c r="D161" s="32"/>
      <c r="E161" s="32"/>
      <c r="F161" s="32"/>
      <c r="J161" s="32"/>
    </row>
    <row r="162" spans="1:10">
      <c r="A162" s="4"/>
      <c r="B162" s="4"/>
      <c r="D162" s="32"/>
      <c r="E162" s="32"/>
      <c r="F162" s="32"/>
      <c r="J162" s="32"/>
    </row>
    <row r="163" spans="1:10">
      <c r="A163" s="4"/>
      <c r="B163" s="4"/>
      <c r="D163" s="32"/>
      <c r="E163" s="32"/>
      <c r="F163" s="32"/>
      <c r="J163" s="32"/>
    </row>
    <row r="164" spans="4:10">
      <c r="D164" s="32"/>
      <c r="E164" s="32"/>
      <c r="F164" s="32"/>
      <c r="J164" s="32"/>
    </row>
    <row r="165" spans="1:10">
      <c r="A165" s="4"/>
      <c r="B165" s="4"/>
      <c r="D165" s="32"/>
      <c r="E165" s="32"/>
      <c r="F165" s="32"/>
      <c r="J165" s="32"/>
    </row>
    <row r="166" spans="1:10">
      <c r="A166" s="4"/>
      <c r="B166" s="4"/>
      <c r="D166" s="32"/>
      <c r="E166" s="32"/>
      <c r="F166" s="32"/>
      <c r="J166" s="32"/>
    </row>
    <row r="167" spans="4:10">
      <c r="D167" s="32"/>
      <c r="E167" s="32"/>
      <c r="F167" s="32"/>
      <c r="J167" s="32"/>
    </row>
    <row r="168" spans="1:10">
      <c r="A168" s="4"/>
      <c r="D168" s="32"/>
      <c r="E168" s="32"/>
      <c r="F168" s="32"/>
      <c r="J168" s="32"/>
    </row>
    <row r="169" spans="1:10">
      <c r="A169" s="4"/>
      <c r="D169" s="32"/>
      <c r="E169" s="32"/>
      <c r="F169" s="32"/>
      <c r="J169" s="32"/>
    </row>
    <row r="173" spans="2:10">
      <c r="B173" s="4"/>
      <c r="E173" s="4"/>
      <c r="F173" s="4"/>
      <c r="J173" s="4"/>
    </row>
    <row r="174" spans="5:10">
      <c r="E174" s="4"/>
      <c r="F174" s="4"/>
      <c r="J174" s="33"/>
    </row>
    <row r="175" spans="2:10">
      <c r="B175" s="4"/>
      <c r="D175" s="33"/>
      <c r="E175" s="33"/>
      <c r="F175" s="33"/>
      <c r="J175" s="33"/>
    </row>
    <row r="176" spans="1:10">
      <c r="A176" s="4"/>
      <c r="B176" s="4"/>
      <c r="D176" s="33"/>
      <c r="E176" s="33"/>
      <c r="F176" s="33"/>
      <c r="J176" s="33"/>
    </row>
    <row r="177" spans="4:10">
      <c r="D177" s="33"/>
      <c r="E177" s="33"/>
      <c r="F177" s="33"/>
      <c r="J177" s="33"/>
    </row>
    <row r="178" spans="1:10">
      <c r="A178" s="4"/>
      <c r="B178" s="4"/>
      <c r="D178" s="33"/>
      <c r="E178" s="33"/>
      <c r="F178" s="33"/>
      <c r="J178" s="33"/>
    </row>
    <row r="179" spans="1:10">
      <c r="A179" s="4"/>
      <c r="B179" s="4"/>
      <c r="D179" s="33"/>
      <c r="E179" s="33"/>
      <c r="F179" s="33"/>
      <c r="J179" s="33"/>
    </row>
    <row r="180" spans="4:10">
      <c r="D180" s="33"/>
      <c r="E180" s="33"/>
      <c r="F180" s="33"/>
      <c r="J180" s="33"/>
    </row>
    <row r="181" spans="1:10">
      <c r="A181" s="4"/>
      <c r="B181" s="4"/>
      <c r="D181" s="33"/>
      <c r="E181" s="33"/>
      <c r="F181" s="33"/>
      <c r="J181" s="33"/>
    </row>
    <row r="182" spans="1:10">
      <c r="A182" s="4"/>
      <c r="B182" s="4"/>
      <c r="D182" s="33"/>
      <c r="E182" s="33"/>
      <c r="F182" s="33"/>
      <c r="J182" s="33"/>
    </row>
    <row r="183" spans="4:10">
      <c r="D183" s="33"/>
      <c r="E183" s="33"/>
      <c r="F183" s="33"/>
      <c r="J183" s="33"/>
    </row>
    <row r="184" spans="1:10">
      <c r="A184" s="4"/>
      <c r="B184" s="4"/>
      <c r="D184" s="33"/>
      <c r="E184" s="33"/>
      <c r="F184" s="33"/>
      <c r="J184" s="33"/>
    </row>
    <row r="185" spans="1:10">
      <c r="A185" s="4"/>
      <c r="B185" s="4"/>
      <c r="D185" s="33"/>
      <c r="E185" s="33"/>
      <c r="F185" s="33"/>
      <c r="J185" s="33"/>
    </row>
    <row r="186" spans="4:10">
      <c r="D186" s="33"/>
      <c r="E186" s="33"/>
      <c r="F186" s="33"/>
      <c r="J186" s="33"/>
    </row>
    <row r="187" spans="1:10">
      <c r="A187" s="4"/>
      <c r="B187" s="4"/>
      <c r="D187" s="33"/>
      <c r="E187" s="33"/>
      <c r="F187" s="33"/>
      <c r="J187" s="33"/>
    </row>
    <row r="188" spans="1:10">
      <c r="A188" s="4"/>
      <c r="B188" s="4"/>
      <c r="D188" s="33"/>
      <c r="E188" s="33"/>
      <c r="F188" s="33"/>
      <c r="J188" s="33"/>
    </row>
    <row r="189" spans="4:10">
      <c r="D189" s="33"/>
      <c r="E189" s="33"/>
      <c r="F189" s="33"/>
      <c r="J189" s="33"/>
    </row>
    <row r="190" spans="1:10">
      <c r="A190" s="4"/>
      <c r="B190" s="4"/>
      <c r="D190" s="33"/>
      <c r="E190" s="33"/>
      <c r="F190" s="33"/>
      <c r="J190" s="33"/>
    </row>
    <row r="191" spans="1:10">
      <c r="A191" s="4"/>
      <c r="B191" s="4"/>
      <c r="D191" s="33"/>
      <c r="E191" s="33"/>
      <c r="F191" s="33"/>
      <c r="J191" s="33"/>
    </row>
    <row r="192" spans="4:10">
      <c r="D192" s="33"/>
      <c r="E192" s="33"/>
      <c r="F192" s="33"/>
      <c r="J192" s="33"/>
    </row>
    <row r="193" spans="1:10">
      <c r="A193" s="4"/>
      <c r="B193" s="4"/>
      <c r="D193" s="33"/>
      <c r="E193" s="33"/>
      <c r="F193" s="33"/>
      <c r="J193" s="33"/>
    </row>
    <row r="194" spans="1:10">
      <c r="A194" s="4"/>
      <c r="B194" s="4"/>
      <c r="D194" s="33"/>
      <c r="E194" s="33"/>
      <c r="F194" s="33"/>
      <c r="J194" s="33"/>
    </row>
    <row r="195" spans="4:10">
      <c r="D195" s="33"/>
      <c r="E195" s="33"/>
      <c r="F195" s="33"/>
      <c r="J195" s="33"/>
    </row>
    <row r="196" spans="1:10">
      <c r="A196" s="4"/>
      <c r="B196" s="4"/>
      <c r="D196" s="33"/>
      <c r="E196" s="33"/>
      <c r="F196" s="33"/>
      <c r="J196" s="33"/>
    </row>
    <row r="197" spans="1:10">
      <c r="A197" s="4"/>
      <c r="B197" s="4"/>
      <c r="D197" s="33"/>
      <c r="E197" s="33"/>
      <c r="F197" s="33"/>
      <c r="J197" s="33"/>
    </row>
    <row r="198" spans="4:10">
      <c r="D198" s="33"/>
      <c r="E198" s="33"/>
      <c r="F198" s="33"/>
      <c r="J198" s="33"/>
    </row>
    <row r="199" spans="1:10">
      <c r="A199" s="4"/>
      <c r="D199" s="33"/>
      <c r="E199" s="33"/>
      <c r="F199" s="33"/>
      <c r="J199" s="33"/>
    </row>
    <row r="200" spans="1:10">
      <c r="A200" s="4"/>
      <c r="D200" s="33"/>
      <c r="E200" s="33"/>
      <c r="F200" s="33"/>
      <c r="J200" s="33"/>
    </row>
    <row r="204" spans="2:10">
      <c r="B204" s="4"/>
      <c r="E204" s="4"/>
      <c r="F204" s="4"/>
      <c r="J204" s="4"/>
    </row>
    <row r="205" spans="5:10">
      <c r="E205" s="4"/>
      <c r="F205" s="4"/>
      <c r="J205" s="33"/>
    </row>
    <row r="206" spans="2:10">
      <c r="B206" s="4"/>
      <c r="D206" s="33"/>
      <c r="E206" s="33"/>
      <c r="F206" s="33"/>
      <c r="J206" s="33"/>
    </row>
    <row r="207" spans="1:10">
      <c r="A207" s="4"/>
      <c r="B207" s="4"/>
      <c r="D207" s="33"/>
      <c r="E207" s="33"/>
      <c r="F207" s="33"/>
      <c r="J207" s="33"/>
    </row>
    <row r="208" spans="4:10">
      <c r="D208" s="33"/>
      <c r="E208" s="33"/>
      <c r="F208" s="33"/>
      <c r="J208" s="33"/>
    </row>
    <row r="209" spans="1:10">
      <c r="A209" s="4"/>
      <c r="B209" s="4"/>
      <c r="D209" s="33"/>
      <c r="E209" s="33"/>
      <c r="F209" s="33"/>
      <c r="J209" s="33"/>
    </row>
    <row r="210" spans="1:10">
      <c r="A210" s="4"/>
      <c r="B210" s="4"/>
      <c r="D210" s="33"/>
      <c r="E210" s="33"/>
      <c r="F210" s="33"/>
      <c r="J210" s="33"/>
    </row>
    <row r="211" spans="4:10">
      <c r="D211" s="33"/>
      <c r="E211" s="33"/>
      <c r="F211" s="33"/>
      <c r="J211" s="33"/>
    </row>
    <row r="212" spans="1:10">
      <c r="A212" s="4"/>
      <c r="B212" s="4"/>
      <c r="D212" s="33"/>
      <c r="E212" s="33"/>
      <c r="F212" s="33"/>
      <c r="J212" s="33"/>
    </row>
    <row r="213" spans="1:10">
      <c r="A213" s="4"/>
      <c r="B213" s="4"/>
      <c r="D213" s="33"/>
      <c r="E213" s="33"/>
      <c r="F213" s="33"/>
      <c r="J213" s="33"/>
    </row>
    <row r="214" spans="4:10">
      <c r="D214" s="33"/>
      <c r="E214" s="33"/>
      <c r="F214" s="33"/>
      <c r="J214" s="33"/>
    </row>
    <row r="215" spans="1:10">
      <c r="A215" s="4"/>
      <c r="B215" s="4"/>
      <c r="D215" s="33"/>
      <c r="E215" s="33"/>
      <c r="F215" s="33"/>
      <c r="J215" s="33"/>
    </row>
    <row r="216" spans="1:10">
      <c r="A216" s="4"/>
      <c r="B216" s="4"/>
      <c r="D216" s="33"/>
      <c r="E216" s="33"/>
      <c r="F216" s="33"/>
      <c r="J216" s="33"/>
    </row>
    <row r="217" spans="4:10">
      <c r="D217" s="33"/>
      <c r="E217" s="33"/>
      <c r="F217" s="33"/>
      <c r="J217" s="33"/>
    </row>
    <row r="218" spans="1:10">
      <c r="A218" s="4"/>
      <c r="B218" s="4"/>
      <c r="D218" s="33"/>
      <c r="E218" s="33"/>
      <c r="F218" s="33"/>
      <c r="J218" s="33"/>
    </row>
    <row r="219" spans="1:10">
      <c r="A219" s="4"/>
      <c r="B219" s="4"/>
      <c r="D219" s="33"/>
      <c r="E219" s="33"/>
      <c r="F219" s="33"/>
      <c r="J219" s="33"/>
    </row>
    <row r="220" spans="4:10">
      <c r="D220" s="33"/>
      <c r="E220" s="33"/>
      <c r="F220" s="33"/>
      <c r="J220" s="33"/>
    </row>
    <row r="221" spans="1:10">
      <c r="A221" s="4"/>
      <c r="B221" s="4"/>
      <c r="D221" s="33"/>
      <c r="E221" s="33"/>
      <c r="F221" s="33"/>
      <c r="J221" s="33"/>
    </row>
    <row r="222" spans="1:10">
      <c r="A222" s="4"/>
      <c r="B222" s="4"/>
      <c r="D222" s="33"/>
      <c r="E222" s="33"/>
      <c r="F222" s="33"/>
      <c r="J222" s="33"/>
    </row>
    <row r="223" spans="4:10">
      <c r="D223" s="33"/>
      <c r="E223" s="33"/>
      <c r="F223" s="33"/>
      <c r="J223" s="33"/>
    </row>
    <row r="224" spans="1:10">
      <c r="A224" s="4"/>
      <c r="B224" s="4"/>
      <c r="D224" s="33"/>
      <c r="E224" s="33"/>
      <c r="F224" s="33"/>
      <c r="J224" s="33"/>
    </row>
    <row r="225" spans="1:10">
      <c r="A225" s="4"/>
      <c r="B225" s="4"/>
      <c r="D225" s="33"/>
      <c r="E225" s="33"/>
      <c r="F225" s="33"/>
      <c r="J225" s="33"/>
    </row>
    <row r="226" spans="4:10">
      <c r="D226" s="33"/>
      <c r="E226" s="33"/>
      <c r="F226" s="33"/>
      <c r="J226" s="33"/>
    </row>
    <row r="227" spans="1:10">
      <c r="A227" s="4"/>
      <c r="B227" s="4"/>
      <c r="D227" s="33"/>
      <c r="E227" s="33"/>
      <c r="F227" s="33"/>
      <c r="J227" s="33"/>
    </row>
    <row r="228" spans="1:10">
      <c r="A228" s="4"/>
      <c r="B228" s="4"/>
      <c r="D228" s="33"/>
      <c r="E228" s="33"/>
      <c r="F228" s="33"/>
      <c r="J228" s="33"/>
    </row>
    <row r="229" spans="4:10">
      <c r="D229" s="33"/>
      <c r="E229" s="33"/>
      <c r="F229" s="33"/>
      <c r="J229" s="33"/>
    </row>
    <row r="230" spans="1:10">
      <c r="A230" s="4"/>
      <c r="D230" s="33"/>
      <c r="E230" s="33"/>
      <c r="F230" s="33"/>
      <c r="J230" s="33"/>
    </row>
    <row r="231" spans="1:10">
      <c r="A231" s="4"/>
      <c r="D231" s="33"/>
      <c r="E231" s="33"/>
      <c r="F231" s="33"/>
      <c r="J231" s="33"/>
    </row>
    <row r="235" spans="2:10">
      <c r="B235" s="4"/>
      <c r="E235" s="4"/>
      <c r="F235" s="4"/>
      <c r="J235" s="4"/>
    </row>
    <row r="236" spans="5:10">
      <c r="E236" s="4"/>
      <c r="F236" s="4"/>
      <c r="J236" s="32"/>
    </row>
    <row r="237" spans="2:10">
      <c r="B237" s="4"/>
      <c r="D237" s="32"/>
      <c r="E237" s="32"/>
      <c r="F237" s="32"/>
      <c r="J237" s="32"/>
    </row>
    <row r="238" spans="1:10">
      <c r="A238" s="4"/>
      <c r="B238" s="4"/>
      <c r="D238" s="32"/>
      <c r="E238" s="32"/>
      <c r="F238" s="32"/>
      <c r="J238" s="32"/>
    </row>
    <row r="239" spans="4:10">
      <c r="D239" s="32"/>
      <c r="E239" s="32"/>
      <c r="F239" s="32"/>
      <c r="J239" s="32"/>
    </row>
    <row r="240" spans="1:10">
      <c r="A240" s="4"/>
      <c r="B240" s="4"/>
      <c r="D240" s="32"/>
      <c r="E240" s="32"/>
      <c r="F240" s="32"/>
      <c r="J240" s="32"/>
    </row>
    <row r="241" spans="1:10">
      <c r="A241" s="4"/>
      <c r="B241" s="4"/>
      <c r="D241" s="32"/>
      <c r="E241" s="32"/>
      <c r="F241" s="32"/>
      <c r="J241" s="32"/>
    </row>
    <row r="242" spans="4:10">
      <c r="D242" s="32"/>
      <c r="E242" s="32"/>
      <c r="F242" s="32"/>
      <c r="J242" s="32"/>
    </row>
    <row r="243" spans="1:10">
      <c r="A243" s="4"/>
      <c r="B243" s="4"/>
      <c r="D243" s="32"/>
      <c r="E243" s="32"/>
      <c r="F243" s="32"/>
      <c r="J243" s="32"/>
    </row>
    <row r="244" spans="1:10">
      <c r="A244" s="4"/>
      <c r="B244" s="4"/>
      <c r="D244" s="32"/>
      <c r="E244" s="32"/>
      <c r="F244" s="32"/>
      <c r="J244" s="32"/>
    </row>
    <row r="245" spans="4:10">
      <c r="D245" s="32"/>
      <c r="E245" s="32"/>
      <c r="F245" s="32"/>
      <c r="J245" s="32"/>
    </row>
    <row r="246" spans="1:10">
      <c r="A246" s="4"/>
      <c r="B246" s="4"/>
      <c r="D246" s="32"/>
      <c r="E246" s="32"/>
      <c r="F246" s="32"/>
      <c r="J246" s="32"/>
    </row>
    <row r="247" spans="1:10">
      <c r="A247" s="4"/>
      <c r="B247" s="4"/>
      <c r="D247" s="32"/>
      <c r="E247" s="32"/>
      <c r="F247" s="32"/>
      <c r="J247" s="32"/>
    </row>
    <row r="248" spans="4:10">
      <c r="D248" s="32"/>
      <c r="E248" s="32"/>
      <c r="F248" s="32"/>
      <c r="J248" s="32"/>
    </row>
    <row r="249" spans="1:10">
      <c r="A249" s="4"/>
      <c r="B249" s="4"/>
      <c r="D249" s="32"/>
      <c r="E249" s="32"/>
      <c r="F249" s="32"/>
      <c r="J249" s="32"/>
    </row>
    <row r="250" spans="1:10">
      <c r="A250" s="4"/>
      <c r="B250" s="4"/>
      <c r="D250" s="32"/>
      <c r="E250" s="32"/>
      <c r="F250" s="32"/>
      <c r="J250" s="32"/>
    </row>
    <row r="251" spans="4:10">
      <c r="D251" s="32"/>
      <c r="E251" s="32"/>
      <c r="F251" s="32"/>
      <c r="J251" s="32"/>
    </row>
    <row r="252" spans="1:10">
      <c r="A252" s="4"/>
      <c r="B252" s="4"/>
      <c r="D252" s="32"/>
      <c r="E252" s="32"/>
      <c r="F252" s="32"/>
      <c r="J252" s="32"/>
    </row>
    <row r="253" spans="1:10">
      <c r="A253" s="4"/>
      <c r="B253" s="4"/>
      <c r="D253" s="32"/>
      <c r="E253" s="32"/>
      <c r="F253" s="32"/>
      <c r="J253" s="32"/>
    </row>
    <row r="254" spans="4:10">
      <c r="D254" s="32"/>
      <c r="E254" s="32"/>
      <c r="F254" s="32"/>
      <c r="J254" s="32"/>
    </row>
    <row r="255" spans="1:10">
      <c r="A255" s="4"/>
      <c r="B255" s="4"/>
      <c r="D255" s="32"/>
      <c r="E255" s="32"/>
      <c r="F255" s="32"/>
      <c r="J255" s="32"/>
    </row>
    <row r="256" spans="1:10">
      <c r="A256" s="4"/>
      <c r="B256" s="4"/>
      <c r="D256" s="32"/>
      <c r="E256" s="32"/>
      <c r="F256" s="32"/>
      <c r="J256" s="32"/>
    </row>
    <row r="257" spans="4:10">
      <c r="D257" s="32"/>
      <c r="E257" s="32"/>
      <c r="F257" s="32"/>
      <c r="J257" s="32"/>
    </row>
    <row r="258" spans="1:10">
      <c r="A258" s="4"/>
      <c r="B258" s="4"/>
      <c r="D258" s="32"/>
      <c r="E258" s="32"/>
      <c r="F258" s="32"/>
      <c r="J258" s="32"/>
    </row>
    <row r="259" spans="1:10">
      <c r="A259" s="4"/>
      <c r="B259" s="4"/>
      <c r="D259" s="32"/>
      <c r="E259" s="32"/>
      <c r="F259" s="32"/>
      <c r="J259" s="32"/>
    </row>
    <row r="260" spans="4:10">
      <c r="D260" s="32"/>
      <c r="E260" s="32"/>
      <c r="F260" s="32"/>
      <c r="J260" s="32"/>
    </row>
    <row r="261" spans="1:10">
      <c r="A261" s="4"/>
      <c r="D261" s="32"/>
      <c r="E261" s="32"/>
      <c r="F261" s="32"/>
      <c r="J261" s="32"/>
    </row>
    <row r="262" spans="1:10">
      <c r="A262" s="4"/>
      <c r="D262" s="32"/>
      <c r="E262" s="32"/>
      <c r="F262" s="32"/>
      <c r="J262" s="32"/>
    </row>
    <row r="266" spans="2:9">
      <c r="B266" s="4"/>
      <c r="E266" s="4"/>
      <c r="F266" s="4"/>
      <c r="G266" s="4"/>
      <c r="H266" s="4"/>
      <c r="I266" s="4"/>
    </row>
    <row r="269" spans="1:1">
      <c r="A269" s="4"/>
    </row>
  </sheetData>
  <mergeCells count="9">
    <mergeCell ref="A6:A8"/>
    <mergeCell ref="A9:A11"/>
    <mergeCell ref="A12:A14"/>
    <mergeCell ref="A15:A17"/>
    <mergeCell ref="B6:B8"/>
    <mergeCell ref="B9:B11"/>
    <mergeCell ref="B12:B14"/>
    <mergeCell ref="B15:B17"/>
    <mergeCell ref="A1:J2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W259"/>
  <sheetViews>
    <sheetView topLeftCell="A204" workbookViewId="0">
      <selection activeCell="M95" sqref="M95"/>
    </sheetView>
  </sheetViews>
  <sheetFormatPr defaultColWidth="9" defaultRowHeight="15"/>
  <cols>
    <col min="1" max="1" width="11.25" style="3" customWidth="1"/>
    <col min="2" max="2" width="11.875" style="3" customWidth="1"/>
    <col min="3" max="6" width="9" style="3"/>
    <col min="7" max="7" width="11.125" style="3"/>
    <col min="8" max="8" width="9.25" style="3"/>
    <col min="9" max="9" width="13.375" style="3" customWidth="1"/>
    <col min="10" max="13" width="9" style="3"/>
    <col min="14" max="15" width="9.375" style="3"/>
    <col min="16" max="16" width="12" style="3"/>
    <col min="17" max="17" width="10.125" style="3"/>
    <col min="18" max="19" width="11.125" style="3"/>
    <col min="20" max="20" width="11.375" style="3" customWidth="1"/>
    <col min="21" max="21" width="10.875" style="3" customWidth="1"/>
    <col min="22" max="22" width="12.25" style="3" customWidth="1"/>
    <col min="23" max="23" width="13.5" style="3" customWidth="1"/>
    <col min="24" max="16384" width="9" style="3"/>
  </cols>
  <sheetData>
    <row r="3" ht="18.75" spans="1:2">
      <c r="A3" s="19" t="s">
        <v>29</v>
      </c>
      <c r="B3" s="19"/>
    </row>
    <row r="4" ht="15.75" spans="1:4">
      <c r="A4" s="13" t="s">
        <v>24</v>
      </c>
      <c r="B4" s="13"/>
      <c r="C4" s="13"/>
      <c r="D4" s="13"/>
    </row>
    <row r="5" spans="1:10">
      <c r="A5" s="3" t="s">
        <v>51</v>
      </c>
      <c r="C5" s="3" t="s">
        <v>52</v>
      </c>
      <c r="E5" s="4"/>
      <c r="F5" s="4"/>
      <c r="G5" s="4" t="s">
        <v>46</v>
      </c>
      <c r="H5" s="4" t="s">
        <v>47</v>
      </c>
      <c r="I5" s="4" t="s">
        <v>48</v>
      </c>
      <c r="J5" s="3" t="s">
        <v>49</v>
      </c>
    </row>
    <row r="6" ht="15.75" spans="1:9">
      <c r="A6" s="3" t="s">
        <v>53</v>
      </c>
      <c r="B6" s="4" t="s">
        <v>44</v>
      </c>
      <c r="C6" s="3" t="s">
        <v>54</v>
      </c>
      <c r="E6" s="4"/>
      <c r="F6" s="4"/>
      <c r="H6" s="15" t="s">
        <v>55</v>
      </c>
      <c r="I6" s="15" t="s">
        <v>56</v>
      </c>
    </row>
    <row r="7" ht="18" customHeight="1" spans="1:10">
      <c r="A7" s="20">
        <v>0</v>
      </c>
      <c r="B7" s="3" t="s">
        <v>57</v>
      </c>
      <c r="C7" s="3">
        <v>0.75</v>
      </c>
      <c r="E7" s="4"/>
      <c r="F7" s="4"/>
      <c r="G7" s="21">
        <v>0.034</v>
      </c>
      <c r="H7" s="3">
        <f>G7*2.9168</f>
        <v>0.0991712</v>
      </c>
      <c r="I7" s="9">
        <f>H7*25/2*30/0.75</f>
        <v>49.5856</v>
      </c>
      <c r="J7" s="8">
        <f>AVERAGE(I7:I9)</f>
        <v>44.7242666666667</v>
      </c>
    </row>
    <row r="8" ht="16" customHeight="1" spans="7:9">
      <c r="G8" s="21">
        <v>0.027</v>
      </c>
      <c r="H8" s="3">
        <f>G8*2.9168</f>
        <v>0.0787536</v>
      </c>
      <c r="I8" s="9">
        <f>H8*25/2*30/0.75</f>
        <v>39.3768</v>
      </c>
    </row>
    <row r="9" spans="7:9">
      <c r="G9" s="21">
        <v>0.031</v>
      </c>
      <c r="H9" s="3">
        <f>G9*2.9168</f>
        <v>0.0904208</v>
      </c>
      <c r="I9" s="9">
        <f>H9*25/2*30/0.75</f>
        <v>45.2104</v>
      </c>
    </row>
    <row r="10" spans="1:14">
      <c r="A10" s="20">
        <v>0.01</v>
      </c>
      <c r="B10" s="3" t="s">
        <v>8</v>
      </c>
      <c r="G10" s="21">
        <v>0.082</v>
      </c>
      <c r="H10" s="3">
        <f t="shared" ref="H10:H15" si="0">G10*2.9168</f>
        <v>0.2391776</v>
      </c>
      <c r="I10" s="9">
        <f t="shared" ref="I10:I15" si="1">H10*25/2*30/0.75</f>
        <v>119.5888</v>
      </c>
      <c r="J10" s="8">
        <f>AVERAGE(I10:I12)</f>
        <v>127.366933333333</v>
      </c>
      <c r="M10" s="3" t="s">
        <v>46</v>
      </c>
      <c r="N10" s="4" t="s">
        <v>47</v>
      </c>
    </row>
    <row r="11" ht="18" customHeight="1" spans="7:14">
      <c r="G11" s="21">
        <v>0.088</v>
      </c>
      <c r="H11" s="3">
        <f t="shared" si="0"/>
        <v>0.2566784</v>
      </c>
      <c r="I11" s="9">
        <f t="shared" si="1"/>
        <v>128.3392</v>
      </c>
      <c r="M11" s="23">
        <v>0</v>
      </c>
      <c r="N11" s="23">
        <v>0</v>
      </c>
    </row>
    <row r="12" spans="7:14">
      <c r="G12" s="21">
        <v>0.092</v>
      </c>
      <c r="H12" s="3">
        <f t="shared" si="0"/>
        <v>0.2683456</v>
      </c>
      <c r="I12" s="9">
        <f t="shared" si="1"/>
        <v>134.1728</v>
      </c>
      <c r="M12" s="23">
        <v>0.083</v>
      </c>
      <c r="N12" s="23">
        <v>0.25</v>
      </c>
    </row>
    <row r="13" ht="18" customHeight="1" spans="2:14">
      <c r="B13" s="3" t="s">
        <v>9</v>
      </c>
      <c r="G13" s="21">
        <v>0.099</v>
      </c>
      <c r="H13" s="3">
        <f t="shared" si="0"/>
        <v>0.2887632</v>
      </c>
      <c r="I13" s="9">
        <f t="shared" si="1"/>
        <v>144.3816</v>
      </c>
      <c r="J13" s="8">
        <f>AVERAGE(I13:I15)</f>
        <v>155.562666666667</v>
      </c>
      <c r="M13" s="23">
        <v>0.164</v>
      </c>
      <c r="N13" s="23">
        <v>0.5</v>
      </c>
    </row>
    <row r="14" spans="7:14">
      <c r="G14" s="21">
        <v>0.103</v>
      </c>
      <c r="H14" s="3">
        <f t="shared" si="0"/>
        <v>0.3004304</v>
      </c>
      <c r="I14" s="9">
        <f t="shared" si="1"/>
        <v>150.2152</v>
      </c>
      <c r="M14" s="23">
        <v>0.348</v>
      </c>
      <c r="N14" s="23">
        <v>1</v>
      </c>
    </row>
    <row r="15" spans="7:14">
      <c r="G15" s="21">
        <v>0.118</v>
      </c>
      <c r="H15" s="3">
        <f t="shared" si="0"/>
        <v>0.3441824</v>
      </c>
      <c r="I15" s="9">
        <f t="shared" si="1"/>
        <v>172.0912</v>
      </c>
      <c r="M15" s="23">
        <v>0.506</v>
      </c>
      <c r="N15" s="23">
        <v>1.5</v>
      </c>
    </row>
    <row r="16" spans="2:14">
      <c r="B16" s="3" t="s">
        <v>10</v>
      </c>
      <c r="G16" s="3">
        <v>0.153</v>
      </c>
      <c r="H16" s="3">
        <f t="shared" ref="H16:H24" si="2">G16*2.9168</f>
        <v>0.4462704</v>
      </c>
      <c r="I16" s="9">
        <f t="shared" ref="I16:I24" si="3">H16*25/2*30/0.75</f>
        <v>223.1352</v>
      </c>
      <c r="J16" s="8">
        <f>AVERAGE(I16:I18)</f>
        <v>214.3848</v>
      </c>
      <c r="M16" s="23">
        <v>0.686</v>
      </c>
      <c r="N16" s="23">
        <v>2</v>
      </c>
    </row>
    <row r="17" spans="7:14">
      <c r="G17" s="3">
        <v>0.142</v>
      </c>
      <c r="H17" s="3">
        <f t="shared" si="2"/>
        <v>0.4141856</v>
      </c>
      <c r="I17" s="9">
        <f t="shared" si="3"/>
        <v>207.0928</v>
      </c>
      <c r="M17" s="23">
        <v>1.032</v>
      </c>
      <c r="N17" s="23">
        <v>3</v>
      </c>
    </row>
    <row r="18" spans="7:9">
      <c r="G18" s="3">
        <v>0.146</v>
      </c>
      <c r="H18" s="3">
        <f t="shared" si="2"/>
        <v>0.4258528</v>
      </c>
      <c r="I18" s="9">
        <f t="shared" si="3"/>
        <v>212.9264</v>
      </c>
    </row>
    <row r="19" spans="2:10">
      <c r="B19" s="3" t="s">
        <v>11</v>
      </c>
      <c r="G19" s="3">
        <v>0.154</v>
      </c>
      <c r="H19" s="3">
        <f t="shared" si="2"/>
        <v>0.4491872</v>
      </c>
      <c r="I19" s="9">
        <f t="shared" si="3"/>
        <v>224.5936</v>
      </c>
      <c r="J19" s="8">
        <f>AVERAGE(I19:I21)</f>
        <v>230.4272</v>
      </c>
    </row>
    <row r="20" spans="7:9">
      <c r="G20" s="3">
        <v>0.171</v>
      </c>
      <c r="H20" s="3">
        <f t="shared" si="2"/>
        <v>0.4987728</v>
      </c>
      <c r="I20" s="9">
        <f t="shared" si="3"/>
        <v>249.3864</v>
      </c>
    </row>
    <row r="21" spans="7:9">
      <c r="G21" s="3">
        <v>0.149</v>
      </c>
      <c r="H21" s="3">
        <f t="shared" si="2"/>
        <v>0.4346032</v>
      </c>
      <c r="I21" s="9">
        <f t="shared" si="3"/>
        <v>217.3016</v>
      </c>
    </row>
    <row r="22" spans="1:10">
      <c r="A22" s="20">
        <v>0.03</v>
      </c>
      <c r="B22" s="3" t="s">
        <v>8</v>
      </c>
      <c r="G22" s="21">
        <v>0.087</v>
      </c>
      <c r="H22" s="3">
        <f t="shared" ref="H22:H27" si="4">G22*2.9168</f>
        <v>0.2537616</v>
      </c>
      <c r="I22" s="9">
        <f t="shared" ref="I22:I27" si="5">H22*25/2*30/0.75</f>
        <v>126.8808</v>
      </c>
      <c r="J22" s="8">
        <f>AVERAGE(I22:I24)</f>
        <v>145.84</v>
      </c>
    </row>
    <row r="23" spans="7:9">
      <c r="G23" s="21">
        <v>0.101</v>
      </c>
      <c r="H23" s="3">
        <f t="shared" si="4"/>
        <v>0.2945968</v>
      </c>
      <c r="I23" s="9">
        <f t="shared" si="5"/>
        <v>147.2984</v>
      </c>
    </row>
    <row r="24" spans="7:9">
      <c r="G24" s="21">
        <v>0.112</v>
      </c>
      <c r="H24" s="3">
        <f t="shared" si="4"/>
        <v>0.3266816</v>
      </c>
      <c r="I24" s="9">
        <f t="shared" si="5"/>
        <v>163.3408</v>
      </c>
    </row>
    <row r="25" spans="2:10">
      <c r="B25" s="3" t="s">
        <v>9</v>
      </c>
      <c r="G25" s="21">
        <v>0.219</v>
      </c>
      <c r="H25" s="3">
        <f t="shared" si="4"/>
        <v>0.6387792</v>
      </c>
      <c r="I25" s="9">
        <f t="shared" si="5"/>
        <v>319.3896</v>
      </c>
      <c r="J25" s="8">
        <f>AVERAGE(I25:I27)</f>
        <v>309.666933333333</v>
      </c>
    </row>
    <row r="26" spans="7:9">
      <c r="G26" s="22">
        <v>0.21</v>
      </c>
      <c r="H26" s="3">
        <f t="shared" si="4"/>
        <v>0.612528</v>
      </c>
      <c r="I26" s="9">
        <f t="shared" si="5"/>
        <v>306.264</v>
      </c>
    </row>
    <row r="27" spans="7:9">
      <c r="G27" s="21">
        <v>0.208</v>
      </c>
      <c r="H27" s="3">
        <f t="shared" si="4"/>
        <v>0.6066944</v>
      </c>
      <c r="I27" s="9">
        <f t="shared" si="5"/>
        <v>303.3472</v>
      </c>
    </row>
    <row r="28" spans="2:10">
      <c r="B28" s="3" t="s">
        <v>10</v>
      </c>
      <c r="G28" s="3">
        <v>0.217</v>
      </c>
      <c r="H28" s="3">
        <f t="shared" ref="H28:H33" si="6">G28*2.9168</f>
        <v>0.6329456</v>
      </c>
      <c r="I28" s="9">
        <f t="shared" ref="I28:I33" si="7">H28*25/2*30/0.75</f>
        <v>316.4728</v>
      </c>
      <c r="J28" s="8">
        <f>AVERAGE(I28:I30)</f>
        <v>313.069866666667</v>
      </c>
    </row>
    <row r="29" spans="7:9">
      <c r="G29" s="3">
        <v>0.222</v>
      </c>
      <c r="H29" s="3">
        <f t="shared" si="6"/>
        <v>0.6475296</v>
      </c>
      <c r="I29" s="9">
        <f t="shared" si="7"/>
        <v>323.7648</v>
      </c>
    </row>
    <row r="30" spans="7:9">
      <c r="G30" s="3">
        <v>0.205</v>
      </c>
      <c r="H30" s="3">
        <f t="shared" si="6"/>
        <v>0.597944</v>
      </c>
      <c r="I30" s="9">
        <f t="shared" si="7"/>
        <v>298.972</v>
      </c>
    </row>
    <row r="31" spans="2:10">
      <c r="B31" s="3" t="s">
        <v>11</v>
      </c>
      <c r="G31" s="3">
        <v>0.228</v>
      </c>
      <c r="H31" s="3">
        <f t="shared" si="6"/>
        <v>0.6650304</v>
      </c>
      <c r="I31" s="9">
        <f t="shared" si="7"/>
        <v>332.5152</v>
      </c>
      <c r="J31" s="8">
        <f>AVERAGE(I31:I33)</f>
        <v>332.029066666667</v>
      </c>
    </row>
    <row r="32" spans="7:9">
      <c r="G32" s="3">
        <v>0.236</v>
      </c>
      <c r="H32" s="3">
        <f t="shared" si="6"/>
        <v>0.6883648</v>
      </c>
      <c r="I32" s="9">
        <f t="shared" si="7"/>
        <v>344.1824</v>
      </c>
    </row>
    <row r="33" spans="7:9">
      <c r="G33" s="3">
        <v>0.219</v>
      </c>
      <c r="H33" s="3">
        <f t="shared" si="6"/>
        <v>0.6387792</v>
      </c>
      <c r="I33" s="9">
        <f t="shared" si="7"/>
        <v>319.3896</v>
      </c>
    </row>
    <row r="36" ht="15.75" spans="1:4">
      <c r="A36" s="13" t="s">
        <v>25</v>
      </c>
      <c r="B36" s="13"/>
      <c r="C36" s="13"/>
      <c r="D36" s="13"/>
    </row>
    <row r="37" spans="1:10">
      <c r="A37" s="3" t="s">
        <v>51</v>
      </c>
      <c r="E37" s="4"/>
      <c r="F37" s="4"/>
      <c r="G37" s="4" t="s">
        <v>46</v>
      </c>
      <c r="H37" s="4" t="s">
        <v>47</v>
      </c>
      <c r="I37" s="4" t="s">
        <v>48</v>
      </c>
      <c r="J37" s="3" t="s">
        <v>49</v>
      </c>
    </row>
    <row r="38" ht="15.75" spans="1:9">
      <c r="A38" s="3" t="s">
        <v>53</v>
      </c>
      <c r="B38" s="4" t="s">
        <v>44</v>
      </c>
      <c r="E38" s="4"/>
      <c r="F38" s="4"/>
      <c r="H38" s="15" t="s">
        <v>55</v>
      </c>
      <c r="I38" s="15" t="s">
        <v>56</v>
      </c>
    </row>
    <row r="39" spans="1:10">
      <c r="A39" s="20">
        <v>0</v>
      </c>
      <c r="B39" s="3" t="s">
        <v>57</v>
      </c>
      <c r="E39" s="4"/>
      <c r="F39" s="4"/>
      <c r="G39" s="21">
        <v>0.037</v>
      </c>
      <c r="H39" s="3">
        <f>G39*2.9721</f>
        <v>0.1099677</v>
      </c>
      <c r="I39" s="9">
        <f>H39*25/2*30/0.75</f>
        <v>54.98385</v>
      </c>
      <c r="J39" s="8">
        <f>AVERAGE(I39:I41)</f>
        <v>58.4513</v>
      </c>
    </row>
    <row r="40" spans="7:9">
      <c r="G40" s="21">
        <v>0.039</v>
      </c>
      <c r="H40" s="3">
        <f>G40*2.9721</f>
        <v>0.1159119</v>
      </c>
      <c r="I40" s="9">
        <f>H40*25/2*30/0.75</f>
        <v>57.95595</v>
      </c>
    </row>
    <row r="41" spans="7:9">
      <c r="G41" s="21">
        <v>0.042</v>
      </c>
      <c r="H41" s="3">
        <f>G41*2.9721</f>
        <v>0.1248282</v>
      </c>
      <c r="I41" s="9">
        <f>H41*25/2*30/0.75</f>
        <v>62.4141</v>
      </c>
    </row>
    <row r="42" spans="1:14">
      <c r="A42" s="20">
        <v>0.01</v>
      </c>
      <c r="B42" s="3" t="s">
        <v>8</v>
      </c>
      <c r="G42" s="21">
        <v>0.091</v>
      </c>
      <c r="H42" s="3">
        <f t="shared" ref="H42:H47" si="8">G42*2.9721</f>
        <v>0.2704611</v>
      </c>
      <c r="I42" s="9">
        <f t="shared" ref="I42:I47" si="9">H42*25/2*30/0.75</f>
        <v>135.23055</v>
      </c>
      <c r="J42" s="8">
        <f>AVERAGE(I42:I44)</f>
        <v>137.7073</v>
      </c>
      <c r="M42" s="3" t="s">
        <v>46</v>
      </c>
      <c r="N42" s="4" t="s">
        <v>47</v>
      </c>
    </row>
    <row r="43" spans="7:14">
      <c r="G43" s="21">
        <v>0.085</v>
      </c>
      <c r="H43" s="3">
        <f t="shared" si="8"/>
        <v>0.2526285</v>
      </c>
      <c r="I43" s="9">
        <f t="shared" si="9"/>
        <v>126.31425</v>
      </c>
      <c r="M43" s="23">
        <v>0</v>
      </c>
      <c r="N43" s="23">
        <v>0</v>
      </c>
    </row>
    <row r="44" spans="7:14">
      <c r="G44" s="21">
        <v>0.102</v>
      </c>
      <c r="H44" s="3">
        <f t="shared" si="8"/>
        <v>0.3031542</v>
      </c>
      <c r="I44" s="9">
        <f t="shared" si="9"/>
        <v>151.5771</v>
      </c>
      <c r="M44" s="23">
        <v>0.092</v>
      </c>
      <c r="N44" s="23">
        <v>0.25</v>
      </c>
    </row>
    <row r="45" spans="2:14">
      <c r="B45" s="3" t="s">
        <v>9</v>
      </c>
      <c r="G45" s="21">
        <v>0.095</v>
      </c>
      <c r="H45" s="3">
        <f t="shared" si="8"/>
        <v>0.2823495</v>
      </c>
      <c r="I45" s="9">
        <f t="shared" si="9"/>
        <v>141.17475</v>
      </c>
      <c r="J45" s="8">
        <f>AVERAGE(I45:I47)</f>
        <v>154.5492</v>
      </c>
      <c r="M45" s="23">
        <v>0.172</v>
      </c>
      <c r="N45" s="23">
        <v>0.5</v>
      </c>
    </row>
    <row r="46" spans="7:14">
      <c r="G46" s="21">
        <v>0.112</v>
      </c>
      <c r="H46" s="3">
        <f t="shared" si="8"/>
        <v>0.3328752</v>
      </c>
      <c r="I46" s="9">
        <f t="shared" si="9"/>
        <v>166.4376</v>
      </c>
      <c r="M46" s="23">
        <v>0.346</v>
      </c>
      <c r="N46" s="23">
        <v>1</v>
      </c>
    </row>
    <row r="47" spans="7:14">
      <c r="G47" s="21">
        <v>0.105</v>
      </c>
      <c r="H47" s="3">
        <f t="shared" si="8"/>
        <v>0.3120705</v>
      </c>
      <c r="I47" s="9">
        <f t="shared" si="9"/>
        <v>156.03525</v>
      </c>
      <c r="M47" s="23">
        <v>0.499</v>
      </c>
      <c r="N47" s="23">
        <v>1.5</v>
      </c>
    </row>
    <row r="48" spans="2:14">
      <c r="B48" s="3" t="s">
        <v>10</v>
      </c>
      <c r="G48" s="3">
        <v>0.101</v>
      </c>
      <c r="H48" s="3">
        <f t="shared" ref="H48:H56" si="10">G48*2.9721</f>
        <v>0.3001821</v>
      </c>
      <c r="I48" s="9">
        <f t="shared" ref="I48:I56" si="11">H48*25/2*30/0.75</f>
        <v>150.09105</v>
      </c>
      <c r="J48" s="8">
        <f>AVERAGE(I48:I50)</f>
        <v>165.94225</v>
      </c>
      <c r="M48" s="23">
        <v>0.684</v>
      </c>
      <c r="N48" s="23">
        <v>2</v>
      </c>
    </row>
    <row r="49" spans="7:14">
      <c r="G49" s="3">
        <v>0.112</v>
      </c>
      <c r="H49" s="3">
        <f t="shared" si="10"/>
        <v>0.3328752</v>
      </c>
      <c r="I49" s="9">
        <f t="shared" si="11"/>
        <v>166.4376</v>
      </c>
      <c r="M49" s="23">
        <v>1</v>
      </c>
      <c r="N49" s="23">
        <v>3</v>
      </c>
    </row>
    <row r="50" spans="7:13">
      <c r="G50" s="3">
        <v>0.122</v>
      </c>
      <c r="H50" s="3">
        <f t="shared" si="10"/>
        <v>0.3625962</v>
      </c>
      <c r="I50" s="9">
        <f t="shared" si="11"/>
        <v>181.2981</v>
      </c>
      <c r="M50" s="21"/>
    </row>
    <row r="51" spans="2:10">
      <c r="B51" s="3" t="s">
        <v>11</v>
      </c>
      <c r="G51" s="3">
        <v>0.129</v>
      </c>
      <c r="H51" s="3">
        <f t="shared" si="10"/>
        <v>0.3834009</v>
      </c>
      <c r="I51" s="9">
        <f t="shared" si="11"/>
        <v>191.70045</v>
      </c>
      <c r="J51" s="8">
        <f>AVERAGE(I51:I53)</f>
        <v>178.82135</v>
      </c>
    </row>
    <row r="52" spans="7:9">
      <c r="G52" s="3">
        <v>0.112</v>
      </c>
      <c r="H52" s="3">
        <f t="shared" si="10"/>
        <v>0.3328752</v>
      </c>
      <c r="I52" s="9">
        <f t="shared" si="11"/>
        <v>166.4376</v>
      </c>
    </row>
    <row r="53" spans="7:9">
      <c r="G53" s="3">
        <v>0.12</v>
      </c>
      <c r="H53" s="3">
        <f t="shared" si="10"/>
        <v>0.356652</v>
      </c>
      <c r="I53" s="9">
        <f t="shared" si="11"/>
        <v>178.326</v>
      </c>
    </row>
    <row r="54" spans="1:10">
      <c r="A54" s="20">
        <v>0.03</v>
      </c>
      <c r="B54" s="3" t="s">
        <v>8</v>
      </c>
      <c r="G54" s="21">
        <v>0.108</v>
      </c>
      <c r="H54" s="3">
        <f t="shared" ref="H54:H59" si="12">G54*2.9721</f>
        <v>0.3209868</v>
      </c>
      <c r="I54" s="9">
        <f t="shared" ref="I54:I59" si="13">H54*25/2*30/0.75</f>
        <v>160.4934</v>
      </c>
      <c r="J54" s="8">
        <f>AVERAGE(I54:I56)</f>
        <v>170.4004</v>
      </c>
    </row>
    <row r="55" spans="7:13">
      <c r="G55" s="21">
        <v>0.121</v>
      </c>
      <c r="H55" s="3">
        <f t="shared" si="12"/>
        <v>0.3596241</v>
      </c>
      <c r="I55" s="9">
        <f t="shared" si="13"/>
        <v>179.81205</v>
      </c>
      <c r="M55" s="21"/>
    </row>
    <row r="56" spans="7:13">
      <c r="G56" s="22">
        <v>0.115</v>
      </c>
      <c r="H56" s="3">
        <f t="shared" si="12"/>
        <v>0.3417915</v>
      </c>
      <c r="I56" s="9">
        <f t="shared" si="13"/>
        <v>170.89575</v>
      </c>
      <c r="M56" s="21"/>
    </row>
    <row r="57" spans="2:13">
      <c r="B57" s="3" t="s">
        <v>9</v>
      </c>
      <c r="G57" s="21">
        <v>0.136</v>
      </c>
      <c r="H57" s="3">
        <f t="shared" si="12"/>
        <v>0.4042056</v>
      </c>
      <c r="I57" s="9">
        <f t="shared" si="13"/>
        <v>202.1028</v>
      </c>
      <c r="J57" s="8">
        <f>AVERAGE(I57:I59)</f>
        <v>211.0191</v>
      </c>
      <c r="M57" s="22"/>
    </row>
    <row r="58" spans="7:13">
      <c r="G58" s="22">
        <v>0.15</v>
      </c>
      <c r="H58" s="3">
        <f t="shared" si="12"/>
        <v>0.445815</v>
      </c>
      <c r="I58" s="9">
        <f t="shared" si="13"/>
        <v>222.9075</v>
      </c>
      <c r="M58" s="21"/>
    </row>
    <row r="59" spans="7:13">
      <c r="G59" s="22">
        <v>0.14</v>
      </c>
      <c r="H59" s="3">
        <f t="shared" si="12"/>
        <v>0.416094</v>
      </c>
      <c r="I59" s="9">
        <f t="shared" si="13"/>
        <v>208.047</v>
      </c>
      <c r="M59" s="22"/>
    </row>
    <row r="60" spans="2:13">
      <c r="B60" s="3" t="s">
        <v>10</v>
      </c>
      <c r="G60" s="3">
        <v>0.171</v>
      </c>
      <c r="H60" s="3">
        <f t="shared" ref="H60:H65" si="14">G60*2.9721</f>
        <v>0.5082291</v>
      </c>
      <c r="I60" s="9">
        <f t="shared" ref="I60:I65" si="15">H60*25/2*30/0.75</f>
        <v>254.11455</v>
      </c>
      <c r="J60" s="8">
        <f>AVERAGE(I60:I62)</f>
        <v>236.28195</v>
      </c>
      <c r="M60" s="22"/>
    </row>
    <row r="61" spans="7:9">
      <c r="G61" s="3">
        <v>0.151</v>
      </c>
      <c r="H61" s="3">
        <f t="shared" si="14"/>
        <v>0.4487871</v>
      </c>
      <c r="I61" s="9">
        <f t="shared" si="15"/>
        <v>224.39355</v>
      </c>
    </row>
    <row r="62" spans="7:9">
      <c r="G62" s="3">
        <v>0.155</v>
      </c>
      <c r="H62" s="3">
        <f t="shared" si="14"/>
        <v>0.4606755</v>
      </c>
      <c r="I62" s="9">
        <f t="shared" si="15"/>
        <v>230.33775</v>
      </c>
    </row>
    <row r="63" spans="2:10">
      <c r="B63" s="3" t="s">
        <v>11</v>
      </c>
      <c r="G63" s="3">
        <v>0.186</v>
      </c>
      <c r="H63" s="3">
        <f t="shared" si="14"/>
        <v>0.5528106</v>
      </c>
      <c r="I63" s="9">
        <f t="shared" si="15"/>
        <v>276.4053</v>
      </c>
      <c r="J63" s="8">
        <f>AVERAGE(I63:I65)</f>
        <v>250.6471</v>
      </c>
    </row>
    <row r="64" spans="7:9">
      <c r="G64" s="3">
        <v>0.161</v>
      </c>
      <c r="H64" s="3">
        <f t="shared" si="14"/>
        <v>0.4785081</v>
      </c>
      <c r="I64" s="9">
        <f t="shared" si="15"/>
        <v>239.25405</v>
      </c>
    </row>
    <row r="65" spans="7:9">
      <c r="G65" s="3">
        <v>0.159</v>
      </c>
      <c r="H65" s="3">
        <f t="shared" si="14"/>
        <v>0.4725639</v>
      </c>
      <c r="I65" s="9">
        <f t="shared" si="15"/>
        <v>236.28195</v>
      </c>
    </row>
    <row r="68" ht="15.75" spans="1:6">
      <c r="A68" s="13" t="s">
        <v>26</v>
      </c>
      <c r="B68" s="13"/>
      <c r="C68" s="13"/>
      <c r="D68" s="13"/>
      <c r="E68" s="14"/>
      <c r="F68" s="14"/>
    </row>
    <row r="69" spans="1:10">
      <c r="A69" s="3" t="s">
        <v>51</v>
      </c>
      <c r="E69" s="4"/>
      <c r="F69" s="4"/>
      <c r="G69" s="4" t="s">
        <v>46</v>
      </c>
      <c r="H69" s="4" t="s">
        <v>47</v>
      </c>
      <c r="I69" s="4" t="s">
        <v>48</v>
      </c>
      <c r="J69" s="3" t="s">
        <v>49</v>
      </c>
    </row>
    <row r="70" ht="15.75" spans="1:9">
      <c r="A70" s="3" t="s">
        <v>53</v>
      </c>
      <c r="B70" s="4" t="s">
        <v>44</v>
      </c>
      <c r="E70" s="4"/>
      <c r="F70" s="4"/>
      <c r="H70" s="15" t="s">
        <v>55</v>
      </c>
      <c r="I70" s="15" t="s">
        <v>56</v>
      </c>
    </row>
    <row r="71" spans="1:10">
      <c r="A71" s="20">
        <v>0</v>
      </c>
      <c r="B71" s="3" t="s">
        <v>57</v>
      </c>
      <c r="E71" s="4"/>
      <c r="F71" s="4"/>
      <c r="G71" s="21">
        <v>0.059</v>
      </c>
      <c r="H71" s="3">
        <f>G71*2.9389</f>
        <v>0.1733951</v>
      </c>
      <c r="I71" s="9">
        <f>H71*25/2*30/0.75</f>
        <v>86.69755</v>
      </c>
      <c r="J71" s="8">
        <f>AVERAGE(I71:I73)</f>
        <v>93.0651666666667</v>
      </c>
    </row>
    <row r="72" spans="7:9">
      <c r="G72" s="21">
        <v>0.064</v>
      </c>
      <c r="H72" s="3">
        <f>G72*2.9389</f>
        <v>0.1880896</v>
      </c>
      <c r="I72" s="9">
        <f>H72*25/2*30/0.75</f>
        <v>94.0448</v>
      </c>
    </row>
    <row r="73" spans="7:9">
      <c r="G73" s="21">
        <v>0.067</v>
      </c>
      <c r="H73" s="3">
        <f>G73*2.9389</f>
        <v>0.1969063</v>
      </c>
      <c r="I73" s="9">
        <f>H73*25/2*30/0.75</f>
        <v>98.45315</v>
      </c>
    </row>
    <row r="74" spans="1:14">
      <c r="A74" s="20">
        <v>0.01</v>
      </c>
      <c r="B74" s="3" t="s">
        <v>8</v>
      </c>
      <c r="G74" s="21">
        <v>0.093</v>
      </c>
      <c r="H74" s="3">
        <f t="shared" ref="H74:H79" si="16">G74*2.9389</f>
        <v>0.2733177</v>
      </c>
      <c r="I74" s="9">
        <f t="shared" ref="I74:I79" si="17">H74*25/2*30/0.75</f>
        <v>136.65885</v>
      </c>
      <c r="J74" s="8">
        <f>AVERAGE(I74:I76)</f>
        <v>136.65885</v>
      </c>
      <c r="M74" s="3" t="s">
        <v>46</v>
      </c>
      <c r="N74" s="4" t="s">
        <v>47</v>
      </c>
    </row>
    <row r="75" spans="7:14">
      <c r="G75" s="21">
        <v>0.091</v>
      </c>
      <c r="H75" s="3">
        <f t="shared" si="16"/>
        <v>0.2674399</v>
      </c>
      <c r="I75" s="9">
        <f t="shared" si="17"/>
        <v>133.71995</v>
      </c>
      <c r="M75" s="23">
        <v>0</v>
      </c>
      <c r="N75" s="23">
        <v>0</v>
      </c>
    </row>
    <row r="76" spans="7:14">
      <c r="G76" s="21">
        <v>0.095</v>
      </c>
      <c r="H76" s="3">
        <f t="shared" si="16"/>
        <v>0.2791955</v>
      </c>
      <c r="I76" s="9">
        <f t="shared" si="17"/>
        <v>139.59775</v>
      </c>
      <c r="M76" s="23">
        <v>0.097</v>
      </c>
      <c r="N76" s="23">
        <v>0.25</v>
      </c>
    </row>
    <row r="77" spans="2:14">
      <c r="B77" s="3" t="s">
        <v>9</v>
      </c>
      <c r="G77" s="21">
        <v>0.108</v>
      </c>
      <c r="H77" s="3">
        <f t="shared" si="16"/>
        <v>0.3174012</v>
      </c>
      <c r="I77" s="9">
        <f t="shared" si="17"/>
        <v>158.7006</v>
      </c>
      <c r="J77" s="8">
        <f>AVERAGE(I77:I79)</f>
        <v>148.41445</v>
      </c>
      <c r="M77" s="23">
        <v>0.193</v>
      </c>
      <c r="N77" s="23">
        <v>0.5</v>
      </c>
    </row>
    <row r="78" spans="7:14">
      <c r="G78" s="21">
        <v>0.096</v>
      </c>
      <c r="H78" s="3">
        <f t="shared" si="16"/>
        <v>0.2821344</v>
      </c>
      <c r="I78" s="9">
        <f t="shared" si="17"/>
        <v>141.0672</v>
      </c>
      <c r="M78" s="23">
        <v>0.331</v>
      </c>
      <c r="N78" s="23">
        <v>1</v>
      </c>
    </row>
    <row r="79" spans="7:14">
      <c r="G79" s="21">
        <v>0.099</v>
      </c>
      <c r="H79" s="3">
        <f t="shared" si="16"/>
        <v>0.2909511</v>
      </c>
      <c r="I79" s="9">
        <f t="shared" si="17"/>
        <v>145.47555</v>
      </c>
      <c r="M79" s="23">
        <v>0.678</v>
      </c>
      <c r="N79" s="23">
        <v>2</v>
      </c>
    </row>
    <row r="80" spans="2:14">
      <c r="B80" s="3" t="s">
        <v>10</v>
      </c>
      <c r="G80" s="3">
        <v>0.124</v>
      </c>
      <c r="H80" s="3">
        <f t="shared" ref="H80:H88" si="18">G80*2.9389</f>
        <v>0.3644236</v>
      </c>
      <c r="I80" s="9">
        <f t="shared" ref="I80:I88" si="19">H80*25/2*30/0.75</f>
        <v>182.2118</v>
      </c>
      <c r="J80" s="8">
        <f>AVERAGE(I80:I82)</f>
        <v>194.947033333333</v>
      </c>
      <c r="M80" s="23">
        <v>1.02</v>
      </c>
      <c r="N80" s="23">
        <v>3</v>
      </c>
    </row>
    <row r="81" spans="7:15">
      <c r="G81" s="3">
        <v>0.131</v>
      </c>
      <c r="H81" s="3">
        <f t="shared" si="18"/>
        <v>0.3849959</v>
      </c>
      <c r="I81" s="9">
        <f t="shared" si="19"/>
        <v>192.49795</v>
      </c>
      <c r="O81" s="1"/>
    </row>
    <row r="82" spans="7:15">
      <c r="G82" s="3">
        <v>0.143</v>
      </c>
      <c r="H82" s="3">
        <f t="shared" si="18"/>
        <v>0.4202627</v>
      </c>
      <c r="I82" s="9">
        <f t="shared" si="19"/>
        <v>210.13135</v>
      </c>
      <c r="O82" s="1"/>
    </row>
    <row r="83" spans="2:15">
      <c r="B83" s="3" t="s">
        <v>11</v>
      </c>
      <c r="G83" s="3">
        <v>0.156</v>
      </c>
      <c r="H83" s="3">
        <f t="shared" si="18"/>
        <v>0.4584684</v>
      </c>
      <c r="I83" s="9">
        <f t="shared" si="19"/>
        <v>229.2342</v>
      </c>
      <c r="J83" s="8">
        <f>AVERAGE(I83:I85)</f>
        <v>218.458233333333</v>
      </c>
      <c r="O83" s="1"/>
    </row>
    <row r="84" spans="7:9">
      <c r="G84" s="11">
        <v>0.142</v>
      </c>
      <c r="H84" s="3">
        <f t="shared" si="18"/>
        <v>0.4173238</v>
      </c>
      <c r="I84" s="9">
        <f t="shared" si="19"/>
        <v>208.6619</v>
      </c>
    </row>
    <row r="85" spans="7:20">
      <c r="G85" s="3">
        <v>0.148</v>
      </c>
      <c r="H85" s="3">
        <f t="shared" si="18"/>
        <v>0.4349572</v>
      </c>
      <c r="I85" s="9">
        <f t="shared" si="19"/>
        <v>217.4786</v>
      </c>
      <c r="T85" s="11"/>
    </row>
    <row r="86" spans="1:20">
      <c r="A86" s="20">
        <v>0.03</v>
      </c>
      <c r="B86" s="3" t="s">
        <v>8</v>
      </c>
      <c r="G86" s="21">
        <v>0.127</v>
      </c>
      <c r="H86" s="3">
        <f t="shared" ref="H86:H91" si="20">G86*2.9389</f>
        <v>0.3732403</v>
      </c>
      <c r="I86" s="9">
        <f t="shared" ref="I86:I91" si="21">H86*25/2*30/0.75</f>
        <v>186.62015</v>
      </c>
      <c r="J86" s="8">
        <f>AVERAGE(I86:I88)</f>
        <v>189.55905</v>
      </c>
      <c r="T86" s="11"/>
    </row>
    <row r="87" spans="7:9">
      <c r="G87" s="21">
        <v>0.132</v>
      </c>
      <c r="H87" s="3">
        <f t="shared" si="20"/>
        <v>0.3879348</v>
      </c>
      <c r="I87" s="9">
        <f t="shared" si="21"/>
        <v>193.9674</v>
      </c>
    </row>
    <row r="88" spans="7:9">
      <c r="G88" s="21">
        <v>0.128</v>
      </c>
      <c r="H88" s="3">
        <f t="shared" si="20"/>
        <v>0.3761792</v>
      </c>
      <c r="I88" s="9">
        <f t="shared" si="21"/>
        <v>188.0896</v>
      </c>
    </row>
    <row r="89" spans="2:20">
      <c r="B89" s="3" t="s">
        <v>9</v>
      </c>
      <c r="G89" s="21">
        <v>0.155</v>
      </c>
      <c r="H89" s="3">
        <f t="shared" si="20"/>
        <v>0.4555295</v>
      </c>
      <c r="I89" s="9">
        <f t="shared" si="21"/>
        <v>227.76475</v>
      </c>
      <c r="J89" s="8">
        <f>AVERAGE(I89:I91)</f>
        <v>234.132366666667</v>
      </c>
      <c r="T89" s="11"/>
    </row>
    <row r="90" spans="7:9">
      <c r="G90" s="22">
        <v>0.165</v>
      </c>
      <c r="H90" s="3">
        <f t="shared" si="20"/>
        <v>0.4849185</v>
      </c>
      <c r="I90" s="9">
        <f t="shared" si="21"/>
        <v>242.45925</v>
      </c>
    </row>
    <row r="91" spans="7:9">
      <c r="G91" s="21">
        <v>0.158</v>
      </c>
      <c r="H91" s="3">
        <f t="shared" si="20"/>
        <v>0.4643462</v>
      </c>
      <c r="I91" s="9">
        <f t="shared" si="21"/>
        <v>232.1731</v>
      </c>
    </row>
    <row r="92" spans="2:10">
      <c r="B92" s="3" t="s">
        <v>10</v>
      </c>
      <c r="G92" s="3">
        <v>0.165</v>
      </c>
      <c r="H92" s="3">
        <f t="shared" ref="H92:H97" si="22">G92*2.9389</f>
        <v>0.4849185</v>
      </c>
      <c r="I92" s="9">
        <f t="shared" ref="I92:I97" si="23">H92*25/2*30/0.75</f>
        <v>242.45925</v>
      </c>
      <c r="J92" s="8">
        <f>AVERAGE(I92:I94)</f>
        <v>244.418516666667</v>
      </c>
    </row>
    <row r="93" spans="7:20">
      <c r="G93" s="3">
        <v>0.159</v>
      </c>
      <c r="H93" s="3">
        <f t="shared" si="22"/>
        <v>0.4672851</v>
      </c>
      <c r="I93" s="9">
        <f t="shared" si="23"/>
        <v>233.64255</v>
      </c>
      <c r="T93" s="11"/>
    </row>
    <row r="94" spans="7:20">
      <c r="G94" s="3">
        <v>0.175</v>
      </c>
      <c r="H94" s="3">
        <f t="shared" si="22"/>
        <v>0.5143075</v>
      </c>
      <c r="I94" s="9">
        <f t="shared" si="23"/>
        <v>257.15375</v>
      </c>
      <c r="T94" s="11"/>
    </row>
    <row r="95" spans="2:10">
      <c r="B95" s="3" t="s">
        <v>11</v>
      </c>
      <c r="G95" s="3">
        <v>0.184</v>
      </c>
      <c r="H95" s="3">
        <f t="shared" si="22"/>
        <v>0.5407576</v>
      </c>
      <c r="I95" s="9">
        <f t="shared" si="23"/>
        <v>270.3788</v>
      </c>
      <c r="J95" s="8">
        <f>AVERAGE(I95:I97)</f>
        <v>259.602833333333</v>
      </c>
    </row>
    <row r="96" spans="7:9">
      <c r="G96" s="3">
        <v>0.168</v>
      </c>
      <c r="H96" s="3">
        <f t="shared" si="22"/>
        <v>0.4937352</v>
      </c>
      <c r="I96" s="9">
        <f t="shared" si="23"/>
        <v>246.8676</v>
      </c>
    </row>
    <row r="97" spans="7:9">
      <c r="G97" s="3">
        <v>0.178</v>
      </c>
      <c r="H97" s="3">
        <f t="shared" si="22"/>
        <v>0.5231242</v>
      </c>
      <c r="I97" s="9">
        <f t="shared" si="23"/>
        <v>261.5621</v>
      </c>
    </row>
    <row r="100" ht="15.75" spans="1:4">
      <c r="A100" s="13" t="s">
        <v>27</v>
      </c>
      <c r="B100" s="13"/>
      <c r="C100" s="13"/>
      <c r="D100" s="13"/>
    </row>
    <row r="101" spans="1:10">
      <c r="A101" s="3" t="s">
        <v>51</v>
      </c>
      <c r="E101" s="4"/>
      <c r="F101" s="4"/>
      <c r="G101" s="4" t="s">
        <v>46</v>
      </c>
      <c r="H101" s="4" t="s">
        <v>47</v>
      </c>
      <c r="I101" s="4" t="s">
        <v>48</v>
      </c>
      <c r="J101" s="3" t="s">
        <v>49</v>
      </c>
    </row>
    <row r="102" ht="15.75" spans="1:9">
      <c r="A102" s="3" t="s">
        <v>53</v>
      </c>
      <c r="B102" s="4" t="s">
        <v>44</v>
      </c>
      <c r="E102" s="4"/>
      <c r="F102" s="4"/>
      <c r="H102" s="15" t="s">
        <v>55</v>
      </c>
      <c r="I102" s="15" t="s">
        <v>56</v>
      </c>
    </row>
    <row r="103" spans="1:10">
      <c r="A103" s="20">
        <v>0</v>
      </c>
      <c r="B103" s="3" t="s">
        <v>57</v>
      </c>
      <c r="E103" s="4"/>
      <c r="F103" s="4"/>
      <c r="G103" s="21">
        <v>0.739</v>
      </c>
      <c r="H103" s="3">
        <f>G103*2.7731</f>
        <v>2.0493209</v>
      </c>
      <c r="I103" s="9">
        <f>H103*25/0.5*30/0.75</f>
        <v>4098.6418</v>
      </c>
      <c r="J103" s="8">
        <f>AVERAGE(I103:I105)</f>
        <v>3982.1716</v>
      </c>
    </row>
    <row r="104" spans="7:9">
      <c r="G104" s="21">
        <v>0.712</v>
      </c>
      <c r="H104" s="3">
        <f>G104*2.7731</f>
        <v>1.9744472</v>
      </c>
      <c r="I104" s="9">
        <f>H104*25/0.5*30/0.75</f>
        <v>3948.8944</v>
      </c>
    </row>
    <row r="105" spans="7:9">
      <c r="G105" s="21">
        <v>0.703</v>
      </c>
      <c r="H105" s="3">
        <f>G105*2.7731</f>
        <v>1.9494893</v>
      </c>
      <c r="I105" s="9">
        <f>H105*25/0.5*30/0.75</f>
        <v>3898.9786</v>
      </c>
    </row>
    <row r="106" spans="1:14">
      <c r="A106" s="20">
        <v>0.01</v>
      </c>
      <c r="B106" s="3" t="s">
        <v>8</v>
      </c>
      <c r="G106" s="21">
        <v>0.769</v>
      </c>
      <c r="H106" s="3">
        <f t="shared" ref="H106:H111" si="24">G106*2.7731</f>
        <v>2.1325139</v>
      </c>
      <c r="I106" s="9">
        <f t="shared" ref="I106:I111" si="25">H106*25/0.5*30/0.75</f>
        <v>4265.0278</v>
      </c>
      <c r="J106" s="8">
        <f>AVERAGE(I106:I108)</f>
        <v>4340.82586666667</v>
      </c>
      <c r="M106" s="3" t="s">
        <v>46</v>
      </c>
      <c r="N106" s="4" t="s">
        <v>47</v>
      </c>
    </row>
    <row r="107" spans="7:14">
      <c r="G107" s="21">
        <v>0.778</v>
      </c>
      <c r="H107" s="3">
        <f t="shared" si="24"/>
        <v>2.1574718</v>
      </c>
      <c r="I107" s="9">
        <f t="shared" si="25"/>
        <v>4314.9436</v>
      </c>
      <c r="M107" s="23">
        <v>0</v>
      </c>
      <c r="N107" s="23">
        <v>0</v>
      </c>
    </row>
    <row r="108" spans="7:14">
      <c r="G108" s="21">
        <v>0.801</v>
      </c>
      <c r="H108" s="3">
        <f t="shared" si="24"/>
        <v>2.2212531</v>
      </c>
      <c r="I108" s="9">
        <f t="shared" si="25"/>
        <v>4442.5062</v>
      </c>
      <c r="M108" s="23">
        <v>0.181</v>
      </c>
      <c r="N108" s="23">
        <v>0.5</v>
      </c>
    </row>
    <row r="109" spans="2:14">
      <c r="B109" s="3" t="s">
        <v>9</v>
      </c>
      <c r="G109" s="21">
        <v>0.794</v>
      </c>
      <c r="H109" s="3">
        <f t="shared" si="24"/>
        <v>2.2018414</v>
      </c>
      <c r="I109" s="9">
        <f t="shared" si="25"/>
        <v>4403.6828</v>
      </c>
      <c r="J109" s="8">
        <f>AVERAGE(I109:I111)</f>
        <v>4442.5062</v>
      </c>
      <c r="M109" s="23">
        <v>0.357</v>
      </c>
      <c r="N109" s="23">
        <v>1</v>
      </c>
    </row>
    <row r="110" spans="7:14">
      <c r="G110" s="21">
        <v>0.789</v>
      </c>
      <c r="H110" s="3">
        <f t="shared" si="24"/>
        <v>2.1879759</v>
      </c>
      <c r="I110" s="9">
        <f t="shared" si="25"/>
        <v>4375.9518</v>
      </c>
      <c r="M110" s="23">
        <v>0.736</v>
      </c>
      <c r="N110" s="23">
        <v>2</v>
      </c>
    </row>
    <row r="111" spans="7:14">
      <c r="G111" s="21">
        <v>0.82</v>
      </c>
      <c r="H111" s="3">
        <f t="shared" si="24"/>
        <v>2.273942</v>
      </c>
      <c r="I111" s="9">
        <f t="shared" si="25"/>
        <v>4547.884</v>
      </c>
      <c r="M111" s="23">
        <v>1.085</v>
      </c>
      <c r="N111" s="23">
        <v>3</v>
      </c>
    </row>
    <row r="112" spans="2:14">
      <c r="B112" s="3" t="s">
        <v>10</v>
      </c>
      <c r="G112" s="3">
        <v>0.849</v>
      </c>
      <c r="H112" s="3">
        <f t="shared" ref="H112:H120" si="26">G112*2.7731</f>
        <v>2.3543619</v>
      </c>
      <c r="I112" s="9">
        <f t="shared" ref="I112:I120" si="27">H112*25/0.5*30/0.75</f>
        <v>4708.7238</v>
      </c>
      <c r="J112" s="8">
        <f>AVERAGE(I112:I114)</f>
        <v>4708.7238</v>
      </c>
      <c r="M112" s="23">
        <v>1.837</v>
      </c>
      <c r="N112" s="23">
        <v>5</v>
      </c>
    </row>
    <row r="113" spans="7:14">
      <c r="G113" s="3">
        <v>0.873</v>
      </c>
      <c r="H113" s="3">
        <f t="shared" si="26"/>
        <v>2.4209163</v>
      </c>
      <c r="I113" s="9">
        <f t="shared" si="27"/>
        <v>4841.8326</v>
      </c>
      <c r="M113" s="23">
        <v>2.494</v>
      </c>
      <c r="N113" s="23">
        <v>7</v>
      </c>
    </row>
    <row r="114" spans="7:9">
      <c r="G114" s="3">
        <v>0.825</v>
      </c>
      <c r="H114" s="3">
        <f t="shared" si="26"/>
        <v>2.2878075</v>
      </c>
      <c r="I114" s="9">
        <f t="shared" si="27"/>
        <v>4575.615</v>
      </c>
    </row>
    <row r="115" spans="2:10">
      <c r="B115" s="3" t="s">
        <v>11</v>
      </c>
      <c r="G115" s="3">
        <v>0.848</v>
      </c>
      <c r="H115" s="3">
        <f t="shared" si="26"/>
        <v>2.3515888</v>
      </c>
      <c r="I115" s="9">
        <f t="shared" si="27"/>
        <v>4703.1776</v>
      </c>
      <c r="J115" s="8">
        <f>AVERAGE(I115:I117)</f>
        <v>4817.79906666667</v>
      </c>
    </row>
    <row r="116" spans="7:9">
      <c r="G116" s="3">
        <v>0.871</v>
      </c>
      <c r="H116" s="3">
        <f t="shared" si="26"/>
        <v>2.4153701</v>
      </c>
      <c r="I116" s="9">
        <f t="shared" si="27"/>
        <v>4830.7402</v>
      </c>
    </row>
    <row r="117" spans="7:9">
      <c r="G117" s="3">
        <v>0.887</v>
      </c>
      <c r="H117" s="3">
        <f t="shared" si="26"/>
        <v>2.4597397</v>
      </c>
      <c r="I117" s="9">
        <f t="shared" si="27"/>
        <v>4919.4794</v>
      </c>
    </row>
    <row r="118" spans="1:10">
      <c r="A118" s="20">
        <v>0.03</v>
      </c>
      <c r="B118" s="3" t="s">
        <v>8</v>
      </c>
      <c r="G118" s="21">
        <v>0.894</v>
      </c>
      <c r="H118" s="3">
        <f t="shared" ref="H118:H123" si="28">G118*2.7731</f>
        <v>2.4791514</v>
      </c>
      <c r="I118" s="9">
        <f t="shared" ref="I118:I123" si="29">H118*25/0.5*30/0.75</f>
        <v>4958.3028</v>
      </c>
      <c r="J118" s="8">
        <f>AVERAGE(I118:I120)</f>
        <v>4875.1098</v>
      </c>
    </row>
    <row r="119" spans="7:9">
      <c r="G119" s="21">
        <v>0.921</v>
      </c>
      <c r="H119" s="3">
        <f t="shared" si="28"/>
        <v>2.5540251</v>
      </c>
      <c r="I119" s="9">
        <f t="shared" si="29"/>
        <v>5108.0502</v>
      </c>
    </row>
    <row r="120" spans="7:9">
      <c r="G120" s="21">
        <v>0.822</v>
      </c>
      <c r="H120" s="3">
        <f t="shared" si="28"/>
        <v>2.2794882</v>
      </c>
      <c r="I120" s="9">
        <f t="shared" si="29"/>
        <v>4558.9764</v>
      </c>
    </row>
    <row r="121" spans="2:10">
      <c r="B121" s="3" t="s">
        <v>9</v>
      </c>
      <c r="G121" s="21">
        <v>0.932</v>
      </c>
      <c r="H121" s="3">
        <f t="shared" si="28"/>
        <v>2.5845292</v>
      </c>
      <c r="I121" s="9">
        <f t="shared" si="29"/>
        <v>5169.0584</v>
      </c>
      <c r="J121" s="8">
        <f>AVERAGE(I121:I123)</f>
        <v>4925.0256</v>
      </c>
    </row>
    <row r="122" spans="7:9">
      <c r="G122" s="22">
        <v>0.901</v>
      </c>
      <c r="H122" s="3">
        <f t="shared" si="28"/>
        <v>2.4985631</v>
      </c>
      <c r="I122" s="9">
        <f t="shared" si="29"/>
        <v>4997.1262</v>
      </c>
    </row>
    <row r="123" spans="7:9">
      <c r="G123" s="21">
        <v>0.831</v>
      </c>
      <c r="H123" s="3">
        <f t="shared" si="28"/>
        <v>2.3044461</v>
      </c>
      <c r="I123" s="9">
        <f t="shared" si="29"/>
        <v>4608.8922</v>
      </c>
    </row>
    <row r="124" spans="2:10">
      <c r="B124" s="3" t="s">
        <v>10</v>
      </c>
      <c r="G124" s="3">
        <v>0.927</v>
      </c>
      <c r="H124" s="3">
        <f t="shared" ref="H124:H129" si="30">G124*2.7731</f>
        <v>2.5706637</v>
      </c>
      <c r="I124" s="9">
        <f t="shared" ref="I124:I129" si="31">H124*25/0.5*30/0.75</f>
        <v>5141.3274</v>
      </c>
      <c r="J124" s="8">
        <f>AVERAGE(I124:I126)</f>
        <v>5054.43693333333</v>
      </c>
    </row>
    <row r="125" spans="7:9">
      <c r="G125" s="3">
        <v>0.914</v>
      </c>
      <c r="H125" s="3">
        <f t="shared" si="30"/>
        <v>2.5346134</v>
      </c>
      <c r="I125" s="9">
        <f t="shared" si="31"/>
        <v>5069.2268</v>
      </c>
    </row>
    <row r="126" spans="7:9">
      <c r="G126" s="3">
        <v>0.893</v>
      </c>
      <c r="H126" s="3">
        <f t="shared" si="30"/>
        <v>2.4763783</v>
      </c>
      <c r="I126" s="9">
        <f t="shared" si="31"/>
        <v>4952.7566</v>
      </c>
    </row>
    <row r="127" spans="2:10">
      <c r="B127" s="3" t="s">
        <v>11</v>
      </c>
      <c r="G127" s="3">
        <v>0.919</v>
      </c>
      <c r="H127" s="3">
        <f t="shared" si="30"/>
        <v>2.5484789</v>
      </c>
      <c r="I127" s="9">
        <f t="shared" si="31"/>
        <v>5096.9578</v>
      </c>
      <c r="J127" s="8">
        <f>AVERAGE(I127:I129)</f>
        <v>5191.2432</v>
      </c>
    </row>
    <row r="128" spans="7:9">
      <c r="G128" s="3">
        <v>0.886</v>
      </c>
      <c r="H128" s="3">
        <f t="shared" si="30"/>
        <v>2.4569666</v>
      </c>
      <c r="I128" s="9">
        <f t="shared" si="31"/>
        <v>4913.9332</v>
      </c>
    </row>
    <row r="129" spans="7:9">
      <c r="G129" s="3">
        <v>1.003</v>
      </c>
      <c r="H129" s="3">
        <f t="shared" si="30"/>
        <v>2.7814193</v>
      </c>
      <c r="I129" s="9">
        <f t="shared" si="31"/>
        <v>5562.8386</v>
      </c>
    </row>
    <row r="133" ht="18.75" spans="1:2">
      <c r="A133" s="19" t="s">
        <v>28</v>
      </c>
      <c r="B133" s="19"/>
    </row>
    <row r="134" ht="15.75" spans="1:6">
      <c r="A134" s="13" t="s">
        <v>24</v>
      </c>
      <c r="B134" s="13"/>
      <c r="C134" s="13"/>
      <c r="D134" s="13"/>
      <c r="E134" s="14"/>
      <c r="F134" s="14"/>
    </row>
    <row r="135" spans="1:23">
      <c r="A135" s="3" t="s">
        <v>51</v>
      </c>
      <c r="E135" s="4"/>
      <c r="F135" s="4"/>
      <c r="G135" s="4" t="s">
        <v>46</v>
      </c>
      <c r="H135" s="4" t="s">
        <v>47</v>
      </c>
      <c r="I135" s="4" t="s">
        <v>48</v>
      </c>
      <c r="J135" s="3" t="s">
        <v>49</v>
      </c>
      <c r="R135" s="24"/>
      <c r="S135" s="24"/>
      <c r="T135" s="25"/>
      <c r="U135" s="25"/>
      <c r="V135" s="25"/>
      <c r="W135" s="25"/>
    </row>
    <row r="136" ht="15.75" spans="1:23">
      <c r="A136" s="3" t="s">
        <v>53</v>
      </c>
      <c r="B136" s="4" t="s">
        <v>44</v>
      </c>
      <c r="E136" s="4"/>
      <c r="F136" s="4"/>
      <c r="H136" s="15" t="s">
        <v>55</v>
      </c>
      <c r="I136" s="15" t="s">
        <v>56</v>
      </c>
      <c r="R136" s="26"/>
      <c r="S136" s="24"/>
      <c r="T136" s="25"/>
      <c r="U136" s="25"/>
      <c r="V136" s="25"/>
      <c r="W136" s="25"/>
    </row>
    <row r="137" spans="1:23">
      <c r="A137" s="20">
        <v>0</v>
      </c>
      <c r="B137" s="3" t="s">
        <v>57</v>
      </c>
      <c r="E137" s="4"/>
      <c r="F137" s="4"/>
      <c r="G137" s="21">
        <v>0.067</v>
      </c>
      <c r="H137" s="21">
        <f>G137*2.9168</f>
        <v>0.1954256</v>
      </c>
      <c r="I137" s="9">
        <f>H137*25/2*30/0.75</f>
        <v>97.7128</v>
      </c>
      <c r="J137" s="8">
        <f>AVERAGE(I137:I139)</f>
        <v>94.796</v>
      </c>
      <c r="R137" s="26"/>
      <c r="S137" s="24"/>
      <c r="T137" s="25"/>
      <c r="U137" s="25"/>
      <c r="V137" s="25"/>
      <c r="W137" s="25"/>
    </row>
    <row r="138" spans="7:23">
      <c r="G138" s="21">
        <v>0.055</v>
      </c>
      <c r="H138" s="21">
        <f>G138*2.9168</f>
        <v>0.160424</v>
      </c>
      <c r="I138" s="9">
        <f>H138*25/2*30/0.75</f>
        <v>80.212</v>
      </c>
      <c r="R138" s="26"/>
      <c r="S138" s="24"/>
      <c r="T138" s="25"/>
      <c r="U138" s="25"/>
      <c r="V138" s="25"/>
      <c r="W138" s="25"/>
    </row>
    <row r="139" spans="7:23">
      <c r="G139" s="21">
        <v>0.073</v>
      </c>
      <c r="H139" s="21">
        <f>G139*2.9168</f>
        <v>0.2129264</v>
      </c>
      <c r="I139" s="9">
        <f>H139*25/2*30/0.75</f>
        <v>106.4632</v>
      </c>
      <c r="R139" s="26"/>
      <c r="S139" s="24"/>
      <c r="T139" s="25"/>
      <c r="U139" s="25"/>
      <c r="V139" s="25"/>
      <c r="W139" s="25"/>
    </row>
    <row r="140" spans="1:23">
      <c r="A140" s="20">
        <v>0.01</v>
      </c>
      <c r="B140" s="3" t="s">
        <v>8</v>
      </c>
      <c r="G140" s="21">
        <v>0.089</v>
      </c>
      <c r="H140" s="21">
        <f t="shared" ref="H140:H145" si="32">G140*2.9168</f>
        <v>0.2595952</v>
      </c>
      <c r="I140" s="9">
        <f t="shared" ref="I140:I145" si="33">H140*25/2*30/0.75</f>
        <v>129.7976</v>
      </c>
      <c r="J140" s="8">
        <f>AVERAGE(I140:I142)</f>
        <v>132.228266666667</v>
      </c>
      <c r="R140" s="26"/>
      <c r="S140" s="25"/>
      <c r="T140" s="25"/>
      <c r="U140" s="25"/>
      <c r="V140" s="25"/>
      <c r="W140" s="25"/>
    </row>
    <row r="141" spans="7:23">
      <c r="G141" s="21">
        <v>0.091</v>
      </c>
      <c r="H141" s="21">
        <f t="shared" si="32"/>
        <v>0.2654288</v>
      </c>
      <c r="I141" s="9">
        <f t="shared" si="33"/>
        <v>132.7144</v>
      </c>
      <c r="R141" s="26"/>
      <c r="S141" s="24"/>
      <c r="T141" s="25"/>
      <c r="U141" s="25"/>
      <c r="V141" s="25"/>
      <c r="W141" s="25"/>
    </row>
    <row r="142" spans="7:23">
      <c r="G142" s="21">
        <v>0.092</v>
      </c>
      <c r="H142" s="21">
        <f t="shared" si="32"/>
        <v>0.2683456</v>
      </c>
      <c r="I142" s="9">
        <f t="shared" si="33"/>
        <v>134.1728</v>
      </c>
      <c r="R142" s="26"/>
      <c r="S142" s="27"/>
      <c r="T142" s="25"/>
      <c r="U142" s="25"/>
      <c r="V142" s="25"/>
      <c r="W142" s="25"/>
    </row>
    <row r="143" spans="2:10">
      <c r="B143" s="3" t="s">
        <v>9</v>
      </c>
      <c r="G143" s="21">
        <v>0.098</v>
      </c>
      <c r="H143" s="21">
        <f t="shared" si="32"/>
        <v>0.2858464</v>
      </c>
      <c r="I143" s="9">
        <f t="shared" si="33"/>
        <v>142.9232</v>
      </c>
      <c r="J143" s="8">
        <f>AVERAGE(I143:I145)</f>
        <v>142.9232</v>
      </c>
    </row>
    <row r="144" spans="7:9">
      <c r="G144" s="21">
        <v>0.101</v>
      </c>
      <c r="H144" s="21">
        <f t="shared" si="32"/>
        <v>0.2945968</v>
      </c>
      <c r="I144" s="9">
        <f t="shared" si="33"/>
        <v>147.2984</v>
      </c>
    </row>
    <row r="145" spans="7:9">
      <c r="G145" s="21">
        <v>0.095</v>
      </c>
      <c r="H145" s="21">
        <f t="shared" si="32"/>
        <v>0.277096</v>
      </c>
      <c r="I145" s="9">
        <f t="shared" si="33"/>
        <v>138.548</v>
      </c>
    </row>
    <row r="146" spans="2:10">
      <c r="B146" s="3" t="s">
        <v>10</v>
      </c>
      <c r="G146" s="3">
        <v>0.176</v>
      </c>
      <c r="H146" s="21">
        <f t="shared" ref="H146:H154" si="34">G146*2.9168</f>
        <v>0.5133568</v>
      </c>
      <c r="I146" s="9">
        <f t="shared" ref="I146:I154" si="35">H146*25/2*30/0.75</f>
        <v>256.6784</v>
      </c>
      <c r="J146" s="8">
        <f>AVERAGE(I146:I148)</f>
        <v>228.9688</v>
      </c>
    </row>
    <row r="147" spans="7:9">
      <c r="G147" s="3">
        <v>0.153</v>
      </c>
      <c r="H147" s="21">
        <f t="shared" si="34"/>
        <v>0.4462704</v>
      </c>
      <c r="I147" s="9">
        <f t="shared" si="35"/>
        <v>223.1352</v>
      </c>
    </row>
    <row r="148" spans="7:9">
      <c r="G148" s="3">
        <v>0.142</v>
      </c>
      <c r="H148" s="21">
        <f t="shared" si="34"/>
        <v>0.4141856</v>
      </c>
      <c r="I148" s="9">
        <f t="shared" si="35"/>
        <v>207.0928</v>
      </c>
    </row>
    <row r="149" spans="2:10">
      <c r="B149" s="3" t="s">
        <v>11</v>
      </c>
      <c r="G149" s="3">
        <v>0.175</v>
      </c>
      <c r="H149" s="21">
        <f t="shared" si="34"/>
        <v>0.51044</v>
      </c>
      <c r="I149" s="9">
        <f t="shared" si="35"/>
        <v>255.22</v>
      </c>
      <c r="J149" s="8">
        <f>AVERAGE(I149:I151)</f>
        <v>240.636</v>
      </c>
    </row>
    <row r="150" spans="7:9">
      <c r="G150" s="3">
        <v>0.155</v>
      </c>
      <c r="H150" s="21">
        <f t="shared" si="34"/>
        <v>0.452104</v>
      </c>
      <c r="I150" s="9">
        <f t="shared" si="35"/>
        <v>226.052</v>
      </c>
    </row>
    <row r="151" spans="7:9">
      <c r="G151" s="3">
        <v>0.165</v>
      </c>
      <c r="H151" s="21">
        <f t="shared" si="34"/>
        <v>0.481272</v>
      </c>
      <c r="I151" s="9">
        <f t="shared" si="35"/>
        <v>240.636</v>
      </c>
    </row>
    <row r="152" spans="1:10">
      <c r="A152" s="20">
        <v>0.03</v>
      </c>
      <c r="B152" s="3" t="s">
        <v>8</v>
      </c>
      <c r="G152" s="21">
        <v>0.1</v>
      </c>
      <c r="H152" s="21">
        <f t="shared" ref="H152:H157" si="36">G152*2.9168</f>
        <v>0.29168</v>
      </c>
      <c r="I152" s="9">
        <f t="shared" ref="I152:I157" si="37">H152*25/2*30/0.75</f>
        <v>145.84</v>
      </c>
      <c r="J152" s="8">
        <f>AVERAGE(I152:I154)</f>
        <v>151.6736</v>
      </c>
    </row>
    <row r="153" spans="7:9">
      <c r="G153" s="21">
        <v>0.101</v>
      </c>
      <c r="H153" s="21">
        <f t="shared" si="36"/>
        <v>0.2945968</v>
      </c>
      <c r="I153" s="9">
        <f t="shared" si="37"/>
        <v>147.2984</v>
      </c>
    </row>
    <row r="154" spans="7:9">
      <c r="G154" s="21">
        <v>0.111</v>
      </c>
      <c r="H154" s="21">
        <f t="shared" si="36"/>
        <v>0.3237648</v>
      </c>
      <c r="I154" s="9">
        <f t="shared" si="37"/>
        <v>161.8824</v>
      </c>
    </row>
    <row r="155" spans="2:10">
      <c r="B155" s="3" t="s">
        <v>9</v>
      </c>
      <c r="G155" s="21">
        <v>0.188</v>
      </c>
      <c r="H155" s="21">
        <f t="shared" si="36"/>
        <v>0.5483584</v>
      </c>
      <c r="I155" s="9">
        <f t="shared" si="37"/>
        <v>274.1792</v>
      </c>
      <c r="J155" s="8">
        <f>AVERAGE(I155:I157)</f>
        <v>274.665333333333</v>
      </c>
    </row>
    <row r="156" spans="7:9">
      <c r="G156" s="21">
        <v>0.196</v>
      </c>
      <c r="H156" s="21">
        <f t="shared" si="36"/>
        <v>0.5716928</v>
      </c>
      <c r="I156" s="9">
        <f t="shared" si="37"/>
        <v>285.8464</v>
      </c>
    </row>
    <row r="157" spans="7:9">
      <c r="G157" s="21">
        <v>0.181</v>
      </c>
      <c r="H157" s="21">
        <f t="shared" si="36"/>
        <v>0.5279408</v>
      </c>
      <c r="I157" s="9">
        <f t="shared" si="37"/>
        <v>263.9704</v>
      </c>
    </row>
    <row r="158" spans="2:10">
      <c r="B158" s="3" t="s">
        <v>10</v>
      </c>
      <c r="G158" s="3">
        <v>0.197</v>
      </c>
      <c r="H158" s="21">
        <f t="shared" ref="H158:H163" si="38">G158*2.9168</f>
        <v>0.5746096</v>
      </c>
      <c r="I158" s="9">
        <f t="shared" ref="I158:I163" si="39">H158*25/2*30/0.75</f>
        <v>287.3048</v>
      </c>
      <c r="J158" s="8">
        <f>AVERAGE(I158:I160)</f>
        <v>287.790933333333</v>
      </c>
    </row>
    <row r="159" spans="7:9">
      <c r="G159" s="3">
        <v>0.186</v>
      </c>
      <c r="H159" s="21">
        <f t="shared" si="38"/>
        <v>0.5425248</v>
      </c>
      <c r="I159" s="9">
        <f t="shared" si="39"/>
        <v>271.2624</v>
      </c>
    </row>
    <row r="160" spans="7:9">
      <c r="G160" s="3">
        <v>0.209</v>
      </c>
      <c r="H160" s="21">
        <f t="shared" si="38"/>
        <v>0.6096112</v>
      </c>
      <c r="I160" s="9">
        <f t="shared" si="39"/>
        <v>304.8056</v>
      </c>
    </row>
    <row r="161" spans="2:10">
      <c r="B161" s="3" t="s">
        <v>11</v>
      </c>
      <c r="G161" s="3">
        <v>0.238</v>
      </c>
      <c r="H161" s="21">
        <f t="shared" si="38"/>
        <v>0.6941984</v>
      </c>
      <c r="I161" s="9">
        <f t="shared" si="39"/>
        <v>347.0992</v>
      </c>
      <c r="J161" s="8">
        <f>AVERAGE(I161:I163)</f>
        <v>331.0568</v>
      </c>
    </row>
    <row r="162" spans="7:9">
      <c r="G162" s="3">
        <v>0.214</v>
      </c>
      <c r="H162" s="21">
        <f t="shared" si="38"/>
        <v>0.6241952</v>
      </c>
      <c r="I162" s="9">
        <f t="shared" si="39"/>
        <v>312.0976</v>
      </c>
    </row>
    <row r="163" spans="7:9">
      <c r="G163" s="3">
        <v>0.229</v>
      </c>
      <c r="H163" s="21">
        <f t="shared" si="38"/>
        <v>0.6679472</v>
      </c>
      <c r="I163" s="9">
        <f t="shared" si="39"/>
        <v>333.9736</v>
      </c>
    </row>
    <row r="166" ht="15.75" spans="1:4">
      <c r="A166" s="13" t="s">
        <v>25</v>
      </c>
      <c r="B166" s="13"/>
      <c r="C166" s="13"/>
      <c r="D166" s="13"/>
    </row>
    <row r="167" spans="1:10">
      <c r="A167" s="3" t="s">
        <v>51</v>
      </c>
      <c r="E167" s="4"/>
      <c r="F167" s="4"/>
      <c r="G167" s="4" t="s">
        <v>46</v>
      </c>
      <c r="H167" s="4" t="s">
        <v>47</v>
      </c>
      <c r="I167" s="4" t="s">
        <v>48</v>
      </c>
      <c r="J167" s="3" t="s">
        <v>49</v>
      </c>
    </row>
    <row r="168" ht="15.75" spans="1:9">
      <c r="A168" s="3" t="s">
        <v>53</v>
      </c>
      <c r="B168" s="4" t="s">
        <v>44</v>
      </c>
      <c r="E168" s="4"/>
      <c r="F168" s="4"/>
      <c r="H168" s="15" t="s">
        <v>55</v>
      </c>
      <c r="I168" s="15" t="s">
        <v>56</v>
      </c>
    </row>
    <row r="169" spans="1:10">
      <c r="A169" s="20">
        <v>0</v>
      </c>
      <c r="B169" s="3" t="s">
        <v>57</v>
      </c>
      <c r="E169" s="4"/>
      <c r="F169" s="4"/>
      <c r="G169" s="21">
        <v>0.072</v>
      </c>
      <c r="H169" s="3">
        <f>G169*2.9721</f>
        <v>0.2139912</v>
      </c>
      <c r="I169" s="9">
        <f t="shared" ref="I169:I171" si="40">H169*25/2*30/0.75</f>
        <v>106.9956</v>
      </c>
      <c r="J169" s="8">
        <f>AVERAGE(I169:I171)</f>
        <v>103.0328</v>
      </c>
    </row>
    <row r="170" spans="7:9">
      <c r="G170" s="21">
        <v>0.071</v>
      </c>
      <c r="H170" s="3">
        <f>G170*2.9721</f>
        <v>0.2110191</v>
      </c>
      <c r="I170" s="9">
        <f t="shared" si="40"/>
        <v>105.50955</v>
      </c>
    </row>
    <row r="171" spans="7:9">
      <c r="G171" s="21">
        <v>0.065</v>
      </c>
      <c r="H171" s="3">
        <f>G171*2.9721</f>
        <v>0.1931865</v>
      </c>
      <c r="I171" s="9">
        <f t="shared" si="40"/>
        <v>96.59325</v>
      </c>
    </row>
    <row r="172" spans="1:12">
      <c r="A172" s="20">
        <v>0.01</v>
      </c>
      <c r="B172" s="3" t="s">
        <v>8</v>
      </c>
      <c r="G172" s="21">
        <v>0.107</v>
      </c>
      <c r="H172" s="3">
        <f t="shared" ref="H172:H198" si="41">G172*2.9721</f>
        <v>0.3180147</v>
      </c>
      <c r="I172" s="9">
        <f t="shared" ref="I172:I198" si="42">H172*25/2*30/0.75</f>
        <v>159.00735</v>
      </c>
      <c r="J172" s="8">
        <f>AVERAGE(I172:I174)</f>
        <v>150.09105</v>
      </c>
      <c r="L172" s="21"/>
    </row>
    <row r="173" spans="7:12">
      <c r="G173" s="21">
        <v>0.091</v>
      </c>
      <c r="H173" s="3">
        <f t="shared" si="41"/>
        <v>0.2704611</v>
      </c>
      <c r="I173" s="9">
        <f t="shared" si="42"/>
        <v>135.23055</v>
      </c>
      <c r="L173" s="21"/>
    </row>
    <row r="174" spans="7:12">
      <c r="G174" s="21">
        <v>0.105</v>
      </c>
      <c r="H174" s="3">
        <f t="shared" si="41"/>
        <v>0.3120705</v>
      </c>
      <c r="I174" s="9">
        <f t="shared" si="42"/>
        <v>156.03525</v>
      </c>
      <c r="L174" s="21"/>
    </row>
    <row r="175" spans="2:12">
      <c r="B175" s="3" t="s">
        <v>9</v>
      </c>
      <c r="G175" s="21">
        <v>0.119</v>
      </c>
      <c r="H175" s="3">
        <f t="shared" si="41"/>
        <v>0.3536799</v>
      </c>
      <c r="I175" s="9">
        <f t="shared" si="42"/>
        <v>176.83995</v>
      </c>
      <c r="J175" s="8">
        <f>AVERAGE(I175:I177)</f>
        <v>182.78415</v>
      </c>
      <c r="L175" s="21"/>
    </row>
    <row r="176" spans="7:12">
      <c r="G176" s="21">
        <v>0.122</v>
      </c>
      <c r="H176" s="3">
        <f t="shared" si="41"/>
        <v>0.3625962</v>
      </c>
      <c r="I176" s="9">
        <f t="shared" si="42"/>
        <v>181.2981</v>
      </c>
      <c r="L176" s="21"/>
    </row>
    <row r="177" spans="7:12">
      <c r="G177" s="21">
        <v>0.128</v>
      </c>
      <c r="H177" s="3">
        <f t="shared" si="41"/>
        <v>0.3804288</v>
      </c>
      <c r="I177" s="9">
        <f t="shared" si="42"/>
        <v>190.2144</v>
      </c>
      <c r="L177" s="21"/>
    </row>
    <row r="178" spans="2:10">
      <c r="B178" s="3" t="s">
        <v>10</v>
      </c>
      <c r="G178" s="3">
        <v>0.148</v>
      </c>
      <c r="H178" s="3">
        <f t="shared" si="41"/>
        <v>0.4398708</v>
      </c>
      <c r="I178" s="9">
        <f t="shared" si="42"/>
        <v>219.9354</v>
      </c>
      <c r="J178" s="8">
        <f>AVERAGE(I178:I180)</f>
        <v>207.55165</v>
      </c>
    </row>
    <row r="179" spans="7:9">
      <c r="G179" s="3">
        <v>0.131</v>
      </c>
      <c r="H179" s="3">
        <f t="shared" si="41"/>
        <v>0.3893451</v>
      </c>
      <c r="I179" s="9">
        <f t="shared" si="42"/>
        <v>194.67255</v>
      </c>
    </row>
    <row r="180" spans="7:12">
      <c r="G180" s="11">
        <v>0.14</v>
      </c>
      <c r="H180" s="3">
        <f t="shared" si="41"/>
        <v>0.416094</v>
      </c>
      <c r="I180" s="9">
        <f t="shared" si="42"/>
        <v>208.047</v>
      </c>
      <c r="L180" s="11"/>
    </row>
    <row r="181" spans="2:10">
      <c r="B181" s="3" t="s">
        <v>11</v>
      </c>
      <c r="G181" s="3">
        <v>0.156</v>
      </c>
      <c r="H181" s="3">
        <f t="shared" si="41"/>
        <v>0.4636476</v>
      </c>
      <c r="I181" s="9">
        <f t="shared" si="42"/>
        <v>231.8238</v>
      </c>
      <c r="J181" s="8">
        <f>AVERAGE(I181:I183)</f>
        <v>216.9633</v>
      </c>
    </row>
    <row r="182" spans="7:9">
      <c r="G182" s="3">
        <v>0.149</v>
      </c>
      <c r="H182" s="3">
        <f t="shared" si="41"/>
        <v>0.4428429</v>
      </c>
      <c r="I182" s="9">
        <f t="shared" si="42"/>
        <v>221.42145</v>
      </c>
    </row>
    <row r="183" spans="7:9">
      <c r="G183" s="3">
        <v>0.133</v>
      </c>
      <c r="H183" s="3">
        <f t="shared" si="41"/>
        <v>0.3952893</v>
      </c>
      <c r="I183" s="9">
        <f t="shared" si="42"/>
        <v>197.64465</v>
      </c>
    </row>
    <row r="184" spans="1:12">
      <c r="A184" s="20">
        <v>0.03</v>
      </c>
      <c r="B184" s="3" t="s">
        <v>8</v>
      </c>
      <c r="G184" s="21">
        <v>0.113</v>
      </c>
      <c r="H184" s="3">
        <f t="shared" si="41"/>
        <v>0.3358473</v>
      </c>
      <c r="I184" s="9">
        <f t="shared" si="42"/>
        <v>167.92365</v>
      </c>
      <c r="J184" s="8">
        <f>AVERAGE(I184:I186)</f>
        <v>192.1958</v>
      </c>
      <c r="L184" s="21"/>
    </row>
    <row r="185" spans="7:12">
      <c r="G185" s="21">
        <v>0.132</v>
      </c>
      <c r="H185" s="3">
        <f t="shared" si="41"/>
        <v>0.3923172</v>
      </c>
      <c r="I185" s="9">
        <f t="shared" si="42"/>
        <v>196.1586</v>
      </c>
      <c r="L185" s="21"/>
    </row>
    <row r="186" spans="7:12">
      <c r="G186" s="21">
        <v>0.143</v>
      </c>
      <c r="H186" s="3">
        <f t="shared" si="41"/>
        <v>0.4250103</v>
      </c>
      <c r="I186" s="9">
        <f t="shared" si="42"/>
        <v>212.50515</v>
      </c>
      <c r="L186" s="21"/>
    </row>
    <row r="187" spans="2:12">
      <c r="B187" s="3" t="s">
        <v>9</v>
      </c>
      <c r="G187" s="21">
        <v>0.162</v>
      </c>
      <c r="H187" s="3">
        <f t="shared" si="41"/>
        <v>0.4814802</v>
      </c>
      <c r="I187" s="9">
        <f t="shared" si="42"/>
        <v>240.7401</v>
      </c>
      <c r="J187" s="8">
        <f>AVERAGE(I187:I189)</f>
        <v>234.30055</v>
      </c>
      <c r="L187" s="21"/>
    </row>
    <row r="188" spans="7:12">
      <c r="G188" s="22">
        <v>0.161</v>
      </c>
      <c r="H188" s="3">
        <f t="shared" si="41"/>
        <v>0.4785081</v>
      </c>
      <c r="I188" s="9">
        <f t="shared" si="42"/>
        <v>239.25405</v>
      </c>
      <c r="L188" s="22"/>
    </row>
    <row r="189" spans="7:12">
      <c r="G189" s="21">
        <v>0.15</v>
      </c>
      <c r="H189" s="3">
        <f t="shared" si="41"/>
        <v>0.445815</v>
      </c>
      <c r="I189" s="9">
        <f t="shared" si="42"/>
        <v>222.9075</v>
      </c>
      <c r="L189" s="21"/>
    </row>
    <row r="190" spans="2:10">
      <c r="B190" s="3" t="s">
        <v>10</v>
      </c>
      <c r="G190" s="3">
        <v>0.149</v>
      </c>
      <c r="H190" s="3">
        <f t="shared" si="41"/>
        <v>0.4428429</v>
      </c>
      <c r="I190" s="9">
        <f t="shared" si="42"/>
        <v>221.42145</v>
      </c>
      <c r="J190" s="8">
        <f>AVERAGE(I190:I192)</f>
        <v>240.24475</v>
      </c>
    </row>
    <row r="191" spans="7:9">
      <c r="G191" s="3">
        <v>0.178</v>
      </c>
      <c r="H191" s="3">
        <f t="shared" si="41"/>
        <v>0.5290338</v>
      </c>
      <c r="I191" s="9">
        <f t="shared" si="42"/>
        <v>264.5169</v>
      </c>
    </row>
    <row r="192" spans="7:9">
      <c r="G192" s="3">
        <v>0.158</v>
      </c>
      <c r="H192" s="3">
        <f t="shared" si="41"/>
        <v>0.4695918</v>
      </c>
      <c r="I192" s="9">
        <f t="shared" si="42"/>
        <v>234.7959</v>
      </c>
    </row>
    <row r="193" spans="2:10">
      <c r="B193" s="3" t="s">
        <v>11</v>
      </c>
      <c r="G193" s="3">
        <v>0.172</v>
      </c>
      <c r="H193" s="3">
        <f t="shared" si="41"/>
        <v>0.5112012</v>
      </c>
      <c r="I193" s="9">
        <f t="shared" si="42"/>
        <v>255.6006</v>
      </c>
      <c r="J193" s="8">
        <f>AVERAGE(I193:I195)</f>
        <v>276.90065</v>
      </c>
    </row>
    <row r="194" spans="7:9">
      <c r="G194" s="3">
        <v>0.189</v>
      </c>
      <c r="H194" s="3">
        <f t="shared" si="41"/>
        <v>0.5617269</v>
      </c>
      <c r="I194" s="9">
        <f t="shared" si="42"/>
        <v>280.86345</v>
      </c>
    </row>
    <row r="195" spans="7:9">
      <c r="G195" s="3">
        <v>0.198</v>
      </c>
      <c r="H195" s="3">
        <f t="shared" si="41"/>
        <v>0.5884758</v>
      </c>
      <c r="I195" s="9">
        <f t="shared" si="42"/>
        <v>294.2379</v>
      </c>
    </row>
    <row r="198" ht="15.75" spans="1:6">
      <c r="A198" s="13" t="s">
        <v>26</v>
      </c>
      <c r="B198" s="13"/>
      <c r="C198" s="13"/>
      <c r="D198" s="13"/>
      <c r="E198" s="14"/>
      <c r="F198" s="14"/>
    </row>
    <row r="199" spans="1:10">
      <c r="A199" s="3" t="s">
        <v>51</v>
      </c>
      <c r="E199" s="4"/>
      <c r="F199" s="4"/>
      <c r="G199" s="4" t="s">
        <v>46</v>
      </c>
      <c r="H199" s="4" t="s">
        <v>47</v>
      </c>
      <c r="I199" s="4" t="s">
        <v>48</v>
      </c>
      <c r="J199" s="3" t="s">
        <v>49</v>
      </c>
    </row>
    <row r="200" ht="15.75" spans="1:9">
      <c r="A200" s="3" t="s">
        <v>53</v>
      </c>
      <c r="B200" s="4" t="s">
        <v>44</v>
      </c>
      <c r="E200" s="4"/>
      <c r="F200" s="4"/>
      <c r="H200" s="15" t="s">
        <v>55</v>
      </c>
      <c r="I200" s="15" t="s">
        <v>56</v>
      </c>
    </row>
    <row r="201" spans="1:10">
      <c r="A201" s="20">
        <v>0</v>
      </c>
      <c r="B201" s="3" t="s">
        <v>57</v>
      </c>
      <c r="E201" s="4"/>
      <c r="F201" s="4"/>
      <c r="G201" s="21">
        <v>0.059</v>
      </c>
      <c r="H201" s="3">
        <f>G201*2.9389</f>
        <v>0.1733951</v>
      </c>
      <c r="I201" s="9">
        <f t="shared" ref="I201:I203" si="43">H201*25/2*30/0.75</f>
        <v>86.69755</v>
      </c>
      <c r="J201" s="8">
        <f>AVERAGE(I201:I203)</f>
        <v>84.7382833333333</v>
      </c>
    </row>
    <row r="202" spans="7:9">
      <c r="G202" s="21">
        <v>0.063</v>
      </c>
      <c r="H202" s="3">
        <f>G202*2.9389</f>
        <v>0.1851507</v>
      </c>
      <c r="I202" s="9">
        <f t="shared" si="43"/>
        <v>92.57535</v>
      </c>
    </row>
    <row r="203" spans="7:9">
      <c r="G203" s="21">
        <v>0.051</v>
      </c>
      <c r="H203" s="3">
        <f>G203*2.9389</f>
        <v>0.1498839</v>
      </c>
      <c r="I203" s="9">
        <f t="shared" si="43"/>
        <v>74.94195</v>
      </c>
    </row>
    <row r="204" spans="1:10">
      <c r="A204" s="20">
        <v>0.01</v>
      </c>
      <c r="B204" s="3" t="s">
        <v>8</v>
      </c>
      <c r="G204" s="21">
        <v>0.083</v>
      </c>
      <c r="H204" s="3">
        <f t="shared" ref="H204:H230" si="44">G204*2.9389</f>
        <v>0.2439287</v>
      </c>
      <c r="I204" s="9">
        <f t="shared" ref="I204:I230" si="45">H204*25/2*30/0.75</f>
        <v>121.96435</v>
      </c>
      <c r="J204" s="8">
        <f>AVERAGE(I204:I206)</f>
        <v>121.96435</v>
      </c>
    </row>
    <row r="205" spans="7:9">
      <c r="G205" s="21">
        <v>0.081</v>
      </c>
      <c r="H205" s="3">
        <f t="shared" si="44"/>
        <v>0.2380509</v>
      </c>
      <c r="I205" s="9">
        <f t="shared" si="45"/>
        <v>119.02545</v>
      </c>
    </row>
    <row r="206" spans="7:9">
      <c r="G206" s="21">
        <v>0.085</v>
      </c>
      <c r="H206" s="3">
        <f t="shared" si="44"/>
        <v>0.2498065</v>
      </c>
      <c r="I206" s="9">
        <f t="shared" si="45"/>
        <v>124.90325</v>
      </c>
    </row>
    <row r="207" spans="2:10">
      <c r="B207" s="3" t="s">
        <v>9</v>
      </c>
      <c r="G207" s="21">
        <v>0.094</v>
      </c>
      <c r="H207" s="3">
        <f t="shared" si="44"/>
        <v>0.2762566</v>
      </c>
      <c r="I207" s="9">
        <f t="shared" si="45"/>
        <v>138.1283</v>
      </c>
      <c r="J207" s="8">
        <f>AVERAGE(I207:I209)</f>
        <v>139.107933333333</v>
      </c>
    </row>
    <row r="208" spans="7:9">
      <c r="G208" s="21">
        <v>0.091</v>
      </c>
      <c r="H208" s="3">
        <f t="shared" si="44"/>
        <v>0.2674399</v>
      </c>
      <c r="I208" s="9">
        <f t="shared" si="45"/>
        <v>133.71995</v>
      </c>
    </row>
    <row r="209" spans="7:9">
      <c r="G209" s="21">
        <v>0.099</v>
      </c>
      <c r="H209" s="3">
        <f t="shared" si="44"/>
        <v>0.2909511</v>
      </c>
      <c r="I209" s="9">
        <f t="shared" si="45"/>
        <v>145.47555</v>
      </c>
    </row>
    <row r="210" spans="2:10">
      <c r="B210" s="3" t="s">
        <v>10</v>
      </c>
      <c r="G210" s="3">
        <v>0.114</v>
      </c>
      <c r="H210" s="3">
        <f t="shared" si="44"/>
        <v>0.3350346</v>
      </c>
      <c r="I210" s="9">
        <f t="shared" si="45"/>
        <v>167.5173</v>
      </c>
      <c r="J210" s="8">
        <f>AVERAGE(I210:I212)</f>
        <v>181.721983333333</v>
      </c>
    </row>
    <row r="211" spans="7:9">
      <c r="G211" s="3">
        <v>0.123</v>
      </c>
      <c r="H211" s="3">
        <f t="shared" si="44"/>
        <v>0.3614847</v>
      </c>
      <c r="I211" s="9">
        <f t="shared" si="45"/>
        <v>180.74235</v>
      </c>
    </row>
    <row r="212" spans="7:9">
      <c r="G212" s="3">
        <v>0.134</v>
      </c>
      <c r="H212" s="3">
        <f t="shared" si="44"/>
        <v>0.3938126</v>
      </c>
      <c r="I212" s="9">
        <f t="shared" si="45"/>
        <v>196.9063</v>
      </c>
    </row>
    <row r="213" spans="2:10">
      <c r="B213" s="3" t="s">
        <v>11</v>
      </c>
      <c r="G213" s="3">
        <v>0.135</v>
      </c>
      <c r="H213" s="3">
        <f t="shared" si="44"/>
        <v>0.3967515</v>
      </c>
      <c r="I213" s="9">
        <f t="shared" si="45"/>
        <v>198.37575</v>
      </c>
      <c r="J213" s="8">
        <f>AVERAGE(I213:I215)</f>
        <v>198.865566666667</v>
      </c>
    </row>
    <row r="214" spans="7:9">
      <c r="G214" s="3">
        <v>0.127</v>
      </c>
      <c r="H214" s="3">
        <f t="shared" si="44"/>
        <v>0.3732403</v>
      </c>
      <c r="I214" s="9">
        <f t="shared" si="45"/>
        <v>186.62015</v>
      </c>
    </row>
    <row r="215" spans="7:9">
      <c r="G215" s="3">
        <v>0.144</v>
      </c>
      <c r="H215" s="3">
        <f t="shared" si="44"/>
        <v>0.4232016</v>
      </c>
      <c r="I215" s="9">
        <f t="shared" si="45"/>
        <v>211.6008</v>
      </c>
    </row>
    <row r="216" spans="1:10">
      <c r="A216" s="20">
        <v>0.03</v>
      </c>
      <c r="B216" s="3" t="s">
        <v>8</v>
      </c>
      <c r="G216" s="21">
        <v>0.117</v>
      </c>
      <c r="H216" s="3">
        <f t="shared" si="44"/>
        <v>0.3438513</v>
      </c>
      <c r="I216" s="9">
        <f t="shared" si="45"/>
        <v>171.92565</v>
      </c>
      <c r="J216" s="8">
        <f>AVERAGE(I216:I218)</f>
        <v>168.007116666667</v>
      </c>
    </row>
    <row r="217" spans="7:9">
      <c r="G217" s="21">
        <v>0.106</v>
      </c>
      <c r="H217" s="3">
        <f t="shared" si="44"/>
        <v>0.3115234</v>
      </c>
      <c r="I217" s="9">
        <f t="shared" si="45"/>
        <v>155.7617</v>
      </c>
    </row>
    <row r="218" spans="7:9">
      <c r="G218" s="21">
        <v>0.12</v>
      </c>
      <c r="H218" s="3">
        <f t="shared" si="44"/>
        <v>0.352668</v>
      </c>
      <c r="I218" s="9">
        <f t="shared" si="45"/>
        <v>176.334</v>
      </c>
    </row>
    <row r="219" spans="2:10">
      <c r="B219" s="3" t="s">
        <v>9</v>
      </c>
      <c r="G219" s="21">
        <v>0.135</v>
      </c>
      <c r="H219" s="3">
        <f t="shared" si="44"/>
        <v>0.3967515</v>
      </c>
      <c r="I219" s="9">
        <f t="shared" si="45"/>
        <v>198.37575</v>
      </c>
      <c r="J219" s="8">
        <f>AVERAGE(I219:I221)</f>
        <v>195.926666666667</v>
      </c>
    </row>
    <row r="220" spans="7:9">
      <c r="G220" s="22">
        <v>0.138</v>
      </c>
      <c r="H220" s="3">
        <f t="shared" si="44"/>
        <v>0.4055682</v>
      </c>
      <c r="I220" s="9">
        <f t="shared" si="45"/>
        <v>202.7841</v>
      </c>
    </row>
    <row r="221" spans="7:9">
      <c r="G221" s="21">
        <v>0.127</v>
      </c>
      <c r="H221" s="3">
        <f t="shared" si="44"/>
        <v>0.3732403</v>
      </c>
      <c r="I221" s="9">
        <f t="shared" si="45"/>
        <v>186.62015</v>
      </c>
    </row>
    <row r="222" spans="2:10">
      <c r="B222" s="3" t="s">
        <v>10</v>
      </c>
      <c r="G222" s="3">
        <v>0.159</v>
      </c>
      <c r="H222" s="3">
        <f t="shared" si="44"/>
        <v>0.4672851</v>
      </c>
      <c r="I222" s="9">
        <f t="shared" si="45"/>
        <v>233.64255</v>
      </c>
      <c r="J222" s="8">
        <f>AVERAGE(I222:I224)</f>
        <v>230.70365</v>
      </c>
    </row>
    <row r="223" spans="7:9">
      <c r="G223" s="3">
        <v>0.163</v>
      </c>
      <c r="H223" s="3">
        <f t="shared" si="44"/>
        <v>0.4790407</v>
      </c>
      <c r="I223" s="9">
        <f t="shared" si="45"/>
        <v>239.52035</v>
      </c>
    </row>
    <row r="224" spans="7:9">
      <c r="G224" s="3">
        <v>0.149</v>
      </c>
      <c r="H224" s="3">
        <f t="shared" si="44"/>
        <v>0.4378961</v>
      </c>
      <c r="I224" s="9">
        <f t="shared" si="45"/>
        <v>218.94805</v>
      </c>
    </row>
    <row r="225" spans="2:10">
      <c r="B225" s="3" t="s">
        <v>11</v>
      </c>
      <c r="G225" s="3">
        <v>0.167</v>
      </c>
      <c r="H225" s="3">
        <f t="shared" si="44"/>
        <v>0.4907963</v>
      </c>
      <c r="I225" s="9">
        <f t="shared" si="45"/>
        <v>245.39815</v>
      </c>
      <c r="J225" s="8">
        <f>AVERAGE(I225:I227)</f>
        <v>243.9287</v>
      </c>
    </row>
    <row r="226" spans="7:9">
      <c r="G226" s="3">
        <v>0.158</v>
      </c>
      <c r="H226" s="3">
        <f t="shared" si="44"/>
        <v>0.4643462</v>
      </c>
      <c r="I226" s="9">
        <f t="shared" si="45"/>
        <v>232.1731</v>
      </c>
    </row>
    <row r="227" spans="7:9">
      <c r="G227" s="3">
        <v>0.173</v>
      </c>
      <c r="H227" s="3">
        <f t="shared" si="44"/>
        <v>0.5084297</v>
      </c>
      <c r="I227" s="9">
        <f t="shared" si="45"/>
        <v>254.21485</v>
      </c>
    </row>
    <row r="230" ht="15.75" spans="1:4">
      <c r="A230" s="13" t="s">
        <v>27</v>
      </c>
      <c r="B230" s="13"/>
      <c r="C230" s="13"/>
      <c r="D230" s="13"/>
    </row>
    <row r="231" spans="1:10">
      <c r="A231" s="3" t="s">
        <v>51</v>
      </c>
      <c r="E231" s="4"/>
      <c r="F231" s="4"/>
      <c r="G231" s="4" t="s">
        <v>46</v>
      </c>
      <c r="H231" s="4" t="s">
        <v>47</v>
      </c>
      <c r="I231" s="4" t="s">
        <v>48</v>
      </c>
      <c r="J231" s="3" t="s">
        <v>49</v>
      </c>
    </row>
    <row r="232" ht="15.75" spans="1:9">
      <c r="A232" s="3" t="s">
        <v>53</v>
      </c>
      <c r="B232" s="4" t="s">
        <v>44</v>
      </c>
      <c r="E232" s="4"/>
      <c r="F232" s="4"/>
      <c r="H232" s="15" t="s">
        <v>55</v>
      </c>
      <c r="I232" s="15" t="s">
        <v>56</v>
      </c>
    </row>
    <row r="233" spans="1:10">
      <c r="A233" s="20">
        <v>0</v>
      </c>
      <c r="B233" s="3" t="s">
        <v>57</v>
      </c>
      <c r="E233" s="4"/>
      <c r="F233" s="4"/>
      <c r="G233" s="21">
        <v>0.785</v>
      </c>
      <c r="H233" s="3">
        <f>G233*2.7731</f>
        <v>2.1768835</v>
      </c>
      <c r="I233" s="9">
        <f>H233*25/0.5*30/0.75</f>
        <v>4353.767</v>
      </c>
      <c r="J233" s="8">
        <f>AVERAGE(I233:I235)</f>
        <v>4420.3214</v>
      </c>
    </row>
    <row r="234" spans="7:9">
      <c r="G234" s="21">
        <v>0.811</v>
      </c>
      <c r="H234" s="3">
        <f>G234*2.7731</f>
        <v>2.2489841</v>
      </c>
      <c r="I234" s="9">
        <f>H234*25/0.5*30/0.75</f>
        <v>4497.9682</v>
      </c>
    </row>
    <row r="235" spans="7:9">
      <c r="G235" s="21">
        <v>0.795</v>
      </c>
      <c r="H235" s="3">
        <f>G235*2.7731</f>
        <v>2.2046145</v>
      </c>
      <c r="I235" s="9">
        <f>H235*25/0.5*30/0.75</f>
        <v>4409.229</v>
      </c>
    </row>
    <row r="236" spans="1:10">
      <c r="A236" s="20">
        <v>0.01</v>
      </c>
      <c r="B236" s="3" t="s">
        <v>8</v>
      </c>
      <c r="G236" s="21">
        <v>0.879</v>
      </c>
      <c r="H236" s="3">
        <f t="shared" ref="H236:H262" si="46">G236*2.7731</f>
        <v>2.4375549</v>
      </c>
      <c r="I236" s="9">
        <f t="shared" ref="I236:I262" si="47">H236*25/0.5*30/0.75</f>
        <v>4875.1098</v>
      </c>
      <c r="J236" s="8">
        <f>AVERAGE(I236:I238)</f>
        <v>4769.732</v>
      </c>
    </row>
    <row r="237" spans="7:9">
      <c r="G237" s="21">
        <v>0.854</v>
      </c>
      <c r="H237" s="3">
        <f t="shared" si="46"/>
        <v>2.3682274</v>
      </c>
      <c r="I237" s="9">
        <f t="shared" si="47"/>
        <v>4736.4548</v>
      </c>
    </row>
    <row r="238" spans="7:9">
      <c r="G238" s="21">
        <v>0.847</v>
      </c>
      <c r="H238" s="3">
        <f t="shared" si="46"/>
        <v>2.3488157</v>
      </c>
      <c r="I238" s="9">
        <f t="shared" si="47"/>
        <v>4697.6314</v>
      </c>
    </row>
    <row r="239" spans="2:10">
      <c r="B239" s="3" t="s">
        <v>9</v>
      </c>
      <c r="G239" s="21">
        <v>0.861</v>
      </c>
      <c r="H239" s="3">
        <f t="shared" si="46"/>
        <v>2.3876391</v>
      </c>
      <c r="I239" s="9">
        <f t="shared" si="47"/>
        <v>4775.2782</v>
      </c>
      <c r="J239" s="8">
        <f>AVERAGE(I239:I241)</f>
        <v>4849.22753333333</v>
      </c>
    </row>
    <row r="240" spans="7:9">
      <c r="G240" s="21">
        <v>0.879</v>
      </c>
      <c r="H240" s="3">
        <f t="shared" si="46"/>
        <v>2.4375549</v>
      </c>
      <c r="I240" s="9">
        <f t="shared" si="47"/>
        <v>4875.1098</v>
      </c>
    </row>
    <row r="241" spans="7:9">
      <c r="G241" s="21">
        <v>0.883</v>
      </c>
      <c r="H241" s="3">
        <f t="shared" si="46"/>
        <v>2.4486473</v>
      </c>
      <c r="I241" s="9">
        <f t="shared" si="47"/>
        <v>4897.2946</v>
      </c>
    </row>
    <row r="242" spans="2:10">
      <c r="B242" s="3" t="s">
        <v>10</v>
      </c>
      <c r="G242" s="3">
        <v>0.863</v>
      </c>
      <c r="H242" s="3">
        <f t="shared" si="46"/>
        <v>2.3931853</v>
      </c>
      <c r="I242" s="9">
        <f t="shared" si="47"/>
        <v>4786.3706</v>
      </c>
      <c r="J242" s="8">
        <f>AVERAGE(I242:I244)</f>
        <v>4849.22753333333</v>
      </c>
    </row>
    <row r="243" spans="7:9">
      <c r="G243" s="3">
        <v>0.875</v>
      </c>
      <c r="H243" s="3">
        <f t="shared" si="46"/>
        <v>2.4264625</v>
      </c>
      <c r="I243" s="9">
        <f t="shared" si="47"/>
        <v>4852.925</v>
      </c>
    </row>
    <row r="244" spans="7:9">
      <c r="G244" s="3">
        <v>0.885</v>
      </c>
      <c r="H244" s="3">
        <f t="shared" si="46"/>
        <v>2.4541935</v>
      </c>
      <c r="I244" s="9">
        <f t="shared" si="47"/>
        <v>4908.387</v>
      </c>
    </row>
    <row r="245" spans="2:10">
      <c r="B245" s="3" t="s">
        <v>11</v>
      </c>
      <c r="G245" s="3">
        <v>0.919</v>
      </c>
      <c r="H245" s="3">
        <f t="shared" si="46"/>
        <v>2.5484789</v>
      </c>
      <c r="I245" s="9">
        <f t="shared" si="47"/>
        <v>5096.9578</v>
      </c>
      <c r="J245" s="8">
        <f>AVERAGE(I245:I247)</f>
        <v>5102.504</v>
      </c>
    </row>
    <row r="246" spans="7:9">
      <c r="G246" s="3">
        <v>0.908</v>
      </c>
      <c r="H246" s="3">
        <f t="shared" si="46"/>
        <v>2.5179748</v>
      </c>
      <c r="I246" s="9">
        <f t="shared" si="47"/>
        <v>5035.9496</v>
      </c>
    </row>
    <row r="247" spans="7:9">
      <c r="G247" s="3">
        <v>0.933</v>
      </c>
      <c r="H247" s="3">
        <f t="shared" si="46"/>
        <v>2.5873023</v>
      </c>
      <c r="I247" s="9">
        <f t="shared" si="47"/>
        <v>5174.6046</v>
      </c>
    </row>
    <row r="248" spans="1:10">
      <c r="A248" s="20">
        <v>0.03</v>
      </c>
      <c r="B248" s="3" t="s">
        <v>8</v>
      </c>
      <c r="G248" s="21">
        <v>1.031</v>
      </c>
      <c r="H248" s="3">
        <f t="shared" si="46"/>
        <v>2.8590661</v>
      </c>
      <c r="I248" s="9">
        <f t="shared" si="47"/>
        <v>5718.1322</v>
      </c>
      <c r="J248" s="8">
        <f>AVERAGE(I248:I250)</f>
        <v>5847.54353333333</v>
      </c>
    </row>
    <row r="249" spans="7:9">
      <c r="G249" s="21">
        <v>1.053</v>
      </c>
      <c r="H249" s="3">
        <f t="shared" si="46"/>
        <v>2.9200743</v>
      </c>
      <c r="I249" s="9">
        <f t="shared" si="47"/>
        <v>5840.1486</v>
      </c>
    </row>
    <row r="250" spans="7:9">
      <c r="G250" s="21">
        <v>1.079</v>
      </c>
      <c r="H250" s="3">
        <f t="shared" si="46"/>
        <v>2.9921749</v>
      </c>
      <c r="I250" s="9">
        <f t="shared" si="47"/>
        <v>5984.3498</v>
      </c>
    </row>
    <row r="251" spans="2:10">
      <c r="B251" s="3" t="s">
        <v>9</v>
      </c>
      <c r="G251" s="21">
        <v>1.131</v>
      </c>
      <c r="H251" s="3">
        <f t="shared" si="46"/>
        <v>3.1363761</v>
      </c>
      <c r="I251" s="9">
        <f t="shared" si="47"/>
        <v>6272.7522</v>
      </c>
      <c r="J251" s="8">
        <f>AVERAGE(I251:I253)</f>
        <v>6544.516</v>
      </c>
    </row>
    <row r="252" spans="7:9">
      <c r="G252" s="22">
        <v>1.18</v>
      </c>
      <c r="H252" s="3">
        <f t="shared" si="46"/>
        <v>3.272258</v>
      </c>
      <c r="I252" s="9">
        <f t="shared" si="47"/>
        <v>6544.516</v>
      </c>
    </row>
    <row r="253" spans="7:9">
      <c r="G253" s="21">
        <v>1.229</v>
      </c>
      <c r="H253" s="3">
        <f t="shared" si="46"/>
        <v>3.4081399</v>
      </c>
      <c r="I253" s="9">
        <f t="shared" si="47"/>
        <v>6816.2798</v>
      </c>
    </row>
    <row r="254" spans="2:10">
      <c r="B254" s="3" t="s">
        <v>10</v>
      </c>
      <c r="G254" s="3">
        <v>1.189</v>
      </c>
      <c r="H254" s="3">
        <f t="shared" si="46"/>
        <v>3.2972159</v>
      </c>
      <c r="I254" s="9">
        <f t="shared" si="47"/>
        <v>6594.4318</v>
      </c>
      <c r="J254" s="8">
        <f>AVERAGE(I254:I256)</f>
        <v>6668.38113333333</v>
      </c>
    </row>
    <row r="255" spans="7:9">
      <c r="G255" s="3">
        <v>1.201</v>
      </c>
      <c r="H255" s="3">
        <f t="shared" si="46"/>
        <v>3.3304931</v>
      </c>
      <c r="I255" s="9">
        <f t="shared" si="47"/>
        <v>6660.9862</v>
      </c>
    </row>
    <row r="256" spans="7:9">
      <c r="G256" s="3">
        <v>1.217</v>
      </c>
      <c r="H256" s="3">
        <f t="shared" si="46"/>
        <v>3.3748627</v>
      </c>
      <c r="I256" s="9">
        <f t="shared" si="47"/>
        <v>6749.7254</v>
      </c>
    </row>
    <row r="257" spans="2:10">
      <c r="B257" s="3" t="s">
        <v>11</v>
      </c>
      <c r="G257" s="3">
        <v>1.265</v>
      </c>
      <c r="H257" s="3">
        <f t="shared" si="46"/>
        <v>3.5079715</v>
      </c>
      <c r="I257" s="9">
        <f t="shared" si="47"/>
        <v>7015.943</v>
      </c>
      <c r="J257" s="8">
        <f>AVERAGE(I257:I259)</f>
        <v>6788.5488</v>
      </c>
    </row>
    <row r="258" spans="7:9">
      <c r="G258" s="3">
        <v>1.21</v>
      </c>
      <c r="H258" s="3">
        <f t="shared" si="46"/>
        <v>3.355451</v>
      </c>
      <c r="I258" s="9">
        <f t="shared" si="47"/>
        <v>6710.902</v>
      </c>
    </row>
    <row r="259" spans="7:9">
      <c r="G259" s="3">
        <v>1.197</v>
      </c>
      <c r="H259" s="3">
        <f t="shared" si="46"/>
        <v>3.3194007</v>
      </c>
      <c r="I259" s="9">
        <f t="shared" si="47"/>
        <v>6638.8014</v>
      </c>
    </row>
  </sheetData>
  <mergeCells count="115">
    <mergeCell ref="A3:B3"/>
    <mergeCell ref="A4:D4"/>
    <mergeCell ref="E4:F4"/>
    <mergeCell ref="A5:B5"/>
    <mergeCell ref="A36:D36"/>
    <mergeCell ref="A37:B37"/>
    <mergeCell ref="A68:D68"/>
    <mergeCell ref="A69:B69"/>
    <mergeCell ref="A100:D100"/>
    <mergeCell ref="A101:B101"/>
    <mergeCell ref="A133:B133"/>
    <mergeCell ref="A134:D134"/>
    <mergeCell ref="A135:B135"/>
    <mergeCell ref="A166:D166"/>
    <mergeCell ref="A167:B167"/>
    <mergeCell ref="A198:D198"/>
    <mergeCell ref="A199:B199"/>
    <mergeCell ref="A230:D230"/>
    <mergeCell ref="A231:B231"/>
    <mergeCell ref="A7:A9"/>
    <mergeCell ref="A10:A21"/>
    <mergeCell ref="A22:A33"/>
    <mergeCell ref="A39:A41"/>
    <mergeCell ref="A42:A53"/>
    <mergeCell ref="A54:A65"/>
    <mergeCell ref="A71:A73"/>
    <mergeCell ref="A74:A85"/>
    <mergeCell ref="A86:A97"/>
    <mergeCell ref="A103:A105"/>
    <mergeCell ref="A106:A117"/>
    <mergeCell ref="A118:A129"/>
    <mergeCell ref="A137:A139"/>
    <mergeCell ref="A140:A151"/>
    <mergeCell ref="A152:A163"/>
    <mergeCell ref="A169:A171"/>
    <mergeCell ref="A172:A183"/>
    <mergeCell ref="A184:A195"/>
    <mergeCell ref="A201:A203"/>
    <mergeCell ref="A204:A215"/>
    <mergeCell ref="A216:A227"/>
    <mergeCell ref="A233:A235"/>
    <mergeCell ref="A236:A247"/>
    <mergeCell ref="A248:A259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103:B105"/>
    <mergeCell ref="B106:B108"/>
    <mergeCell ref="B109:B111"/>
    <mergeCell ref="B112:B114"/>
    <mergeCell ref="B115:B117"/>
    <mergeCell ref="B118:B120"/>
    <mergeCell ref="B121:B123"/>
    <mergeCell ref="B124:B126"/>
    <mergeCell ref="B127:B129"/>
    <mergeCell ref="B137:B139"/>
    <mergeCell ref="B140:B142"/>
    <mergeCell ref="B143:B145"/>
    <mergeCell ref="B146:B148"/>
    <mergeCell ref="B149:B151"/>
    <mergeCell ref="B152:B154"/>
    <mergeCell ref="B155:B157"/>
    <mergeCell ref="B158:B160"/>
    <mergeCell ref="B161:B163"/>
    <mergeCell ref="B169:B171"/>
    <mergeCell ref="B172:B174"/>
    <mergeCell ref="B175:B177"/>
    <mergeCell ref="B178:B180"/>
    <mergeCell ref="B181:B183"/>
    <mergeCell ref="B184:B186"/>
    <mergeCell ref="B187:B189"/>
    <mergeCell ref="B190:B192"/>
    <mergeCell ref="B193:B195"/>
    <mergeCell ref="B201:B203"/>
    <mergeCell ref="B204:B206"/>
    <mergeCell ref="B207:B209"/>
    <mergeCell ref="B210:B212"/>
    <mergeCell ref="B213:B215"/>
    <mergeCell ref="B216:B218"/>
    <mergeCell ref="B219:B221"/>
    <mergeCell ref="B222:B224"/>
    <mergeCell ref="B225:B227"/>
    <mergeCell ref="B233:B235"/>
    <mergeCell ref="B236:B238"/>
    <mergeCell ref="B239:B241"/>
    <mergeCell ref="B242:B244"/>
    <mergeCell ref="B245:B247"/>
    <mergeCell ref="B248:B250"/>
    <mergeCell ref="B251:B253"/>
    <mergeCell ref="B254:B256"/>
    <mergeCell ref="B257:B259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7"/>
  <sheetViews>
    <sheetView workbookViewId="0">
      <selection activeCell="M29" sqref="M29"/>
    </sheetView>
  </sheetViews>
  <sheetFormatPr defaultColWidth="9" defaultRowHeight="15"/>
  <cols>
    <col min="1" max="1" width="11" style="12" customWidth="1"/>
    <col min="2" max="6" width="9" style="12"/>
    <col min="7" max="7" width="9" style="12" customWidth="1"/>
    <col min="8" max="8" width="9.25" style="12" customWidth="1"/>
    <col min="9" max="9" width="13.375" style="12" customWidth="1"/>
    <col min="10" max="16" width="9" style="12"/>
    <col min="17" max="17" width="12.625" style="12"/>
    <col min="18" max="16384" width="9" style="12"/>
  </cols>
  <sheetData>
    <row r="1" ht="23" customHeight="1" spans="1:4">
      <c r="A1" s="2" t="s">
        <v>28</v>
      </c>
      <c r="B1" s="2"/>
      <c r="C1" s="2"/>
      <c r="D1" s="2"/>
    </row>
    <row r="2" ht="18" customHeight="1" spans="1:6">
      <c r="A2" s="13" t="s">
        <v>24</v>
      </c>
      <c r="B2" s="13"/>
      <c r="C2" s="13"/>
      <c r="D2" s="13"/>
      <c r="E2" s="14"/>
      <c r="F2" s="14"/>
    </row>
    <row r="3" spans="1:10">
      <c r="A3" s="3" t="s">
        <v>51</v>
      </c>
      <c r="B3" s="3"/>
      <c r="C3" s="3" t="s">
        <v>52</v>
      </c>
      <c r="D3" s="3"/>
      <c r="E3" s="4"/>
      <c r="F3" s="4"/>
      <c r="G3" s="4" t="s">
        <v>46</v>
      </c>
      <c r="H3" s="4" t="s">
        <v>47</v>
      </c>
      <c r="I3" s="4" t="s">
        <v>48</v>
      </c>
      <c r="J3" s="3" t="s">
        <v>49</v>
      </c>
    </row>
    <row r="4" ht="15.75" spans="1:9">
      <c r="A4" s="3" t="s">
        <v>53</v>
      </c>
      <c r="B4" s="4" t="s">
        <v>44</v>
      </c>
      <c r="C4" s="3" t="s">
        <v>54</v>
      </c>
      <c r="D4" s="3"/>
      <c r="E4" s="4"/>
      <c r="F4" s="4"/>
      <c r="G4" s="3" t="s">
        <v>46</v>
      </c>
      <c r="H4" s="15" t="s">
        <v>55</v>
      </c>
      <c r="I4" s="15" t="s">
        <v>58</v>
      </c>
    </row>
    <row r="5" spans="1:10">
      <c r="A5" s="3">
        <v>0</v>
      </c>
      <c r="B5" s="3" t="s">
        <v>59</v>
      </c>
      <c r="C5" s="3">
        <v>0.75</v>
      </c>
      <c r="D5" s="3"/>
      <c r="E5" s="4"/>
      <c r="F5" s="4"/>
      <c r="G5" s="7">
        <v>0.063</v>
      </c>
      <c r="H5" s="9">
        <f>G5*3.0574</f>
        <v>0.1926162</v>
      </c>
      <c r="I5" s="9">
        <f>H5*25/2*30/0.75</f>
        <v>96.3081</v>
      </c>
      <c r="J5" s="8">
        <f>AVERAGE(I5:I7)</f>
        <v>103.442033333333</v>
      </c>
    </row>
    <row r="6" spans="1:10">
      <c r="A6" s="3"/>
      <c r="B6" s="3"/>
      <c r="G6" s="7">
        <v>0.072</v>
      </c>
      <c r="H6" s="9">
        <f>G6*3.0574</f>
        <v>0.2201328</v>
      </c>
      <c r="I6" s="9">
        <f>H6*25/2*30/0.75</f>
        <v>110.0664</v>
      </c>
      <c r="J6" s="8"/>
    </row>
    <row r="7" spans="1:10">
      <c r="A7" s="3"/>
      <c r="B7" s="3"/>
      <c r="G7" s="7">
        <v>0.068</v>
      </c>
      <c r="H7" s="9">
        <f>G7*3.0574</f>
        <v>0.2079032</v>
      </c>
      <c r="I7" s="9">
        <f>H7*25/2*30/0.75</f>
        <v>103.9516</v>
      </c>
      <c r="J7" s="8"/>
    </row>
    <row r="8" spans="1:10">
      <c r="A8" s="5">
        <v>0.004</v>
      </c>
      <c r="B8" s="3" t="s">
        <v>8</v>
      </c>
      <c r="G8" s="7">
        <v>0.086</v>
      </c>
      <c r="H8" s="9">
        <f t="shared" ref="H8:H34" si="0">G8*3.0574</f>
        <v>0.2629364</v>
      </c>
      <c r="I8" s="9">
        <f t="shared" ref="I8:I34" si="1">H8*25/2*30/0.75</f>
        <v>131.4682</v>
      </c>
      <c r="J8" s="8">
        <f>AVERAGE(I8:I10)</f>
        <v>129.9395</v>
      </c>
    </row>
    <row r="9" spans="1:16">
      <c r="A9" s="5"/>
      <c r="B9" s="3"/>
      <c r="G9" s="7">
        <v>0.088</v>
      </c>
      <c r="H9" s="9">
        <f t="shared" si="0"/>
        <v>0.2690512</v>
      </c>
      <c r="I9" s="9">
        <f t="shared" si="1"/>
        <v>134.5256</v>
      </c>
      <c r="J9" s="8"/>
      <c r="O9" s="3" t="s">
        <v>46</v>
      </c>
      <c r="P9" s="4" t="s">
        <v>47</v>
      </c>
    </row>
    <row r="10" spans="1:16">
      <c r="A10" s="5"/>
      <c r="B10" s="3"/>
      <c r="G10" s="7">
        <v>0.081</v>
      </c>
      <c r="H10" s="9">
        <f t="shared" si="0"/>
        <v>0.2476494</v>
      </c>
      <c r="I10" s="9">
        <f t="shared" si="1"/>
        <v>123.8247</v>
      </c>
      <c r="J10" s="8"/>
      <c r="O10" s="3">
        <v>0</v>
      </c>
      <c r="P10" s="3">
        <v>0</v>
      </c>
    </row>
    <row r="11" spans="1:16">
      <c r="A11" s="5"/>
      <c r="B11" s="3" t="s">
        <v>9</v>
      </c>
      <c r="G11" s="16">
        <v>0.12</v>
      </c>
      <c r="H11" s="9">
        <f t="shared" si="0"/>
        <v>0.366888</v>
      </c>
      <c r="I11" s="9">
        <f t="shared" si="1"/>
        <v>183.444</v>
      </c>
      <c r="J11" s="8">
        <f>AVERAGE(I11:I13)</f>
        <v>196.692733333333</v>
      </c>
      <c r="O11" s="3">
        <v>0.169</v>
      </c>
      <c r="P11" s="3">
        <v>0.5</v>
      </c>
    </row>
    <row r="12" spans="1:16">
      <c r="A12" s="5"/>
      <c r="B12" s="3"/>
      <c r="G12" s="7">
        <v>0.131</v>
      </c>
      <c r="H12" s="9">
        <f t="shared" si="0"/>
        <v>0.4005194</v>
      </c>
      <c r="I12" s="9">
        <f t="shared" si="1"/>
        <v>200.2597</v>
      </c>
      <c r="J12" s="8"/>
      <c r="O12" s="3">
        <v>0.335</v>
      </c>
      <c r="P12" s="3">
        <v>1</v>
      </c>
    </row>
    <row r="13" spans="1:16">
      <c r="A13" s="5"/>
      <c r="B13" s="3"/>
      <c r="G13" s="7">
        <v>0.135</v>
      </c>
      <c r="H13" s="9">
        <f t="shared" si="0"/>
        <v>0.412749</v>
      </c>
      <c r="I13" s="9">
        <f t="shared" si="1"/>
        <v>206.3745</v>
      </c>
      <c r="J13" s="8"/>
      <c r="M13" s="3" t="s">
        <v>59</v>
      </c>
      <c r="O13" s="3">
        <v>0.489</v>
      </c>
      <c r="P13" s="3">
        <v>1.5</v>
      </c>
    </row>
    <row r="14" spans="1:16">
      <c r="A14" s="5"/>
      <c r="B14" s="3" t="s">
        <v>10</v>
      </c>
      <c r="G14" s="7">
        <v>0.147</v>
      </c>
      <c r="H14" s="9">
        <f t="shared" si="0"/>
        <v>0.4494378</v>
      </c>
      <c r="I14" s="9">
        <f t="shared" si="1"/>
        <v>224.7189</v>
      </c>
      <c r="J14" s="8">
        <f>AVERAGE(I14:I16)</f>
        <v>223.699766666667</v>
      </c>
      <c r="O14" s="3">
        <v>0.659</v>
      </c>
      <c r="P14" s="3">
        <v>2</v>
      </c>
    </row>
    <row r="15" spans="1:16">
      <c r="A15" s="5"/>
      <c r="B15" s="3"/>
      <c r="G15" s="16">
        <v>0.15</v>
      </c>
      <c r="H15" s="9">
        <f t="shared" si="0"/>
        <v>0.45861</v>
      </c>
      <c r="I15" s="9">
        <f t="shared" si="1"/>
        <v>229.305</v>
      </c>
      <c r="J15" s="8"/>
      <c r="O15" s="3">
        <v>0.827</v>
      </c>
      <c r="P15" s="3">
        <v>2.5</v>
      </c>
    </row>
    <row r="16" spans="1:16">
      <c r="A16" s="5"/>
      <c r="B16" s="3"/>
      <c r="G16" s="7">
        <v>0.142</v>
      </c>
      <c r="H16" s="9">
        <f t="shared" si="0"/>
        <v>0.4341508</v>
      </c>
      <c r="I16" s="9">
        <f t="shared" si="1"/>
        <v>217.0754</v>
      </c>
      <c r="J16" s="8"/>
      <c r="O16" s="3">
        <v>0.978</v>
      </c>
      <c r="P16" s="3">
        <v>3</v>
      </c>
    </row>
    <row r="17" spans="1:16">
      <c r="A17" s="5"/>
      <c r="B17" s="3" t="s">
        <v>11</v>
      </c>
      <c r="G17" s="7">
        <v>0.149</v>
      </c>
      <c r="H17" s="9">
        <f t="shared" si="0"/>
        <v>0.4555526</v>
      </c>
      <c r="I17" s="9">
        <f t="shared" si="1"/>
        <v>227.7763</v>
      </c>
      <c r="J17" s="8">
        <f>AVERAGE(I17:I19)</f>
        <v>234.400666666667</v>
      </c>
      <c r="O17" s="3">
        <v>1.293</v>
      </c>
      <c r="P17" s="3">
        <v>4</v>
      </c>
    </row>
    <row r="18" spans="1:16">
      <c r="A18" s="5"/>
      <c r="B18" s="3"/>
      <c r="G18" s="7">
        <v>0.155</v>
      </c>
      <c r="H18" s="9">
        <f t="shared" si="0"/>
        <v>0.473897</v>
      </c>
      <c r="I18" s="9">
        <f t="shared" si="1"/>
        <v>236.9485</v>
      </c>
      <c r="J18" s="8"/>
      <c r="O18" s="3">
        <v>1.641</v>
      </c>
      <c r="P18" s="3">
        <v>5</v>
      </c>
    </row>
    <row r="19" spans="1:10">
      <c r="A19" s="5"/>
      <c r="B19" s="3"/>
      <c r="G19" s="7">
        <v>0.156</v>
      </c>
      <c r="H19" s="9">
        <f t="shared" si="0"/>
        <v>0.4769544</v>
      </c>
      <c r="I19" s="9">
        <f t="shared" si="1"/>
        <v>238.4772</v>
      </c>
      <c r="J19" s="8"/>
    </row>
    <row r="20" spans="1:10">
      <c r="A20" s="5">
        <v>0.008</v>
      </c>
      <c r="B20" s="3" t="s">
        <v>8</v>
      </c>
      <c r="G20" s="7">
        <v>0.107</v>
      </c>
      <c r="H20" s="9">
        <f t="shared" si="0"/>
        <v>0.3271418</v>
      </c>
      <c r="I20" s="9">
        <f t="shared" si="1"/>
        <v>163.5709</v>
      </c>
      <c r="J20" s="8">
        <f>AVERAGE(I20:I22)</f>
        <v>151.850866666667</v>
      </c>
    </row>
    <row r="21" spans="1:10">
      <c r="A21" s="5"/>
      <c r="B21" s="3"/>
      <c r="G21" s="7">
        <v>0.098</v>
      </c>
      <c r="H21" s="9">
        <f t="shared" si="0"/>
        <v>0.2996252</v>
      </c>
      <c r="I21" s="9">
        <f t="shared" si="1"/>
        <v>149.8126</v>
      </c>
      <c r="J21" s="8"/>
    </row>
    <row r="22" spans="1:10">
      <c r="A22" s="5"/>
      <c r="B22" s="3"/>
      <c r="G22" s="7">
        <v>0.093</v>
      </c>
      <c r="H22" s="9">
        <f t="shared" si="0"/>
        <v>0.2843382</v>
      </c>
      <c r="I22" s="9">
        <f t="shared" si="1"/>
        <v>142.1691</v>
      </c>
      <c r="J22" s="8"/>
    </row>
    <row r="23" spans="1:10">
      <c r="A23" s="5"/>
      <c r="B23" s="3" t="s">
        <v>9</v>
      </c>
      <c r="G23" s="7">
        <v>0.13</v>
      </c>
      <c r="H23" s="9">
        <f t="shared" si="0"/>
        <v>0.397462</v>
      </c>
      <c r="I23" s="9">
        <f t="shared" si="1"/>
        <v>198.731</v>
      </c>
      <c r="J23" s="8">
        <f>AVERAGE(I23:I25)</f>
        <v>212.4893</v>
      </c>
    </row>
    <row r="24" spans="1:10">
      <c r="A24" s="5"/>
      <c r="B24" s="3"/>
      <c r="G24" s="7">
        <v>0.137</v>
      </c>
      <c r="H24" s="9">
        <f t="shared" si="0"/>
        <v>0.4188638</v>
      </c>
      <c r="I24" s="9">
        <f t="shared" si="1"/>
        <v>209.4319</v>
      </c>
      <c r="J24" s="8"/>
    </row>
    <row r="25" spans="1:10">
      <c r="A25" s="5"/>
      <c r="B25" s="3"/>
      <c r="G25" s="7">
        <v>0.15</v>
      </c>
      <c r="H25" s="9">
        <f t="shared" si="0"/>
        <v>0.45861</v>
      </c>
      <c r="I25" s="9">
        <f t="shared" si="1"/>
        <v>229.305</v>
      </c>
      <c r="J25" s="8"/>
    </row>
    <row r="26" spans="1:10">
      <c r="A26" s="5"/>
      <c r="B26" s="3" t="s">
        <v>10</v>
      </c>
      <c r="G26" s="7">
        <v>0.176</v>
      </c>
      <c r="H26" s="9">
        <f t="shared" si="0"/>
        <v>0.5381024</v>
      </c>
      <c r="I26" s="9">
        <f t="shared" si="1"/>
        <v>269.0512</v>
      </c>
      <c r="J26" s="8">
        <f>AVERAGE(I26:I28)</f>
        <v>261.4077</v>
      </c>
    </row>
    <row r="27" spans="1:10">
      <c r="A27" s="5"/>
      <c r="B27" s="3"/>
      <c r="G27" s="7">
        <v>0.167</v>
      </c>
      <c r="H27" s="9">
        <f t="shared" si="0"/>
        <v>0.5105858</v>
      </c>
      <c r="I27" s="9">
        <f t="shared" si="1"/>
        <v>255.2929</v>
      </c>
      <c r="J27" s="8"/>
    </row>
    <row r="28" spans="1:10">
      <c r="A28" s="5"/>
      <c r="B28" s="3"/>
      <c r="G28" s="7">
        <v>0.17</v>
      </c>
      <c r="H28" s="9">
        <f t="shared" si="0"/>
        <v>0.519758</v>
      </c>
      <c r="I28" s="9">
        <f t="shared" si="1"/>
        <v>259.879</v>
      </c>
      <c r="J28" s="8"/>
    </row>
    <row r="29" spans="1:10">
      <c r="A29" s="5"/>
      <c r="B29" s="3" t="s">
        <v>11</v>
      </c>
      <c r="G29" s="7">
        <v>0.196</v>
      </c>
      <c r="H29" s="9">
        <f t="shared" si="0"/>
        <v>0.5992504</v>
      </c>
      <c r="I29" s="9">
        <f t="shared" si="1"/>
        <v>299.6252</v>
      </c>
      <c r="J29" s="8">
        <f>AVERAGE(I29:I31)</f>
        <v>294.019966666667</v>
      </c>
    </row>
    <row r="30" spans="1:9">
      <c r="A30" s="5"/>
      <c r="B30" s="3"/>
      <c r="G30" s="7">
        <v>0.195</v>
      </c>
      <c r="H30" s="9">
        <f t="shared" si="0"/>
        <v>0.596193</v>
      </c>
      <c r="I30" s="9">
        <f t="shared" si="1"/>
        <v>298.0965</v>
      </c>
    </row>
    <row r="31" spans="1:9">
      <c r="A31" s="5"/>
      <c r="B31" s="3"/>
      <c r="G31" s="7">
        <v>0.186</v>
      </c>
      <c r="H31" s="9">
        <f t="shared" si="0"/>
        <v>0.5686764</v>
      </c>
      <c r="I31" s="9">
        <f t="shared" si="1"/>
        <v>284.3382</v>
      </c>
    </row>
    <row r="34" ht="18" customHeight="1" spans="1:5">
      <c r="A34" s="13" t="s">
        <v>25</v>
      </c>
      <c r="B34" s="13"/>
      <c r="C34" s="13"/>
      <c r="D34" s="13"/>
      <c r="E34" s="3"/>
    </row>
    <row r="35" spans="1:10">
      <c r="A35" s="3" t="s">
        <v>51</v>
      </c>
      <c r="B35" s="3"/>
      <c r="C35" s="3"/>
      <c r="D35" s="3"/>
      <c r="E35" s="4"/>
      <c r="F35" s="4"/>
      <c r="G35" s="4" t="s">
        <v>46</v>
      </c>
      <c r="H35" s="4" t="s">
        <v>47</v>
      </c>
      <c r="I35" s="4" t="s">
        <v>48</v>
      </c>
      <c r="J35" s="3" t="s">
        <v>49</v>
      </c>
    </row>
    <row r="36" ht="15.75" spans="1:9">
      <c r="A36" s="3" t="s">
        <v>53</v>
      </c>
      <c r="B36" s="4" t="s">
        <v>44</v>
      </c>
      <c r="C36" s="3"/>
      <c r="D36" s="3"/>
      <c r="E36" s="4"/>
      <c r="F36" s="4"/>
      <c r="G36" s="3"/>
      <c r="H36" s="15" t="s">
        <v>55</v>
      </c>
      <c r="I36" s="15" t="s">
        <v>58</v>
      </c>
    </row>
    <row r="37" spans="1:10">
      <c r="A37" s="3">
        <v>0</v>
      </c>
      <c r="B37" s="3" t="s">
        <v>59</v>
      </c>
      <c r="C37" s="3"/>
      <c r="D37" s="3"/>
      <c r="E37" s="4"/>
      <c r="F37" s="4"/>
      <c r="G37" s="7">
        <v>0.059</v>
      </c>
      <c r="H37" s="9">
        <f>G37*3.0574</f>
        <v>0.1803866</v>
      </c>
      <c r="I37" s="9">
        <f>H37*25/2*30/0.75</f>
        <v>90.1933</v>
      </c>
      <c r="J37" s="8">
        <f>AVERAGE(I37:I39)</f>
        <v>85.6072</v>
      </c>
    </row>
    <row r="38" spans="1:10">
      <c r="A38" s="3"/>
      <c r="B38" s="3"/>
      <c r="G38" s="7">
        <v>0.056</v>
      </c>
      <c r="H38" s="9">
        <f>G38*3.0574</f>
        <v>0.1712144</v>
      </c>
      <c r="I38" s="9">
        <f>H38*25/2*30/0.75</f>
        <v>85.6072</v>
      </c>
      <c r="J38" s="8"/>
    </row>
    <row r="39" spans="1:10">
      <c r="A39" s="3"/>
      <c r="B39" s="3"/>
      <c r="G39" s="7">
        <v>0.053</v>
      </c>
      <c r="H39" s="9">
        <f>G39*3.0574</f>
        <v>0.1620422</v>
      </c>
      <c r="I39" s="9">
        <f>H39*25/2*30/0.75</f>
        <v>81.0211</v>
      </c>
      <c r="J39" s="8"/>
    </row>
    <row r="40" spans="1:10">
      <c r="A40" s="5">
        <v>0.004</v>
      </c>
      <c r="B40" s="3" t="s">
        <v>8</v>
      </c>
      <c r="G40" s="7">
        <v>0.082</v>
      </c>
      <c r="H40" s="9">
        <f t="shared" ref="H40:H66" si="2">G40*3.0574</f>
        <v>0.2507068</v>
      </c>
      <c r="I40" s="9">
        <f t="shared" ref="I40:I66" si="3">H40*25/2*30/0.75</f>
        <v>125.3534</v>
      </c>
      <c r="J40" s="8">
        <f>AVERAGE(I40:I42)</f>
        <v>124.334266666667</v>
      </c>
    </row>
    <row r="41" spans="1:10">
      <c r="A41" s="5"/>
      <c r="B41" s="3"/>
      <c r="G41" s="7">
        <v>0.069</v>
      </c>
      <c r="H41" s="9">
        <f t="shared" si="2"/>
        <v>0.2109606</v>
      </c>
      <c r="I41" s="9">
        <f t="shared" si="3"/>
        <v>105.4803</v>
      </c>
      <c r="J41" s="8"/>
    </row>
    <row r="42" spans="1:10">
      <c r="A42" s="5"/>
      <c r="B42" s="3"/>
      <c r="G42" s="7">
        <v>0.093</v>
      </c>
      <c r="H42" s="9">
        <f t="shared" si="2"/>
        <v>0.2843382</v>
      </c>
      <c r="I42" s="9">
        <f t="shared" si="3"/>
        <v>142.1691</v>
      </c>
      <c r="J42" s="8"/>
    </row>
    <row r="43" spans="1:10">
      <c r="A43" s="5"/>
      <c r="B43" s="3" t="s">
        <v>9</v>
      </c>
      <c r="G43" s="16">
        <v>0.084</v>
      </c>
      <c r="H43" s="9">
        <f t="shared" si="2"/>
        <v>0.2568216</v>
      </c>
      <c r="I43" s="9">
        <f t="shared" si="3"/>
        <v>128.4108</v>
      </c>
      <c r="J43" s="8">
        <f>AVERAGE(I43:I45)</f>
        <v>128.4108</v>
      </c>
    </row>
    <row r="44" spans="1:10">
      <c r="A44" s="5"/>
      <c r="B44" s="3"/>
      <c r="G44" s="7">
        <v>0.075</v>
      </c>
      <c r="H44" s="9">
        <f t="shared" si="2"/>
        <v>0.229305</v>
      </c>
      <c r="I44" s="9">
        <f t="shared" si="3"/>
        <v>114.6525</v>
      </c>
      <c r="J44" s="8"/>
    </row>
    <row r="45" spans="1:10">
      <c r="A45" s="5"/>
      <c r="B45" s="3"/>
      <c r="G45" s="7">
        <v>0.093</v>
      </c>
      <c r="H45" s="9">
        <f t="shared" si="2"/>
        <v>0.2843382</v>
      </c>
      <c r="I45" s="9">
        <f t="shared" si="3"/>
        <v>142.1691</v>
      </c>
      <c r="J45" s="8"/>
    </row>
    <row r="46" spans="1:10">
      <c r="A46" s="5"/>
      <c r="B46" s="3" t="s">
        <v>10</v>
      </c>
      <c r="G46" s="7">
        <v>0.085</v>
      </c>
      <c r="H46" s="9">
        <f t="shared" si="2"/>
        <v>0.259879</v>
      </c>
      <c r="I46" s="9">
        <f t="shared" si="3"/>
        <v>129.9395</v>
      </c>
      <c r="J46" s="8">
        <f>AVERAGE(I46:I48)</f>
        <v>131.4682</v>
      </c>
    </row>
    <row r="47" spans="1:10">
      <c r="A47" s="5"/>
      <c r="B47" s="3"/>
      <c r="G47" s="16">
        <v>0.076</v>
      </c>
      <c r="H47" s="9">
        <f t="shared" si="2"/>
        <v>0.2323624</v>
      </c>
      <c r="I47" s="9">
        <f t="shared" si="3"/>
        <v>116.1812</v>
      </c>
      <c r="J47" s="8"/>
    </row>
    <row r="48" spans="1:10">
      <c r="A48" s="5"/>
      <c r="B48" s="3"/>
      <c r="G48" s="7">
        <v>0.097</v>
      </c>
      <c r="H48" s="9">
        <f t="shared" si="2"/>
        <v>0.2965678</v>
      </c>
      <c r="I48" s="9">
        <f t="shared" si="3"/>
        <v>148.2839</v>
      </c>
      <c r="J48" s="8"/>
    </row>
    <row r="49" spans="1:10">
      <c r="A49" s="5"/>
      <c r="B49" s="3" t="s">
        <v>11</v>
      </c>
      <c r="G49" s="7">
        <v>0.085</v>
      </c>
      <c r="H49" s="9">
        <f t="shared" si="2"/>
        <v>0.259879</v>
      </c>
      <c r="I49" s="9">
        <f t="shared" si="3"/>
        <v>129.9395</v>
      </c>
      <c r="J49" s="8">
        <f>AVERAGE(I49:I51)</f>
        <v>129.9395</v>
      </c>
    </row>
    <row r="50" spans="1:10">
      <c r="A50" s="5"/>
      <c r="B50" s="3"/>
      <c r="G50" s="7">
        <v>0.079</v>
      </c>
      <c r="H50" s="9">
        <f t="shared" si="2"/>
        <v>0.2415346</v>
      </c>
      <c r="I50" s="9">
        <f t="shared" si="3"/>
        <v>120.7673</v>
      </c>
      <c r="J50" s="8"/>
    </row>
    <row r="51" ht="15.75" spans="1:10">
      <c r="A51" s="5"/>
      <c r="B51" s="3"/>
      <c r="G51" s="17">
        <v>0.091</v>
      </c>
      <c r="H51" s="9">
        <f t="shared" si="2"/>
        <v>0.2782234</v>
      </c>
      <c r="I51" s="18">
        <f t="shared" si="3"/>
        <v>139.1117</v>
      </c>
      <c r="J51" s="8"/>
    </row>
    <row r="52" spans="1:10">
      <c r="A52" s="5">
        <v>0.008</v>
      </c>
      <c r="B52" s="3" t="s">
        <v>8</v>
      </c>
      <c r="G52" s="7">
        <v>0.084</v>
      </c>
      <c r="H52" s="9">
        <f t="shared" si="2"/>
        <v>0.2568216</v>
      </c>
      <c r="I52" s="9">
        <f t="shared" si="3"/>
        <v>128.4108</v>
      </c>
      <c r="J52" s="8">
        <f>AVERAGE(I52:I54)</f>
        <v>130.449066666667</v>
      </c>
    </row>
    <row r="53" spans="1:10">
      <c r="A53" s="5"/>
      <c r="B53" s="3"/>
      <c r="G53" s="7">
        <v>0.075</v>
      </c>
      <c r="H53" s="9">
        <f t="shared" si="2"/>
        <v>0.229305</v>
      </c>
      <c r="I53" s="9">
        <f t="shared" si="3"/>
        <v>114.6525</v>
      </c>
      <c r="J53" s="8"/>
    </row>
    <row r="54" spans="1:10">
      <c r="A54" s="5"/>
      <c r="B54" s="3"/>
      <c r="G54" s="7">
        <v>0.097</v>
      </c>
      <c r="H54" s="9">
        <f t="shared" si="2"/>
        <v>0.2965678</v>
      </c>
      <c r="I54" s="9">
        <f t="shared" si="3"/>
        <v>148.2839</v>
      </c>
      <c r="J54" s="8"/>
    </row>
    <row r="55" spans="1:10">
      <c r="A55" s="5"/>
      <c r="B55" s="3" t="s">
        <v>9</v>
      </c>
      <c r="G55" s="7">
        <v>0.088</v>
      </c>
      <c r="H55" s="9">
        <f t="shared" si="2"/>
        <v>0.2690512</v>
      </c>
      <c r="I55" s="9">
        <f t="shared" si="3"/>
        <v>134.5256</v>
      </c>
      <c r="J55" s="8">
        <f>AVERAGE(I55:I57)</f>
        <v>134.5256</v>
      </c>
    </row>
    <row r="56" spans="1:10">
      <c r="A56" s="5"/>
      <c r="B56" s="3"/>
      <c r="G56" s="7">
        <v>0.077</v>
      </c>
      <c r="H56" s="9">
        <f t="shared" si="2"/>
        <v>0.2354198</v>
      </c>
      <c r="I56" s="9">
        <f t="shared" si="3"/>
        <v>117.7099</v>
      </c>
      <c r="J56" s="8"/>
    </row>
    <row r="57" spans="1:10">
      <c r="A57" s="5"/>
      <c r="B57" s="3"/>
      <c r="G57" s="7">
        <v>0.099</v>
      </c>
      <c r="H57" s="9">
        <f t="shared" si="2"/>
        <v>0.3026826</v>
      </c>
      <c r="I57" s="9">
        <f t="shared" si="3"/>
        <v>151.3413</v>
      </c>
      <c r="J57" s="8"/>
    </row>
    <row r="58" spans="1:10">
      <c r="A58" s="5"/>
      <c r="B58" s="3" t="s">
        <v>10</v>
      </c>
      <c r="G58" s="7">
        <v>0.091</v>
      </c>
      <c r="H58" s="9">
        <f t="shared" si="2"/>
        <v>0.2782234</v>
      </c>
      <c r="I58" s="9">
        <f t="shared" si="3"/>
        <v>139.1117</v>
      </c>
      <c r="J58" s="8">
        <f>AVERAGE(I58:I60)</f>
        <v>142.1691</v>
      </c>
    </row>
    <row r="59" spans="1:10">
      <c r="A59" s="5"/>
      <c r="B59" s="3"/>
      <c r="G59" s="7">
        <v>0.083</v>
      </c>
      <c r="H59" s="9">
        <f t="shared" si="2"/>
        <v>0.2537642</v>
      </c>
      <c r="I59" s="9">
        <f t="shared" si="3"/>
        <v>126.8821</v>
      </c>
      <c r="J59" s="8"/>
    </row>
    <row r="60" spans="1:10">
      <c r="A60" s="5"/>
      <c r="B60" s="3"/>
      <c r="G60" s="7">
        <v>0.105</v>
      </c>
      <c r="H60" s="9">
        <f t="shared" si="2"/>
        <v>0.321027</v>
      </c>
      <c r="I60" s="9">
        <f t="shared" si="3"/>
        <v>160.5135</v>
      </c>
      <c r="J60" s="8"/>
    </row>
    <row r="61" spans="1:10">
      <c r="A61" s="5"/>
      <c r="B61" s="3" t="s">
        <v>11</v>
      </c>
      <c r="G61" s="7">
        <v>0.098</v>
      </c>
      <c r="H61" s="9">
        <f t="shared" si="2"/>
        <v>0.2996252</v>
      </c>
      <c r="I61" s="9">
        <f t="shared" si="3"/>
        <v>149.8126</v>
      </c>
      <c r="J61" s="8">
        <f>AVERAGE(I61:I63)</f>
        <v>146.7552</v>
      </c>
    </row>
    <row r="62" spans="1:9">
      <c r="A62" s="5"/>
      <c r="B62" s="3"/>
      <c r="G62" s="7">
        <v>0.089</v>
      </c>
      <c r="H62" s="9">
        <f t="shared" si="2"/>
        <v>0.2721086</v>
      </c>
      <c r="I62" s="9">
        <f t="shared" si="3"/>
        <v>136.0543</v>
      </c>
    </row>
    <row r="63" spans="1:9">
      <c r="A63" s="5"/>
      <c r="B63" s="3"/>
      <c r="G63" s="7">
        <v>0.101</v>
      </c>
      <c r="H63" s="9">
        <f t="shared" si="2"/>
        <v>0.3087974</v>
      </c>
      <c r="I63" s="9">
        <f t="shared" si="3"/>
        <v>154.3987</v>
      </c>
    </row>
    <row r="66" ht="18" customHeight="1" spans="1:6">
      <c r="A66" s="13" t="s">
        <v>26</v>
      </c>
      <c r="B66" s="13"/>
      <c r="C66" s="13"/>
      <c r="D66" s="13"/>
      <c r="E66" s="3"/>
      <c r="F66" s="3"/>
    </row>
    <row r="67" spans="1:10">
      <c r="A67" s="3" t="s">
        <v>51</v>
      </c>
      <c r="B67" s="3"/>
      <c r="C67" s="3"/>
      <c r="D67" s="3"/>
      <c r="E67" s="4"/>
      <c r="F67" s="4"/>
      <c r="G67" s="4" t="s">
        <v>46</v>
      </c>
      <c r="H67" s="4" t="s">
        <v>47</v>
      </c>
      <c r="I67" s="4" t="s">
        <v>48</v>
      </c>
      <c r="J67" s="3" t="s">
        <v>49</v>
      </c>
    </row>
    <row r="68" ht="15.75" spans="1:9">
      <c r="A68" s="3" t="s">
        <v>53</v>
      </c>
      <c r="B68" s="4" t="s">
        <v>44</v>
      </c>
      <c r="C68" s="3"/>
      <c r="D68" s="3"/>
      <c r="E68" s="4"/>
      <c r="F68" s="4"/>
      <c r="G68" s="3"/>
      <c r="H68" s="15" t="s">
        <v>55</v>
      </c>
      <c r="I68" s="15" t="s">
        <v>58</v>
      </c>
    </row>
    <row r="69" spans="1:10">
      <c r="A69" s="3">
        <v>0</v>
      </c>
      <c r="B69" s="3" t="s">
        <v>59</v>
      </c>
      <c r="C69" s="3"/>
      <c r="D69" s="3"/>
      <c r="E69" s="4"/>
      <c r="F69" s="4"/>
      <c r="G69" s="7">
        <v>0.044</v>
      </c>
      <c r="H69" s="9">
        <f>G69*3.0574</f>
        <v>0.1345256</v>
      </c>
      <c r="I69" s="9">
        <f>H69*25/2*30/0.75</f>
        <v>67.2628</v>
      </c>
      <c r="J69" s="8">
        <f>AVERAGE(I69:I71)</f>
        <v>58.0906</v>
      </c>
    </row>
    <row r="70" spans="1:10">
      <c r="A70" s="3"/>
      <c r="B70" s="3"/>
      <c r="G70" s="7">
        <v>0.034</v>
      </c>
      <c r="H70" s="9">
        <f>G70*3.0574</f>
        <v>0.1039516</v>
      </c>
      <c r="I70" s="9">
        <f>H70*25/2*30/0.75</f>
        <v>51.9758</v>
      </c>
      <c r="J70" s="8"/>
    </row>
    <row r="71" spans="1:10">
      <c r="A71" s="3"/>
      <c r="B71" s="3"/>
      <c r="G71" s="7">
        <v>0.036</v>
      </c>
      <c r="H71" s="9">
        <f>G71*3.0574</f>
        <v>0.1100664</v>
      </c>
      <c r="I71" s="9">
        <f>H71*25/2*30/0.75</f>
        <v>55.0332</v>
      </c>
      <c r="J71" s="8"/>
    </row>
    <row r="72" spans="1:10">
      <c r="A72" s="5">
        <v>0.004</v>
      </c>
      <c r="B72" s="3" t="s">
        <v>8</v>
      </c>
      <c r="G72" s="7">
        <v>0.043</v>
      </c>
      <c r="H72" s="9">
        <f t="shared" ref="H72:H98" si="4">G72*3.0574</f>
        <v>0.1314682</v>
      </c>
      <c r="I72" s="9">
        <f t="shared" ref="I72:I98" si="5">H72*25/2*30/0.75</f>
        <v>65.7341</v>
      </c>
      <c r="J72" s="8">
        <f>AVERAGE(I72:I74)</f>
        <v>67.2628</v>
      </c>
    </row>
    <row r="73" spans="1:10">
      <c r="A73" s="5"/>
      <c r="B73" s="3"/>
      <c r="G73" s="7">
        <v>0.045</v>
      </c>
      <c r="H73" s="9">
        <f t="shared" si="4"/>
        <v>0.137583</v>
      </c>
      <c r="I73" s="9">
        <f t="shared" si="5"/>
        <v>68.7915</v>
      </c>
      <c r="J73" s="8"/>
    </row>
    <row r="74" spans="1:10">
      <c r="A74" s="5"/>
      <c r="B74" s="3"/>
      <c r="G74" s="7">
        <v>0.044</v>
      </c>
      <c r="H74" s="9">
        <f t="shared" si="4"/>
        <v>0.1345256</v>
      </c>
      <c r="I74" s="9">
        <f t="shared" si="5"/>
        <v>67.2628</v>
      </c>
      <c r="J74" s="8"/>
    </row>
    <row r="75" spans="1:10">
      <c r="A75" s="5"/>
      <c r="B75" s="3" t="s">
        <v>9</v>
      </c>
      <c r="G75" s="16">
        <v>0.047</v>
      </c>
      <c r="H75" s="9">
        <f t="shared" si="4"/>
        <v>0.1436978</v>
      </c>
      <c r="I75" s="9">
        <f t="shared" si="5"/>
        <v>71.8489</v>
      </c>
      <c r="J75" s="8">
        <f>AVERAGE(I75:I77)</f>
        <v>71.3393333333333</v>
      </c>
    </row>
    <row r="76" spans="1:10">
      <c r="A76" s="5"/>
      <c r="B76" s="3"/>
      <c r="G76" s="7">
        <v>0.046</v>
      </c>
      <c r="H76" s="9">
        <f t="shared" si="4"/>
        <v>0.1406404</v>
      </c>
      <c r="I76" s="9">
        <f t="shared" si="5"/>
        <v>70.3202</v>
      </c>
      <c r="J76" s="8"/>
    </row>
    <row r="77" spans="1:10">
      <c r="A77" s="5"/>
      <c r="B77" s="3"/>
      <c r="G77" s="7">
        <v>0.047</v>
      </c>
      <c r="H77" s="9">
        <f t="shared" si="4"/>
        <v>0.1436978</v>
      </c>
      <c r="I77" s="9">
        <f t="shared" si="5"/>
        <v>71.8489</v>
      </c>
      <c r="J77" s="8"/>
    </row>
    <row r="78" spans="1:10">
      <c r="A78" s="5"/>
      <c r="B78" s="3" t="s">
        <v>10</v>
      </c>
      <c r="G78" s="7">
        <v>0.052</v>
      </c>
      <c r="H78" s="9">
        <f t="shared" si="4"/>
        <v>0.1589848</v>
      </c>
      <c r="I78" s="9">
        <f t="shared" si="5"/>
        <v>79.4924</v>
      </c>
      <c r="J78" s="8">
        <f>AVERAGE(I78:I80)</f>
        <v>82.5498</v>
      </c>
    </row>
    <row r="79" spans="1:10">
      <c r="A79" s="5"/>
      <c r="B79" s="3"/>
      <c r="G79" s="16">
        <v>0.054</v>
      </c>
      <c r="H79" s="9">
        <f t="shared" si="4"/>
        <v>0.1650996</v>
      </c>
      <c r="I79" s="9">
        <f t="shared" si="5"/>
        <v>82.5498</v>
      </c>
      <c r="J79" s="8"/>
    </row>
    <row r="80" spans="1:10">
      <c r="A80" s="5"/>
      <c r="B80" s="3"/>
      <c r="G80" s="7">
        <v>0.056</v>
      </c>
      <c r="H80" s="9">
        <f t="shared" si="4"/>
        <v>0.1712144</v>
      </c>
      <c r="I80" s="9">
        <f t="shared" si="5"/>
        <v>85.6072</v>
      </c>
      <c r="J80" s="8"/>
    </row>
    <row r="81" spans="1:10">
      <c r="A81" s="5"/>
      <c r="B81" s="3" t="s">
        <v>11</v>
      </c>
      <c r="G81" s="7">
        <v>0.058</v>
      </c>
      <c r="H81" s="9">
        <f t="shared" si="4"/>
        <v>0.1773292</v>
      </c>
      <c r="I81" s="9">
        <f t="shared" si="5"/>
        <v>88.6646</v>
      </c>
      <c r="J81" s="8">
        <f>AVERAGE(I81:I83)</f>
        <v>90.7028666666667</v>
      </c>
    </row>
    <row r="82" spans="1:10">
      <c r="A82" s="5"/>
      <c r="B82" s="3"/>
      <c r="G82" s="7">
        <v>0.061</v>
      </c>
      <c r="H82" s="9">
        <f t="shared" si="4"/>
        <v>0.1865014</v>
      </c>
      <c r="I82" s="9">
        <f t="shared" si="5"/>
        <v>93.2507</v>
      </c>
      <c r="J82" s="8"/>
    </row>
    <row r="83" spans="1:10">
      <c r="A83" s="5"/>
      <c r="B83" s="3"/>
      <c r="G83" s="7">
        <v>0.059</v>
      </c>
      <c r="H83" s="9">
        <f t="shared" si="4"/>
        <v>0.1803866</v>
      </c>
      <c r="I83" s="9">
        <f t="shared" si="5"/>
        <v>90.1933</v>
      </c>
      <c r="J83" s="8"/>
    </row>
    <row r="84" spans="1:10">
      <c r="A84" s="5">
        <v>0.008</v>
      </c>
      <c r="B84" s="3" t="s">
        <v>8</v>
      </c>
      <c r="G84" s="7">
        <v>0.05</v>
      </c>
      <c r="H84" s="9">
        <f t="shared" si="4"/>
        <v>0.15287</v>
      </c>
      <c r="I84" s="9">
        <f t="shared" si="5"/>
        <v>76.435</v>
      </c>
      <c r="J84" s="8">
        <f>AVERAGE(I84:I86)</f>
        <v>78.4732666666667</v>
      </c>
    </row>
    <row r="85" spans="1:10">
      <c r="A85" s="5"/>
      <c r="B85" s="3"/>
      <c r="G85" s="7">
        <v>0.051</v>
      </c>
      <c r="H85" s="9">
        <f t="shared" si="4"/>
        <v>0.1559274</v>
      </c>
      <c r="I85" s="9">
        <f t="shared" si="5"/>
        <v>77.9637</v>
      </c>
      <c r="J85" s="8"/>
    </row>
    <row r="86" spans="1:10">
      <c r="A86" s="5"/>
      <c r="B86" s="3"/>
      <c r="G86" s="7">
        <v>0.053</v>
      </c>
      <c r="H86" s="9">
        <f t="shared" si="4"/>
        <v>0.1620422</v>
      </c>
      <c r="I86" s="9">
        <f t="shared" si="5"/>
        <v>81.0211</v>
      </c>
      <c r="J86" s="8"/>
    </row>
    <row r="87" spans="1:10">
      <c r="A87" s="5"/>
      <c r="B87" s="3" t="s">
        <v>9</v>
      </c>
      <c r="G87" s="7">
        <v>0.062</v>
      </c>
      <c r="H87" s="9">
        <f t="shared" si="4"/>
        <v>0.1895588</v>
      </c>
      <c r="I87" s="9">
        <f t="shared" si="5"/>
        <v>94.7794</v>
      </c>
      <c r="J87" s="8">
        <f>AVERAGE(I87:I89)</f>
        <v>98.3463666666667</v>
      </c>
    </row>
    <row r="88" spans="1:10">
      <c r="A88" s="5"/>
      <c r="B88" s="3"/>
      <c r="G88" s="7">
        <v>0.064</v>
      </c>
      <c r="H88" s="9">
        <f t="shared" si="4"/>
        <v>0.1956736</v>
      </c>
      <c r="I88" s="9">
        <f t="shared" si="5"/>
        <v>97.8368</v>
      </c>
      <c r="J88" s="8"/>
    </row>
    <row r="89" spans="1:10">
      <c r="A89" s="5"/>
      <c r="B89" s="3"/>
      <c r="G89" s="7">
        <v>0.067</v>
      </c>
      <c r="H89" s="9">
        <f t="shared" si="4"/>
        <v>0.2048458</v>
      </c>
      <c r="I89" s="9">
        <f t="shared" si="5"/>
        <v>102.4229</v>
      </c>
      <c r="J89" s="8"/>
    </row>
    <row r="90" spans="1:10">
      <c r="A90" s="5"/>
      <c r="B90" s="3" t="s">
        <v>10</v>
      </c>
      <c r="G90" s="16">
        <v>0.07</v>
      </c>
      <c r="H90" s="9">
        <f t="shared" si="4"/>
        <v>0.214018</v>
      </c>
      <c r="I90" s="9">
        <f t="shared" si="5"/>
        <v>107.009</v>
      </c>
      <c r="J90" s="8">
        <f>AVERAGE(I90:I92)</f>
        <v>111.085533333333</v>
      </c>
    </row>
    <row r="91" spans="1:10">
      <c r="A91" s="5"/>
      <c r="B91" s="3"/>
      <c r="G91" s="7">
        <v>0.073</v>
      </c>
      <c r="H91" s="9">
        <f t="shared" si="4"/>
        <v>0.2231902</v>
      </c>
      <c r="I91" s="9">
        <f t="shared" si="5"/>
        <v>111.5951</v>
      </c>
      <c r="J91" s="8"/>
    </row>
    <row r="92" spans="1:10">
      <c r="A92" s="5"/>
      <c r="B92" s="3"/>
      <c r="G92" s="7">
        <v>0.075</v>
      </c>
      <c r="H92" s="9">
        <f t="shared" si="4"/>
        <v>0.229305</v>
      </c>
      <c r="I92" s="9">
        <f t="shared" si="5"/>
        <v>114.6525</v>
      </c>
      <c r="J92" s="8"/>
    </row>
    <row r="93" spans="1:10">
      <c r="A93" s="5"/>
      <c r="B93" s="3" t="s">
        <v>11</v>
      </c>
      <c r="G93" s="7">
        <v>0.082</v>
      </c>
      <c r="H93" s="9">
        <f t="shared" si="4"/>
        <v>0.2507068</v>
      </c>
      <c r="I93" s="9">
        <f t="shared" si="5"/>
        <v>125.3534</v>
      </c>
      <c r="J93" s="8">
        <f>AVERAGE(I93:I95)</f>
        <v>126.372533333333</v>
      </c>
    </row>
    <row r="94" spans="1:9">
      <c r="A94" s="5"/>
      <c r="B94" s="3"/>
      <c r="G94" s="7">
        <v>0.081</v>
      </c>
      <c r="H94" s="9">
        <f t="shared" si="4"/>
        <v>0.2476494</v>
      </c>
      <c r="I94" s="9">
        <f t="shared" si="5"/>
        <v>123.8247</v>
      </c>
    </row>
    <row r="95" spans="1:9">
      <c r="A95" s="5"/>
      <c r="B95" s="3"/>
      <c r="G95" s="7">
        <v>0.085</v>
      </c>
      <c r="H95" s="9">
        <f t="shared" si="4"/>
        <v>0.259879</v>
      </c>
      <c r="I95" s="9">
        <f t="shared" si="5"/>
        <v>129.9395</v>
      </c>
    </row>
    <row r="98" ht="21" customHeight="1" spans="1:5">
      <c r="A98" s="13" t="s">
        <v>27</v>
      </c>
      <c r="B98" s="13"/>
      <c r="C98" s="13"/>
      <c r="D98" s="13"/>
      <c r="E98" s="3"/>
    </row>
    <row r="99" spans="1:10">
      <c r="A99" s="3" t="s">
        <v>51</v>
      </c>
      <c r="B99" s="3"/>
      <c r="C99" s="3"/>
      <c r="D99" s="3"/>
      <c r="E99" s="4"/>
      <c r="F99" s="4"/>
      <c r="G99" s="4" t="s">
        <v>46</v>
      </c>
      <c r="H99" s="4" t="s">
        <v>47</v>
      </c>
      <c r="I99" s="4" t="s">
        <v>48</v>
      </c>
      <c r="J99" s="3" t="s">
        <v>49</v>
      </c>
    </row>
    <row r="100" ht="15.75" spans="1:9">
      <c r="A100" s="3" t="s">
        <v>53</v>
      </c>
      <c r="B100" s="4" t="s">
        <v>44</v>
      </c>
      <c r="C100" s="3"/>
      <c r="D100" s="3"/>
      <c r="E100" s="4"/>
      <c r="F100" s="4"/>
      <c r="G100" s="3"/>
      <c r="H100" s="15" t="s">
        <v>55</v>
      </c>
      <c r="I100" s="15" t="s">
        <v>58</v>
      </c>
    </row>
    <row r="101" spans="1:10">
      <c r="A101" s="3">
        <v>0</v>
      </c>
      <c r="B101" s="3" t="s">
        <v>59</v>
      </c>
      <c r="C101" s="3"/>
      <c r="D101" s="3"/>
      <c r="E101" s="4"/>
      <c r="F101" s="4"/>
      <c r="G101" s="7">
        <v>0.672</v>
      </c>
      <c r="H101" s="9">
        <f>G101*3.0574</f>
        <v>2.0545728</v>
      </c>
      <c r="I101" s="9">
        <f>H101*25/0.5*30/0.75</f>
        <v>4109.1456</v>
      </c>
      <c r="J101" s="8">
        <f>AVERAGE(I101:I103)</f>
        <v>4221.25026666667</v>
      </c>
    </row>
    <row r="102" spans="1:10">
      <c r="A102" s="3"/>
      <c r="B102" s="3"/>
      <c r="G102" s="7">
        <v>0.707</v>
      </c>
      <c r="H102" s="9">
        <f>G102*3.0574</f>
        <v>2.1615818</v>
      </c>
      <c r="I102" s="9">
        <f>H102*25/0.5*30/0.75</f>
        <v>4323.1636</v>
      </c>
      <c r="J102" s="8"/>
    </row>
    <row r="103" spans="1:10">
      <c r="A103" s="3"/>
      <c r="B103" s="3"/>
      <c r="G103" s="7">
        <v>0.692</v>
      </c>
      <c r="H103" s="9">
        <f>G103*3.0574</f>
        <v>2.1157208</v>
      </c>
      <c r="I103" s="9">
        <f>H103*25/0.5*30/0.75</f>
        <v>4231.4416</v>
      </c>
      <c r="J103" s="8"/>
    </row>
    <row r="104" spans="1:10">
      <c r="A104" s="5">
        <v>0.004</v>
      </c>
      <c r="B104" s="3" t="s">
        <v>8</v>
      </c>
      <c r="G104" s="7">
        <v>0.756</v>
      </c>
      <c r="H104" s="9">
        <f t="shared" ref="H104:H130" si="6">G104*3.0574</f>
        <v>2.3113944</v>
      </c>
      <c r="I104" s="9">
        <f t="shared" ref="I104:I130" si="7">H104*25/0.5*30/0.75</f>
        <v>4622.7888</v>
      </c>
      <c r="J104" s="8">
        <f>AVERAGE(I104:I106)</f>
        <v>4637.05666666667</v>
      </c>
    </row>
    <row r="105" spans="1:10">
      <c r="A105" s="5"/>
      <c r="B105" s="3"/>
      <c r="G105" s="7">
        <v>0.741</v>
      </c>
      <c r="H105" s="9">
        <f t="shared" si="6"/>
        <v>2.2655334</v>
      </c>
      <c r="I105" s="9">
        <f t="shared" si="7"/>
        <v>4531.0668</v>
      </c>
      <c r="J105" s="8"/>
    </row>
    <row r="106" spans="1:10">
      <c r="A106" s="5"/>
      <c r="B106" s="3"/>
      <c r="G106" s="7">
        <v>0.778</v>
      </c>
      <c r="H106" s="9">
        <f t="shared" si="6"/>
        <v>2.3786572</v>
      </c>
      <c r="I106" s="9">
        <f t="shared" si="7"/>
        <v>4757.3144</v>
      </c>
      <c r="J106" s="8"/>
    </row>
    <row r="107" spans="1:10">
      <c r="A107" s="5"/>
      <c r="B107" s="3" t="s">
        <v>9</v>
      </c>
      <c r="G107" s="16">
        <v>0.768</v>
      </c>
      <c r="H107" s="9">
        <f t="shared" si="6"/>
        <v>2.3480832</v>
      </c>
      <c r="I107" s="9">
        <f t="shared" si="7"/>
        <v>4696.1664</v>
      </c>
      <c r="J107" s="8">
        <f>AVERAGE(I107:I109)</f>
        <v>4635.0184</v>
      </c>
    </row>
    <row r="108" spans="1:10">
      <c r="A108" s="5"/>
      <c r="B108" s="3"/>
      <c r="G108" s="16">
        <v>0.749</v>
      </c>
      <c r="H108" s="9">
        <f t="shared" si="6"/>
        <v>2.2899926</v>
      </c>
      <c r="I108" s="9">
        <f t="shared" si="7"/>
        <v>4579.9852</v>
      </c>
      <c r="J108" s="8"/>
    </row>
    <row r="109" spans="1:10">
      <c r="A109" s="5"/>
      <c r="B109" s="3"/>
      <c r="G109" s="7">
        <v>0.757</v>
      </c>
      <c r="H109" s="9">
        <f t="shared" si="6"/>
        <v>2.3144518</v>
      </c>
      <c r="I109" s="9">
        <f t="shared" si="7"/>
        <v>4628.9036</v>
      </c>
      <c r="J109" s="8"/>
    </row>
    <row r="110" spans="1:10">
      <c r="A110" s="5"/>
      <c r="B110" s="3" t="s">
        <v>10</v>
      </c>
      <c r="G110" s="7">
        <v>0.752</v>
      </c>
      <c r="H110" s="9">
        <f t="shared" si="6"/>
        <v>2.2991648</v>
      </c>
      <c r="I110" s="9">
        <f t="shared" si="7"/>
        <v>4598.3296</v>
      </c>
      <c r="J110" s="8">
        <f>AVERAGE(I110:I112)</f>
        <v>4655.40106666667</v>
      </c>
    </row>
    <row r="111" spans="1:10">
      <c r="A111" s="5"/>
      <c r="B111" s="3"/>
      <c r="G111" s="16">
        <v>0.758</v>
      </c>
      <c r="H111" s="9">
        <f t="shared" si="6"/>
        <v>2.3175092</v>
      </c>
      <c r="I111" s="9">
        <f t="shared" si="7"/>
        <v>4635.0184</v>
      </c>
      <c r="J111" s="8"/>
    </row>
    <row r="112" spans="1:10">
      <c r="A112" s="5"/>
      <c r="B112" s="3"/>
      <c r="G112" s="7">
        <v>0.774</v>
      </c>
      <c r="H112" s="9">
        <f t="shared" si="6"/>
        <v>2.3664276</v>
      </c>
      <c r="I112" s="9">
        <f t="shared" si="7"/>
        <v>4732.8552</v>
      </c>
      <c r="J112" s="8"/>
    </row>
    <row r="113" spans="1:10">
      <c r="A113" s="5"/>
      <c r="B113" s="3" t="s">
        <v>11</v>
      </c>
      <c r="G113" s="7">
        <v>0.763</v>
      </c>
      <c r="H113" s="9">
        <f t="shared" si="6"/>
        <v>2.3327962</v>
      </c>
      <c r="I113" s="9">
        <f t="shared" si="7"/>
        <v>4665.5924</v>
      </c>
      <c r="J113" s="8">
        <f>AVERAGE(I113:I115)</f>
        <v>4683.9368</v>
      </c>
    </row>
    <row r="114" spans="1:10">
      <c r="A114" s="5"/>
      <c r="B114" s="3"/>
      <c r="G114" s="16">
        <v>0.781</v>
      </c>
      <c r="H114" s="9">
        <f t="shared" si="6"/>
        <v>2.3878294</v>
      </c>
      <c r="I114" s="9">
        <f t="shared" si="7"/>
        <v>4775.6588</v>
      </c>
      <c r="J114" s="8"/>
    </row>
    <row r="115" spans="1:10">
      <c r="A115" s="5"/>
      <c r="B115" s="3"/>
      <c r="G115" s="7">
        <v>0.754</v>
      </c>
      <c r="H115" s="9">
        <f t="shared" si="6"/>
        <v>2.3052796</v>
      </c>
      <c r="I115" s="9">
        <f t="shared" si="7"/>
        <v>4610.5592</v>
      </c>
      <c r="J115" s="8"/>
    </row>
    <row r="116" spans="1:10">
      <c r="A116" s="5">
        <v>0.008</v>
      </c>
      <c r="B116" s="3" t="s">
        <v>8</v>
      </c>
      <c r="G116" s="7">
        <v>0.776</v>
      </c>
      <c r="H116" s="9">
        <f t="shared" si="6"/>
        <v>2.3725424</v>
      </c>
      <c r="I116" s="9">
        <f t="shared" si="7"/>
        <v>4745.0848</v>
      </c>
      <c r="J116" s="8">
        <f>AVERAGE(I116:I118)</f>
        <v>4732.8552</v>
      </c>
    </row>
    <row r="117" spans="1:10">
      <c r="A117" s="5"/>
      <c r="B117" s="3"/>
      <c r="G117" s="7">
        <v>0.762</v>
      </c>
      <c r="H117" s="9">
        <f t="shared" si="6"/>
        <v>2.3297388</v>
      </c>
      <c r="I117" s="9">
        <f t="shared" si="7"/>
        <v>4659.4776</v>
      </c>
      <c r="J117" s="8"/>
    </row>
    <row r="118" spans="1:10">
      <c r="A118" s="5"/>
      <c r="B118" s="3"/>
      <c r="G118" s="7">
        <v>0.784</v>
      </c>
      <c r="H118" s="9">
        <f t="shared" si="6"/>
        <v>2.3970016</v>
      </c>
      <c r="I118" s="9">
        <f t="shared" si="7"/>
        <v>4794.0032</v>
      </c>
      <c r="J118" s="8"/>
    </row>
    <row r="119" spans="1:10">
      <c r="A119" s="5"/>
      <c r="B119" s="3" t="s">
        <v>9</v>
      </c>
      <c r="G119" s="7">
        <v>0.788</v>
      </c>
      <c r="H119" s="9">
        <f t="shared" si="6"/>
        <v>2.4092312</v>
      </c>
      <c r="I119" s="9">
        <f t="shared" si="7"/>
        <v>4818.4624</v>
      </c>
      <c r="J119" s="8">
        <f>AVERAGE(I119:I121)</f>
        <v>4879.6104</v>
      </c>
    </row>
    <row r="120" spans="1:10">
      <c r="A120" s="5"/>
      <c r="B120" s="3"/>
      <c r="G120" s="7">
        <v>0.811</v>
      </c>
      <c r="H120" s="9">
        <f t="shared" si="6"/>
        <v>2.4795514</v>
      </c>
      <c r="I120" s="9">
        <f t="shared" si="7"/>
        <v>4959.1028</v>
      </c>
      <c r="J120" s="8"/>
    </row>
    <row r="121" spans="1:10">
      <c r="A121" s="5"/>
      <c r="B121" s="3"/>
      <c r="G121" s="7">
        <v>0.795</v>
      </c>
      <c r="H121" s="9">
        <f t="shared" si="6"/>
        <v>2.430633</v>
      </c>
      <c r="I121" s="9">
        <f t="shared" si="7"/>
        <v>4861.266</v>
      </c>
      <c r="J121" s="8"/>
    </row>
    <row r="122" spans="1:10">
      <c r="A122" s="5"/>
      <c r="B122" s="3" t="s">
        <v>10</v>
      </c>
      <c r="G122" s="16">
        <v>0.808</v>
      </c>
      <c r="H122" s="9">
        <f t="shared" si="6"/>
        <v>2.4703792</v>
      </c>
      <c r="I122" s="9">
        <f t="shared" si="7"/>
        <v>4940.7584</v>
      </c>
      <c r="J122" s="8">
        <f>AVERAGE(I122:I124)</f>
        <v>4930.56706666667</v>
      </c>
    </row>
    <row r="123" spans="1:10">
      <c r="A123" s="5"/>
      <c r="B123" s="3"/>
      <c r="G123" s="7">
        <v>0.795</v>
      </c>
      <c r="H123" s="9">
        <f t="shared" si="6"/>
        <v>2.430633</v>
      </c>
      <c r="I123" s="9">
        <f t="shared" si="7"/>
        <v>4861.266</v>
      </c>
      <c r="J123" s="8"/>
    </row>
    <row r="124" spans="1:10">
      <c r="A124" s="5"/>
      <c r="B124" s="3"/>
      <c r="G124" s="7">
        <v>0.816</v>
      </c>
      <c r="H124" s="9">
        <f t="shared" si="6"/>
        <v>2.4948384</v>
      </c>
      <c r="I124" s="9">
        <f t="shared" si="7"/>
        <v>4989.6768</v>
      </c>
      <c r="J124" s="8"/>
    </row>
    <row r="125" spans="1:10">
      <c r="A125" s="5"/>
      <c r="B125" s="3" t="s">
        <v>11</v>
      </c>
      <c r="G125" s="7">
        <v>0.838</v>
      </c>
      <c r="H125" s="9">
        <f t="shared" si="6"/>
        <v>2.5621012</v>
      </c>
      <c r="I125" s="9">
        <f t="shared" si="7"/>
        <v>5124.2024</v>
      </c>
      <c r="J125" s="8">
        <f>AVERAGE(I125:I127)</f>
        <v>5065.09266666667</v>
      </c>
    </row>
    <row r="126" spans="1:9">
      <c r="A126" s="5"/>
      <c r="B126" s="3"/>
      <c r="G126" s="7">
        <v>0.798</v>
      </c>
      <c r="H126" s="9">
        <f t="shared" si="6"/>
        <v>2.4398052</v>
      </c>
      <c r="I126" s="9">
        <f t="shared" si="7"/>
        <v>4879.6104</v>
      </c>
    </row>
    <row r="127" spans="1:9">
      <c r="A127" s="5"/>
      <c r="B127" s="3"/>
      <c r="G127" s="7">
        <v>0.849</v>
      </c>
      <c r="H127" s="9">
        <f t="shared" si="6"/>
        <v>2.5957326</v>
      </c>
      <c r="I127" s="9">
        <f t="shared" si="7"/>
        <v>5191.4652</v>
      </c>
    </row>
    <row r="131" ht="18.75" spans="1:10">
      <c r="A131" s="19" t="s">
        <v>29</v>
      </c>
      <c r="B131" s="19"/>
      <c r="C131" s="3"/>
      <c r="D131" s="3"/>
      <c r="E131" s="3"/>
      <c r="F131" s="3"/>
      <c r="G131" s="3"/>
      <c r="H131" s="3"/>
      <c r="I131" s="3"/>
      <c r="J131" s="3"/>
    </row>
    <row r="132" ht="15.75" spans="1:10">
      <c r="A132" s="13" t="s">
        <v>24</v>
      </c>
      <c r="B132" s="13"/>
      <c r="C132" s="13"/>
      <c r="D132" s="13"/>
      <c r="E132" s="3"/>
      <c r="F132" s="3"/>
      <c r="G132" s="3"/>
      <c r="H132" s="3"/>
      <c r="I132" s="3"/>
      <c r="J132" s="3"/>
    </row>
    <row r="133" spans="1:10">
      <c r="A133" s="3" t="s">
        <v>51</v>
      </c>
      <c r="B133" s="3"/>
      <c r="C133" s="3" t="s">
        <v>52</v>
      </c>
      <c r="D133" s="3"/>
      <c r="E133" s="4"/>
      <c r="F133" s="4"/>
      <c r="G133" s="4" t="s">
        <v>46</v>
      </c>
      <c r="H133" s="4" t="s">
        <v>47</v>
      </c>
      <c r="I133" s="4" t="s">
        <v>48</v>
      </c>
      <c r="J133" s="3" t="s">
        <v>49</v>
      </c>
    </row>
    <row r="134" ht="15.75" spans="1:10">
      <c r="A134" s="3" t="s">
        <v>53</v>
      </c>
      <c r="B134" s="4" t="s">
        <v>44</v>
      </c>
      <c r="C134" s="3" t="s">
        <v>54</v>
      </c>
      <c r="D134" s="3"/>
      <c r="E134" s="4"/>
      <c r="F134" s="4"/>
      <c r="G134" s="3"/>
      <c r="H134" s="15" t="s">
        <v>55</v>
      </c>
      <c r="I134" s="15" t="s">
        <v>56</v>
      </c>
      <c r="J134" s="3"/>
    </row>
    <row r="135" spans="1:10">
      <c r="A135" s="3">
        <v>0</v>
      </c>
      <c r="B135" s="3" t="s">
        <v>59</v>
      </c>
      <c r="C135" s="3">
        <v>0.75</v>
      </c>
      <c r="D135" s="3">
        <v>30</v>
      </c>
      <c r="E135" s="4">
        <v>2</v>
      </c>
      <c r="F135" s="4">
        <v>25</v>
      </c>
      <c r="G135" s="3">
        <v>0.026</v>
      </c>
      <c r="H135" s="3">
        <f>G135*3.1185</f>
        <v>0.081081</v>
      </c>
      <c r="I135" s="3">
        <f>H135*25/2*30/0.75</f>
        <v>40.5405</v>
      </c>
      <c r="J135" s="8">
        <f>AVERAGE(I135:I137)</f>
        <v>45.21825</v>
      </c>
    </row>
    <row r="136" spans="1:10">
      <c r="A136" s="3"/>
      <c r="B136" s="3"/>
      <c r="G136" s="3">
        <v>0.036</v>
      </c>
      <c r="H136" s="3">
        <f>G136*3.1185</f>
        <v>0.112266</v>
      </c>
      <c r="I136" s="3">
        <f>H136*25/2*30/0.75</f>
        <v>56.133</v>
      </c>
      <c r="J136" s="8"/>
    </row>
    <row r="137" spans="1:10">
      <c r="A137" s="3"/>
      <c r="B137" s="3"/>
      <c r="G137" s="3">
        <v>0.025</v>
      </c>
      <c r="H137" s="3">
        <f>G137*3.1185</f>
        <v>0.0779625</v>
      </c>
      <c r="I137" s="3">
        <f>H137*25/2*30/0.75</f>
        <v>38.98125</v>
      </c>
      <c r="J137" s="8"/>
    </row>
    <row r="138" spans="1:10">
      <c r="A138" s="5">
        <v>0.004</v>
      </c>
      <c r="B138" s="3" t="s">
        <v>8</v>
      </c>
      <c r="G138" s="3">
        <v>0.076</v>
      </c>
      <c r="H138" s="3">
        <f t="shared" ref="H138:H164" si="8">G138*3.1185</f>
        <v>0.237006</v>
      </c>
      <c r="I138" s="3">
        <f t="shared" ref="I138:I164" si="9">H138*25/2*30/0.75</f>
        <v>118.503</v>
      </c>
      <c r="J138" s="8">
        <f>AVERAGE(I138:I140)</f>
        <v>125.7795</v>
      </c>
    </row>
    <row r="139" spans="1:16">
      <c r="A139" s="5"/>
      <c r="B139" s="3"/>
      <c r="G139" s="3">
        <v>0.078</v>
      </c>
      <c r="H139" s="3">
        <f t="shared" si="8"/>
        <v>0.243243</v>
      </c>
      <c r="I139" s="3">
        <f t="shared" si="9"/>
        <v>121.6215</v>
      </c>
      <c r="J139" s="8"/>
      <c r="O139" s="3" t="s">
        <v>46</v>
      </c>
      <c r="P139" s="4" t="s">
        <v>47</v>
      </c>
    </row>
    <row r="140" spans="1:16">
      <c r="A140" s="5"/>
      <c r="B140" s="3"/>
      <c r="G140" s="3">
        <v>0.088</v>
      </c>
      <c r="H140" s="3">
        <f t="shared" si="8"/>
        <v>0.274428</v>
      </c>
      <c r="I140" s="3">
        <f t="shared" si="9"/>
        <v>137.214</v>
      </c>
      <c r="J140" s="8"/>
      <c r="O140" s="3">
        <v>0</v>
      </c>
      <c r="P140" s="3">
        <v>0</v>
      </c>
    </row>
    <row r="141" spans="1:16">
      <c r="A141" s="5"/>
      <c r="B141" s="3" t="s">
        <v>9</v>
      </c>
      <c r="G141" s="11">
        <v>0.079</v>
      </c>
      <c r="H141" s="3">
        <f t="shared" si="8"/>
        <v>0.2463615</v>
      </c>
      <c r="I141" s="3">
        <f t="shared" si="9"/>
        <v>123.18075</v>
      </c>
      <c r="J141" s="8">
        <f>AVERAGE(I141:I143)</f>
        <v>142.93125</v>
      </c>
      <c r="O141" s="3">
        <v>0.159</v>
      </c>
      <c r="P141" s="3">
        <v>0.5</v>
      </c>
    </row>
    <row r="142" spans="1:16">
      <c r="A142" s="5"/>
      <c r="B142" s="3"/>
      <c r="G142" s="11">
        <v>0.09</v>
      </c>
      <c r="H142" s="3">
        <f t="shared" si="8"/>
        <v>0.280665</v>
      </c>
      <c r="I142" s="3">
        <f t="shared" si="9"/>
        <v>140.3325</v>
      </c>
      <c r="J142" s="8"/>
      <c r="O142" s="3">
        <v>0.315</v>
      </c>
      <c r="P142" s="3">
        <v>1</v>
      </c>
    </row>
    <row r="143" spans="1:16">
      <c r="A143" s="5"/>
      <c r="B143" s="3"/>
      <c r="G143" s="3">
        <v>0.106</v>
      </c>
      <c r="H143" s="3">
        <f t="shared" si="8"/>
        <v>0.330561</v>
      </c>
      <c r="I143" s="3">
        <f t="shared" si="9"/>
        <v>165.2805</v>
      </c>
      <c r="J143" s="8"/>
      <c r="O143" s="3">
        <v>0.472</v>
      </c>
      <c r="P143" s="3">
        <v>1.5</v>
      </c>
    </row>
    <row r="144" spans="1:16">
      <c r="A144" s="5"/>
      <c r="B144" s="3" t="s">
        <v>10</v>
      </c>
      <c r="G144" s="3">
        <v>0.124</v>
      </c>
      <c r="H144" s="3">
        <f t="shared" si="8"/>
        <v>0.386694</v>
      </c>
      <c r="I144" s="3">
        <f t="shared" si="9"/>
        <v>193.347</v>
      </c>
      <c r="J144" s="8">
        <f>AVERAGE(I144:I146)</f>
        <v>188.1495</v>
      </c>
      <c r="O144" s="3">
        <v>0.645</v>
      </c>
      <c r="P144" s="3">
        <v>2</v>
      </c>
    </row>
    <row r="145" spans="1:16">
      <c r="A145" s="5"/>
      <c r="B145" s="3"/>
      <c r="G145" s="3">
        <v>0.122</v>
      </c>
      <c r="H145" s="3">
        <f t="shared" si="8"/>
        <v>0.380457</v>
      </c>
      <c r="I145" s="3">
        <f t="shared" si="9"/>
        <v>190.2285</v>
      </c>
      <c r="J145" s="8"/>
      <c r="O145" s="3">
        <v>0.807</v>
      </c>
      <c r="P145" s="3">
        <v>2.5</v>
      </c>
    </row>
    <row r="146" spans="1:17">
      <c r="A146" s="5"/>
      <c r="B146" s="3"/>
      <c r="G146" s="3">
        <v>0.116</v>
      </c>
      <c r="H146" s="3">
        <f t="shared" si="8"/>
        <v>0.361746</v>
      </c>
      <c r="I146" s="3">
        <f t="shared" si="9"/>
        <v>180.873</v>
      </c>
      <c r="J146" s="8"/>
      <c r="M146" s="3"/>
      <c r="O146" s="3">
        <v>0.959</v>
      </c>
      <c r="P146" s="3">
        <v>3</v>
      </c>
      <c r="Q146" s="3"/>
    </row>
    <row r="147" spans="1:17">
      <c r="A147" s="5"/>
      <c r="B147" s="3" t="s">
        <v>11</v>
      </c>
      <c r="G147" s="3">
        <v>0.128</v>
      </c>
      <c r="H147" s="3">
        <f t="shared" si="8"/>
        <v>0.399168</v>
      </c>
      <c r="I147" s="3">
        <f t="shared" si="9"/>
        <v>199.584</v>
      </c>
      <c r="J147" s="8">
        <f>AVERAGE(I147:I149)</f>
        <v>207.38025</v>
      </c>
      <c r="M147" s="3"/>
      <c r="O147" s="3">
        <v>1.271</v>
      </c>
      <c r="P147" s="3">
        <v>4</v>
      </c>
      <c r="Q147" s="3"/>
    </row>
    <row r="148" spans="1:17">
      <c r="A148" s="5"/>
      <c r="B148" s="3"/>
      <c r="G148" s="11">
        <v>0.13</v>
      </c>
      <c r="H148" s="3">
        <f t="shared" si="8"/>
        <v>0.405405</v>
      </c>
      <c r="I148" s="3">
        <f t="shared" si="9"/>
        <v>202.7025</v>
      </c>
      <c r="J148" s="8"/>
      <c r="M148" s="3"/>
      <c r="O148" s="3">
        <v>1.614</v>
      </c>
      <c r="P148" s="3">
        <v>5</v>
      </c>
      <c r="Q148" s="3"/>
    </row>
    <row r="149" spans="1:17">
      <c r="A149" s="5"/>
      <c r="B149" s="3"/>
      <c r="G149" s="3">
        <v>0.141</v>
      </c>
      <c r="H149" s="3">
        <f t="shared" si="8"/>
        <v>0.4397085</v>
      </c>
      <c r="I149" s="3">
        <f t="shared" si="9"/>
        <v>219.85425</v>
      </c>
      <c r="J149" s="8"/>
      <c r="P149" s="3"/>
      <c r="Q149" s="3"/>
    </row>
    <row r="150" spans="1:17">
      <c r="A150" s="5">
        <v>0.008</v>
      </c>
      <c r="B150" s="3" t="s">
        <v>8</v>
      </c>
      <c r="G150" s="3">
        <v>0.098</v>
      </c>
      <c r="H150" s="3">
        <f t="shared" si="8"/>
        <v>0.305613</v>
      </c>
      <c r="I150" s="3">
        <f t="shared" si="9"/>
        <v>152.8065</v>
      </c>
      <c r="J150" s="8">
        <f>AVERAGE(I150:I152)</f>
        <v>137.73375</v>
      </c>
      <c r="P150" s="3"/>
      <c r="Q150" s="3"/>
    </row>
    <row r="151" spans="1:17">
      <c r="A151" s="5"/>
      <c r="B151" s="3"/>
      <c r="G151" s="3">
        <v>0.086</v>
      </c>
      <c r="H151" s="3">
        <f t="shared" si="8"/>
        <v>0.268191</v>
      </c>
      <c r="I151" s="3">
        <f t="shared" si="9"/>
        <v>134.0955</v>
      </c>
      <c r="J151" s="8"/>
      <c r="P151" s="3"/>
      <c r="Q151" s="3"/>
    </row>
    <row r="152" spans="1:17">
      <c r="A152" s="5"/>
      <c r="B152" s="3"/>
      <c r="G152" s="3">
        <v>0.081</v>
      </c>
      <c r="H152" s="3">
        <f t="shared" si="8"/>
        <v>0.2525985</v>
      </c>
      <c r="I152" s="3">
        <f t="shared" si="9"/>
        <v>126.29925</v>
      </c>
      <c r="J152" s="8"/>
      <c r="P152" s="3"/>
      <c r="Q152" s="3"/>
    </row>
    <row r="153" spans="1:17">
      <c r="A153" s="5"/>
      <c r="B153" s="3" t="s">
        <v>9</v>
      </c>
      <c r="G153" s="3">
        <v>0.137</v>
      </c>
      <c r="H153" s="3">
        <f t="shared" si="8"/>
        <v>0.4272345</v>
      </c>
      <c r="I153" s="3">
        <f t="shared" si="9"/>
        <v>213.61725</v>
      </c>
      <c r="J153" s="8">
        <f>AVERAGE(I153:I155)</f>
        <v>228.17025</v>
      </c>
      <c r="P153" s="3"/>
      <c r="Q153" s="3"/>
    </row>
    <row r="154" spans="1:17">
      <c r="A154" s="5"/>
      <c r="B154" s="3"/>
      <c r="G154" s="3">
        <v>0.148</v>
      </c>
      <c r="H154" s="3">
        <f t="shared" si="8"/>
        <v>0.461538</v>
      </c>
      <c r="I154" s="3">
        <f t="shared" si="9"/>
        <v>230.769</v>
      </c>
      <c r="J154" s="8"/>
      <c r="P154" s="3"/>
      <c r="Q154" s="3"/>
    </row>
    <row r="155" spans="1:17">
      <c r="A155" s="5"/>
      <c r="B155" s="3"/>
      <c r="G155" s="3">
        <v>0.154</v>
      </c>
      <c r="H155" s="3">
        <f t="shared" si="8"/>
        <v>0.480249</v>
      </c>
      <c r="I155" s="3">
        <f t="shared" si="9"/>
        <v>240.1245</v>
      </c>
      <c r="J155" s="8"/>
      <c r="P155" s="3"/>
      <c r="Q155" s="3"/>
    </row>
    <row r="156" spans="1:17">
      <c r="A156" s="5"/>
      <c r="B156" s="3" t="s">
        <v>10</v>
      </c>
      <c r="G156" s="3">
        <v>0.147</v>
      </c>
      <c r="H156" s="3">
        <f t="shared" si="8"/>
        <v>0.4584195</v>
      </c>
      <c r="I156" s="3">
        <f t="shared" si="9"/>
        <v>229.20975</v>
      </c>
      <c r="J156" s="8">
        <f>AVERAGE(I156:I158)</f>
        <v>244.2825</v>
      </c>
      <c r="P156" s="3"/>
      <c r="Q156" s="3"/>
    </row>
    <row r="157" spans="1:17">
      <c r="A157" s="5"/>
      <c r="B157" s="3"/>
      <c r="G157" s="3">
        <v>0.158</v>
      </c>
      <c r="H157" s="3">
        <f t="shared" si="8"/>
        <v>0.492723</v>
      </c>
      <c r="I157" s="3">
        <f t="shared" si="9"/>
        <v>246.3615</v>
      </c>
      <c r="J157" s="8"/>
      <c r="P157" s="3"/>
      <c r="Q157" s="3"/>
    </row>
    <row r="158" spans="1:17">
      <c r="A158" s="5"/>
      <c r="B158" s="3"/>
      <c r="G158" s="3">
        <v>0.165</v>
      </c>
      <c r="H158" s="3">
        <f t="shared" si="8"/>
        <v>0.5145525</v>
      </c>
      <c r="I158" s="3">
        <f t="shared" si="9"/>
        <v>257.27625</v>
      </c>
      <c r="J158" s="8"/>
      <c r="P158" s="3"/>
      <c r="Q158" s="3"/>
    </row>
    <row r="159" spans="1:17">
      <c r="A159" s="5"/>
      <c r="B159" s="3" t="s">
        <v>11</v>
      </c>
      <c r="G159" s="3">
        <v>0.171</v>
      </c>
      <c r="H159" s="3">
        <f t="shared" si="8"/>
        <v>0.5332635</v>
      </c>
      <c r="I159" s="3">
        <f t="shared" si="9"/>
        <v>266.63175</v>
      </c>
      <c r="J159" s="8">
        <f>AVERAGE(I159:I161)</f>
        <v>261.43425</v>
      </c>
      <c r="P159" s="3"/>
      <c r="Q159" s="3"/>
    </row>
    <row r="160" spans="1:17">
      <c r="A160" s="5"/>
      <c r="B160" s="3"/>
      <c r="G160" s="3">
        <v>0.157</v>
      </c>
      <c r="H160" s="3">
        <f t="shared" si="8"/>
        <v>0.4896045</v>
      </c>
      <c r="I160" s="3">
        <f t="shared" si="9"/>
        <v>244.80225</v>
      </c>
      <c r="P160" s="3"/>
      <c r="Q160" s="3"/>
    </row>
    <row r="161" spans="1:17">
      <c r="A161" s="5"/>
      <c r="B161" s="3"/>
      <c r="G161" s="3">
        <v>0.175</v>
      </c>
      <c r="H161" s="3">
        <f t="shared" si="8"/>
        <v>0.5457375</v>
      </c>
      <c r="I161" s="3">
        <f t="shared" si="9"/>
        <v>272.86875</v>
      </c>
      <c r="P161" s="3"/>
      <c r="Q161" s="3"/>
    </row>
    <row r="162" spans="16:17">
      <c r="P162" s="3"/>
      <c r="Q162" s="3"/>
    </row>
    <row r="163" spans="16:17">
      <c r="P163" s="3"/>
      <c r="Q163" s="3"/>
    </row>
    <row r="164" ht="15.75" spans="1:17">
      <c r="A164" s="13" t="s">
        <v>25</v>
      </c>
      <c r="B164" s="13"/>
      <c r="C164" s="13"/>
      <c r="D164" s="13"/>
      <c r="E164" s="3"/>
      <c r="P164" s="3"/>
      <c r="Q164" s="3"/>
    </row>
    <row r="165" spans="1:17">
      <c r="A165" s="3" t="s">
        <v>51</v>
      </c>
      <c r="B165" s="3"/>
      <c r="C165" s="3"/>
      <c r="D165" s="3"/>
      <c r="E165" s="4"/>
      <c r="F165" s="4"/>
      <c r="G165" s="4" t="s">
        <v>46</v>
      </c>
      <c r="H165" s="4" t="s">
        <v>47</v>
      </c>
      <c r="I165" s="4" t="s">
        <v>48</v>
      </c>
      <c r="J165" s="3" t="s">
        <v>49</v>
      </c>
      <c r="P165" s="3"/>
      <c r="Q165" s="3"/>
    </row>
    <row r="166" ht="15.75" spans="1:17">
      <c r="A166" s="3" t="s">
        <v>53</v>
      </c>
      <c r="B166" s="4" t="s">
        <v>44</v>
      </c>
      <c r="C166" s="3"/>
      <c r="D166" s="3"/>
      <c r="E166" s="4"/>
      <c r="F166" s="4"/>
      <c r="G166" s="3"/>
      <c r="H166" s="15" t="s">
        <v>55</v>
      </c>
      <c r="I166" s="15" t="s">
        <v>58</v>
      </c>
      <c r="P166" s="3"/>
      <c r="Q166" s="3"/>
    </row>
    <row r="167" spans="1:17">
      <c r="A167" s="3">
        <v>0</v>
      </c>
      <c r="B167" s="3" t="s">
        <v>59</v>
      </c>
      <c r="C167" s="3"/>
      <c r="D167" s="3"/>
      <c r="E167" s="4"/>
      <c r="F167" s="4"/>
      <c r="G167" s="3">
        <v>0.019</v>
      </c>
      <c r="H167" s="3">
        <f>G167*3.1185</f>
        <v>0.0592515</v>
      </c>
      <c r="I167" s="3">
        <f>H167*25/2*30/0.75</f>
        <v>29.62575</v>
      </c>
      <c r="J167" s="8">
        <f>AVERAGE(I167:I169)</f>
        <v>26.50725</v>
      </c>
      <c r="P167" s="3"/>
      <c r="Q167" s="3"/>
    </row>
    <row r="168" spans="1:17">
      <c r="A168" s="3"/>
      <c r="B168" s="3"/>
      <c r="G168" s="3">
        <v>0.015</v>
      </c>
      <c r="H168" s="3">
        <f>G168*3.1185</f>
        <v>0.0467775</v>
      </c>
      <c r="I168" s="3">
        <f>H168*25/2*30/0.75</f>
        <v>23.38875</v>
      </c>
      <c r="J168" s="8"/>
      <c r="P168" s="3"/>
      <c r="Q168" s="3"/>
    </row>
    <row r="169" spans="1:17">
      <c r="A169" s="3"/>
      <c r="B169" s="3"/>
      <c r="G169" s="3">
        <v>0.017</v>
      </c>
      <c r="H169" s="3">
        <f>G169*3.1185</f>
        <v>0.0530145</v>
      </c>
      <c r="I169" s="3">
        <f>H169*25/2*30/0.75</f>
        <v>26.50725</v>
      </c>
      <c r="J169" s="8"/>
      <c r="P169" s="3"/>
      <c r="Q169" s="3"/>
    </row>
    <row r="170" spans="1:17">
      <c r="A170" s="5">
        <v>0.004</v>
      </c>
      <c r="B170" s="3" t="s">
        <v>8</v>
      </c>
      <c r="G170" s="3">
        <v>0.053</v>
      </c>
      <c r="H170" s="3">
        <f t="shared" ref="H170:H196" si="10">G170*3.1185</f>
        <v>0.1652805</v>
      </c>
      <c r="I170" s="3">
        <f t="shared" ref="I170:I196" si="11">H170*25/2*30/0.75</f>
        <v>82.64025</v>
      </c>
      <c r="J170" s="8">
        <f>AVERAGE(I170:I172)</f>
        <v>86.2785</v>
      </c>
      <c r="P170" s="3"/>
      <c r="Q170" s="3"/>
    </row>
    <row r="171" spans="1:17">
      <c r="A171" s="5"/>
      <c r="B171" s="3"/>
      <c r="G171" s="3">
        <v>0.052</v>
      </c>
      <c r="H171" s="3">
        <f t="shared" si="10"/>
        <v>0.162162</v>
      </c>
      <c r="I171" s="3">
        <f t="shared" si="11"/>
        <v>81.081</v>
      </c>
      <c r="J171" s="8"/>
      <c r="P171" s="3"/>
      <c r="Q171" s="3"/>
    </row>
    <row r="172" spans="1:17">
      <c r="A172" s="5"/>
      <c r="B172" s="3"/>
      <c r="G172" s="3">
        <v>0.061</v>
      </c>
      <c r="H172" s="3">
        <f t="shared" si="10"/>
        <v>0.1902285</v>
      </c>
      <c r="I172" s="3">
        <f t="shared" si="11"/>
        <v>95.11425</v>
      </c>
      <c r="J172" s="8"/>
      <c r="P172" s="3"/>
      <c r="Q172" s="3"/>
    </row>
    <row r="173" spans="1:10">
      <c r="A173" s="5"/>
      <c r="B173" s="3" t="s">
        <v>9</v>
      </c>
      <c r="G173" s="3">
        <v>0.069</v>
      </c>
      <c r="H173" s="3">
        <f t="shared" si="10"/>
        <v>0.2151765</v>
      </c>
      <c r="I173" s="3">
        <f t="shared" si="11"/>
        <v>107.58825</v>
      </c>
      <c r="J173" s="8">
        <f>AVERAGE(I173:I175)</f>
        <v>102.39075</v>
      </c>
    </row>
    <row r="174" spans="1:10">
      <c r="A174" s="5"/>
      <c r="B174" s="3"/>
      <c r="G174" s="3">
        <v>0.066</v>
      </c>
      <c r="H174" s="3">
        <f t="shared" si="10"/>
        <v>0.205821</v>
      </c>
      <c r="I174" s="3">
        <f t="shared" si="11"/>
        <v>102.9105</v>
      </c>
      <c r="J174" s="8"/>
    </row>
    <row r="175" spans="1:10">
      <c r="A175" s="5"/>
      <c r="B175" s="3"/>
      <c r="G175" s="3">
        <v>0.062</v>
      </c>
      <c r="H175" s="3">
        <f t="shared" si="10"/>
        <v>0.193347</v>
      </c>
      <c r="I175" s="3">
        <f t="shared" si="11"/>
        <v>96.6735</v>
      </c>
      <c r="J175" s="8"/>
    </row>
    <row r="176" spans="1:10">
      <c r="A176" s="5"/>
      <c r="B176" s="3" t="s">
        <v>10</v>
      </c>
      <c r="G176" s="3">
        <v>0.076</v>
      </c>
      <c r="H176" s="3">
        <f t="shared" si="10"/>
        <v>0.237006</v>
      </c>
      <c r="I176" s="3">
        <f t="shared" si="11"/>
        <v>118.503</v>
      </c>
      <c r="J176" s="8">
        <f>AVERAGE(I176:I178)</f>
        <v>120.582</v>
      </c>
    </row>
    <row r="177" spans="1:10">
      <c r="A177" s="5"/>
      <c r="B177" s="3"/>
      <c r="G177" s="3">
        <v>0.074</v>
      </c>
      <c r="H177" s="3">
        <f t="shared" si="10"/>
        <v>0.230769</v>
      </c>
      <c r="I177" s="3">
        <f t="shared" si="11"/>
        <v>115.3845</v>
      </c>
      <c r="J177" s="8"/>
    </row>
    <row r="178" spans="1:10">
      <c r="A178" s="5"/>
      <c r="B178" s="3"/>
      <c r="G178" s="3">
        <v>0.082</v>
      </c>
      <c r="H178" s="3">
        <f t="shared" si="10"/>
        <v>0.255717</v>
      </c>
      <c r="I178" s="3">
        <f t="shared" si="11"/>
        <v>127.8585</v>
      </c>
      <c r="J178" s="8"/>
    </row>
    <row r="179" spans="1:10">
      <c r="A179" s="5"/>
      <c r="B179" s="3" t="s">
        <v>11</v>
      </c>
      <c r="G179" s="3">
        <v>0.083</v>
      </c>
      <c r="H179" s="3">
        <f t="shared" si="10"/>
        <v>0.2588355</v>
      </c>
      <c r="I179" s="3">
        <f t="shared" si="11"/>
        <v>129.41775</v>
      </c>
      <c r="J179" s="8">
        <f>AVERAGE(I179:I181)</f>
        <v>126.819</v>
      </c>
    </row>
    <row r="180" spans="1:10">
      <c r="A180" s="5"/>
      <c r="B180" s="3"/>
      <c r="G180" s="3">
        <v>0.076</v>
      </c>
      <c r="H180" s="3">
        <f t="shared" si="10"/>
        <v>0.237006</v>
      </c>
      <c r="I180" s="3">
        <f t="shared" si="11"/>
        <v>118.503</v>
      </c>
      <c r="J180" s="8"/>
    </row>
    <row r="181" spans="1:10">
      <c r="A181" s="5"/>
      <c r="B181" s="3"/>
      <c r="G181" s="3">
        <v>0.085</v>
      </c>
      <c r="H181" s="3">
        <f t="shared" si="10"/>
        <v>0.2650725</v>
      </c>
      <c r="I181" s="3">
        <f t="shared" si="11"/>
        <v>132.53625</v>
      </c>
      <c r="J181" s="8"/>
    </row>
    <row r="182" spans="1:10">
      <c r="A182" s="5">
        <v>0.008</v>
      </c>
      <c r="B182" s="3" t="s">
        <v>8</v>
      </c>
      <c r="G182" s="3">
        <v>0.053</v>
      </c>
      <c r="H182" s="3">
        <f t="shared" si="10"/>
        <v>0.1652805</v>
      </c>
      <c r="I182" s="3">
        <f t="shared" si="11"/>
        <v>82.64025</v>
      </c>
      <c r="J182" s="8">
        <f>AVERAGE(I182:I184)</f>
        <v>87.83775</v>
      </c>
    </row>
    <row r="183" spans="1:10">
      <c r="A183" s="5"/>
      <c r="B183" s="3"/>
      <c r="G183" s="3">
        <v>0.061</v>
      </c>
      <c r="H183" s="3">
        <f t="shared" si="10"/>
        <v>0.1902285</v>
      </c>
      <c r="I183" s="3">
        <f t="shared" si="11"/>
        <v>95.11425</v>
      </c>
      <c r="J183" s="8"/>
    </row>
    <row r="184" spans="1:10">
      <c r="A184" s="5"/>
      <c r="B184" s="3"/>
      <c r="G184" s="3">
        <v>0.055</v>
      </c>
      <c r="H184" s="3">
        <f t="shared" si="10"/>
        <v>0.1715175</v>
      </c>
      <c r="I184" s="3">
        <f t="shared" si="11"/>
        <v>85.75875</v>
      </c>
      <c r="J184" s="8"/>
    </row>
    <row r="185" spans="1:10">
      <c r="A185" s="5"/>
      <c r="B185" s="3" t="s">
        <v>9</v>
      </c>
      <c r="G185" s="3">
        <v>0.078</v>
      </c>
      <c r="H185" s="3">
        <f t="shared" si="10"/>
        <v>0.243243</v>
      </c>
      <c r="I185" s="3">
        <f t="shared" si="11"/>
        <v>121.6215</v>
      </c>
      <c r="J185" s="8">
        <f>AVERAGE(I185:I187)</f>
        <v>114.86475</v>
      </c>
    </row>
    <row r="186" spans="1:10">
      <c r="A186" s="5"/>
      <c r="B186" s="3"/>
      <c r="G186" s="11">
        <v>0.07</v>
      </c>
      <c r="H186" s="3">
        <f t="shared" si="10"/>
        <v>0.218295</v>
      </c>
      <c r="I186" s="3">
        <f t="shared" si="11"/>
        <v>109.1475</v>
      </c>
      <c r="J186" s="8"/>
    </row>
    <row r="187" spans="1:10">
      <c r="A187" s="5"/>
      <c r="B187" s="3"/>
      <c r="G187" s="3">
        <v>0.073</v>
      </c>
      <c r="H187" s="3">
        <f t="shared" si="10"/>
        <v>0.2276505</v>
      </c>
      <c r="I187" s="3">
        <f t="shared" si="11"/>
        <v>113.82525</v>
      </c>
      <c r="J187" s="8"/>
    </row>
    <row r="188" spans="1:10">
      <c r="A188" s="5"/>
      <c r="B188" s="3" t="s">
        <v>10</v>
      </c>
      <c r="G188" s="3">
        <v>0.085</v>
      </c>
      <c r="H188" s="3">
        <f t="shared" si="10"/>
        <v>0.2650725</v>
      </c>
      <c r="I188" s="3">
        <f t="shared" si="11"/>
        <v>132.53625</v>
      </c>
      <c r="J188" s="8">
        <f>AVERAGE(I188:I190)</f>
        <v>122.661</v>
      </c>
    </row>
    <row r="189" spans="1:10">
      <c r="A189" s="5"/>
      <c r="B189" s="3"/>
      <c r="G189" s="3">
        <v>0.077</v>
      </c>
      <c r="H189" s="3">
        <f t="shared" si="10"/>
        <v>0.2401245</v>
      </c>
      <c r="I189" s="3">
        <f t="shared" si="11"/>
        <v>120.06225</v>
      </c>
      <c r="J189" s="8"/>
    </row>
    <row r="190" spans="1:10">
      <c r="A190" s="5"/>
      <c r="B190" s="3"/>
      <c r="G190" s="3">
        <v>0.074</v>
      </c>
      <c r="H190" s="3">
        <f t="shared" si="10"/>
        <v>0.230769</v>
      </c>
      <c r="I190" s="3">
        <f t="shared" si="11"/>
        <v>115.3845</v>
      </c>
      <c r="J190" s="8"/>
    </row>
    <row r="191" spans="1:10">
      <c r="A191" s="5"/>
      <c r="B191" s="3" t="s">
        <v>11</v>
      </c>
      <c r="G191" s="11">
        <v>0.08</v>
      </c>
      <c r="H191" s="3">
        <f t="shared" si="10"/>
        <v>0.24948</v>
      </c>
      <c r="I191" s="3">
        <f t="shared" si="11"/>
        <v>124.74</v>
      </c>
      <c r="J191" s="8">
        <f>AVERAGE(I191:I193)</f>
        <v>135.135</v>
      </c>
    </row>
    <row r="192" spans="1:9">
      <c r="A192" s="5"/>
      <c r="B192" s="3"/>
      <c r="G192" s="3">
        <v>0.092</v>
      </c>
      <c r="H192" s="3">
        <f t="shared" si="10"/>
        <v>0.286902</v>
      </c>
      <c r="I192" s="3">
        <f t="shared" si="11"/>
        <v>143.451</v>
      </c>
    </row>
    <row r="193" spans="1:9">
      <c r="A193" s="5"/>
      <c r="B193" s="3"/>
      <c r="G193" s="3">
        <v>0.088</v>
      </c>
      <c r="H193" s="3">
        <f t="shared" si="10"/>
        <v>0.274428</v>
      </c>
      <c r="I193" s="3">
        <f t="shared" si="11"/>
        <v>137.214</v>
      </c>
    </row>
    <row r="196" ht="15.75" spans="1:6">
      <c r="A196" s="13" t="s">
        <v>26</v>
      </c>
      <c r="B196" s="13"/>
      <c r="C196" s="13"/>
      <c r="D196" s="13"/>
      <c r="E196" s="14"/>
      <c r="F196" s="14"/>
    </row>
    <row r="197" spans="1:10">
      <c r="A197" s="3" t="s">
        <v>51</v>
      </c>
      <c r="B197" s="3"/>
      <c r="C197" s="3"/>
      <c r="D197" s="3"/>
      <c r="E197" s="4"/>
      <c r="F197" s="4"/>
      <c r="G197" s="4" t="s">
        <v>46</v>
      </c>
      <c r="H197" s="4" t="s">
        <v>47</v>
      </c>
      <c r="I197" s="4" t="s">
        <v>48</v>
      </c>
      <c r="J197" s="3" t="s">
        <v>49</v>
      </c>
    </row>
    <row r="198" ht="15.75" spans="1:9">
      <c r="A198" s="3" t="s">
        <v>53</v>
      </c>
      <c r="B198" s="4" t="s">
        <v>44</v>
      </c>
      <c r="C198" s="3"/>
      <c r="D198" s="3"/>
      <c r="E198" s="4"/>
      <c r="F198" s="4"/>
      <c r="G198" s="3"/>
      <c r="H198" s="15" t="s">
        <v>55</v>
      </c>
      <c r="I198" s="15" t="s">
        <v>58</v>
      </c>
    </row>
    <row r="199" spans="1:10">
      <c r="A199" s="3">
        <v>0</v>
      </c>
      <c r="B199" s="3" t="s">
        <v>59</v>
      </c>
      <c r="C199" s="3"/>
      <c r="D199" s="3"/>
      <c r="E199" s="4"/>
      <c r="F199" s="4"/>
      <c r="G199" s="3">
        <v>0.047</v>
      </c>
      <c r="H199" s="3">
        <f>G199*3.1185</f>
        <v>0.1465695</v>
      </c>
      <c r="I199" s="3">
        <f>H199*25/2*30/0.75</f>
        <v>73.28475</v>
      </c>
      <c r="J199" s="8">
        <f>AVERAGE(I199:I201)</f>
        <v>79.002</v>
      </c>
    </row>
    <row r="200" spans="1:10">
      <c r="A200" s="3"/>
      <c r="B200" s="3"/>
      <c r="G200" s="3">
        <v>0.051</v>
      </c>
      <c r="H200" s="3">
        <f>G200*3.1185</f>
        <v>0.1590435</v>
      </c>
      <c r="I200" s="3">
        <f>H200*25/2*30/0.75</f>
        <v>79.52175</v>
      </c>
      <c r="J200" s="8"/>
    </row>
    <row r="201" spans="1:10">
      <c r="A201" s="3"/>
      <c r="B201" s="3"/>
      <c r="G201" s="3">
        <v>0.054</v>
      </c>
      <c r="H201" s="3">
        <f>G201*3.1185</f>
        <v>0.168399</v>
      </c>
      <c r="I201" s="3">
        <f>H201*25/2*30/0.75</f>
        <v>84.1995</v>
      </c>
      <c r="J201" s="8"/>
    </row>
    <row r="202" spans="1:10">
      <c r="A202" s="5">
        <v>0.004</v>
      </c>
      <c r="B202" s="3" t="s">
        <v>8</v>
      </c>
      <c r="G202" s="3">
        <v>0.068</v>
      </c>
      <c r="H202" s="3">
        <f t="shared" ref="H202:H228" si="12">G202*3.1185</f>
        <v>0.212058</v>
      </c>
      <c r="I202" s="3">
        <f t="shared" ref="I202:I228" si="13">H202*25/2*30/0.75</f>
        <v>106.029</v>
      </c>
      <c r="J202" s="8">
        <f>AVERAGE(I202:I204)</f>
        <v>101.871</v>
      </c>
    </row>
    <row r="203" spans="1:10">
      <c r="A203" s="5"/>
      <c r="B203" s="3"/>
      <c r="G203" s="3">
        <v>0.067</v>
      </c>
      <c r="H203" s="3">
        <f t="shared" si="12"/>
        <v>0.2089395</v>
      </c>
      <c r="I203" s="3">
        <f t="shared" si="13"/>
        <v>104.46975</v>
      </c>
      <c r="J203" s="8"/>
    </row>
    <row r="204" spans="1:10">
      <c r="A204" s="5"/>
      <c r="B204" s="3"/>
      <c r="G204" s="3">
        <v>0.061</v>
      </c>
      <c r="H204" s="3">
        <f t="shared" si="12"/>
        <v>0.1902285</v>
      </c>
      <c r="I204" s="3">
        <f t="shared" si="13"/>
        <v>95.11425</v>
      </c>
      <c r="J204" s="8"/>
    </row>
    <row r="205" spans="1:10">
      <c r="A205" s="5"/>
      <c r="B205" s="3" t="s">
        <v>9</v>
      </c>
      <c r="G205" s="3">
        <v>0.076</v>
      </c>
      <c r="H205" s="3">
        <f t="shared" si="12"/>
        <v>0.237006</v>
      </c>
      <c r="I205" s="3">
        <f t="shared" si="13"/>
        <v>118.503</v>
      </c>
      <c r="J205" s="8">
        <f>AVERAGE(I205:I207)</f>
        <v>116.424</v>
      </c>
    </row>
    <row r="206" spans="1:10">
      <c r="A206" s="5"/>
      <c r="B206" s="3"/>
      <c r="G206" s="11">
        <v>0.07</v>
      </c>
      <c r="H206" s="3">
        <f t="shared" si="12"/>
        <v>0.218295</v>
      </c>
      <c r="I206" s="3">
        <f t="shared" si="13"/>
        <v>109.1475</v>
      </c>
      <c r="J206" s="8"/>
    </row>
    <row r="207" spans="1:10">
      <c r="A207" s="5"/>
      <c r="B207" s="3"/>
      <c r="G207" s="3">
        <v>0.078</v>
      </c>
      <c r="H207" s="3">
        <f t="shared" si="12"/>
        <v>0.243243</v>
      </c>
      <c r="I207" s="3">
        <f t="shared" si="13"/>
        <v>121.6215</v>
      </c>
      <c r="J207" s="8"/>
    </row>
    <row r="208" spans="1:10">
      <c r="A208" s="5"/>
      <c r="B208" s="3" t="s">
        <v>10</v>
      </c>
      <c r="G208" s="3">
        <v>0.084</v>
      </c>
      <c r="H208" s="3">
        <f t="shared" si="12"/>
        <v>0.261954</v>
      </c>
      <c r="I208" s="3">
        <f t="shared" si="13"/>
        <v>130.977</v>
      </c>
      <c r="J208" s="8">
        <f>AVERAGE(I208:I210)</f>
        <v>126.29925</v>
      </c>
    </row>
    <row r="209" spans="1:10">
      <c r="A209" s="5"/>
      <c r="B209" s="3"/>
      <c r="G209" s="3">
        <v>0.078</v>
      </c>
      <c r="H209" s="3">
        <f t="shared" si="12"/>
        <v>0.243243</v>
      </c>
      <c r="I209" s="3">
        <f t="shared" si="13"/>
        <v>121.6215</v>
      </c>
      <c r="J209" s="8"/>
    </row>
    <row r="210" spans="1:10">
      <c r="A210" s="5"/>
      <c r="B210" s="3"/>
      <c r="G210" s="3">
        <v>0.081</v>
      </c>
      <c r="H210" s="3">
        <f t="shared" si="12"/>
        <v>0.2525985</v>
      </c>
      <c r="I210" s="3">
        <f t="shared" si="13"/>
        <v>126.29925</v>
      </c>
      <c r="J210" s="8"/>
    </row>
    <row r="211" spans="1:10">
      <c r="A211" s="5"/>
      <c r="B211" s="3" t="s">
        <v>11</v>
      </c>
      <c r="G211" s="3">
        <v>0.092</v>
      </c>
      <c r="H211" s="3">
        <f t="shared" si="12"/>
        <v>0.286902</v>
      </c>
      <c r="I211" s="3">
        <f t="shared" si="13"/>
        <v>143.451</v>
      </c>
      <c r="J211" s="8">
        <f>AVERAGE(I211:I213)</f>
        <v>134.61525</v>
      </c>
    </row>
    <row r="212" spans="1:10">
      <c r="A212" s="5"/>
      <c r="B212" s="3"/>
      <c r="G212" s="3">
        <v>0.086</v>
      </c>
      <c r="H212" s="3">
        <f t="shared" si="12"/>
        <v>0.268191</v>
      </c>
      <c r="I212" s="3">
        <f t="shared" si="13"/>
        <v>134.0955</v>
      </c>
      <c r="J212" s="8"/>
    </row>
    <row r="213" spans="1:10">
      <c r="A213" s="5"/>
      <c r="B213" s="3"/>
      <c r="G213" s="3">
        <v>0.081</v>
      </c>
      <c r="H213" s="3">
        <f t="shared" si="12"/>
        <v>0.2525985</v>
      </c>
      <c r="I213" s="3">
        <f t="shared" si="13"/>
        <v>126.29925</v>
      </c>
      <c r="J213" s="8"/>
    </row>
    <row r="214" spans="1:10">
      <c r="A214" s="5">
        <v>0.008</v>
      </c>
      <c r="B214" s="3" t="s">
        <v>8</v>
      </c>
      <c r="G214" s="3">
        <v>0.075</v>
      </c>
      <c r="H214" s="3">
        <f t="shared" si="12"/>
        <v>0.2338875</v>
      </c>
      <c r="I214" s="3">
        <f t="shared" si="13"/>
        <v>116.94375</v>
      </c>
      <c r="J214" s="8">
        <f>AVERAGE(I214:I216)</f>
        <v>117.4635</v>
      </c>
    </row>
    <row r="215" spans="1:10">
      <c r="A215" s="5"/>
      <c r="B215" s="3"/>
      <c r="G215" s="3">
        <v>0.081</v>
      </c>
      <c r="H215" s="3">
        <f t="shared" si="12"/>
        <v>0.2525985</v>
      </c>
      <c r="I215" s="3">
        <f t="shared" si="13"/>
        <v>126.29925</v>
      </c>
      <c r="J215" s="8"/>
    </row>
    <row r="216" spans="1:10">
      <c r="A216" s="5"/>
      <c r="B216" s="3"/>
      <c r="G216" s="11">
        <v>0.07</v>
      </c>
      <c r="H216" s="3">
        <f t="shared" si="12"/>
        <v>0.218295</v>
      </c>
      <c r="I216" s="3">
        <f t="shared" si="13"/>
        <v>109.1475</v>
      </c>
      <c r="J216" s="8"/>
    </row>
    <row r="217" spans="1:10">
      <c r="A217" s="5"/>
      <c r="B217" s="3" t="s">
        <v>9</v>
      </c>
      <c r="G217" s="3">
        <v>0.082</v>
      </c>
      <c r="H217" s="3">
        <f t="shared" si="12"/>
        <v>0.255717</v>
      </c>
      <c r="I217" s="3">
        <f t="shared" si="13"/>
        <v>127.8585</v>
      </c>
      <c r="J217" s="8">
        <f>AVERAGE(I217:I219)</f>
        <v>126.29925</v>
      </c>
    </row>
    <row r="218" spans="1:10">
      <c r="A218" s="5"/>
      <c r="B218" s="3"/>
      <c r="G218" s="3">
        <v>0.073</v>
      </c>
      <c r="H218" s="3">
        <f t="shared" si="12"/>
        <v>0.2276505</v>
      </c>
      <c r="I218" s="3">
        <f t="shared" si="13"/>
        <v>113.82525</v>
      </c>
      <c r="J218" s="8"/>
    </row>
    <row r="219" spans="1:10">
      <c r="A219" s="5"/>
      <c r="B219" s="3"/>
      <c r="G219" s="3">
        <v>0.088</v>
      </c>
      <c r="H219" s="3">
        <f t="shared" si="12"/>
        <v>0.274428</v>
      </c>
      <c r="I219" s="3">
        <f t="shared" si="13"/>
        <v>137.214</v>
      </c>
      <c r="J219" s="8"/>
    </row>
    <row r="220" spans="1:10">
      <c r="A220" s="5"/>
      <c r="B220" s="3" t="s">
        <v>10</v>
      </c>
      <c r="G220" s="3">
        <v>0.098</v>
      </c>
      <c r="H220" s="3">
        <f t="shared" si="12"/>
        <v>0.305613</v>
      </c>
      <c r="I220" s="3">
        <f t="shared" si="13"/>
        <v>152.8065</v>
      </c>
      <c r="J220" s="8">
        <f>AVERAGE(I220:I222)</f>
        <v>143.97075</v>
      </c>
    </row>
    <row r="221" spans="1:10">
      <c r="A221" s="5"/>
      <c r="B221" s="3"/>
      <c r="G221" s="3">
        <v>0.088</v>
      </c>
      <c r="H221" s="3">
        <f t="shared" si="12"/>
        <v>0.274428</v>
      </c>
      <c r="I221" s="3">
        <f t="shared" si="13"/>
        <v>137.214</v>
      </c>
      <c r="J221" s="8"/>
    </row>
    <row r="222" spans="1:10">
      <c r="A222" s="5"/>
      <c r="B222" s="3"/>
      <c r="G222" s="3">
        <v>0.091</v>
      </c>
      <c r="H222" s="3">
        <f t="shared" si="12"/>
        <v>0.2837835</v>
      </c>
      <c r="I222" s="3">
        <f t="shared" si="13"/>
        <v>141.89175</v>
      </c>
      <c r="J222" s="8"/>
    </row>
    <row r="223" spans="1:10">
      <c r="A223" s="5"/>
      <c r="B223" s="3" t="s">
        <v>11</v>
      </c>
      <c r="G223" s="3">
        <v>0.102</v>
      </c>
      <c r="H223" s="3">
        <f t="shared" si="12"/>
        <v>0.318087</v>
      </c>
      <c r="I223" s="3">
        <f t="shared" si="13"/>
        <v>159.0435</v>
      </c>
      <c r="J223" s="8">
        <f>AVERAGE(I223:I225)</f>
        <v>153.846</v>
      </c>
    </row>
    <row r="224" spans="1:9">
      <c r="A224" s="5"/>
      <c r="B224" s="3"/>
      <c r="G224" s="3">
        <v>0.093</v>
      </c>
      <c r="H224" s="3">
        <f t="shared" si="12"/>
        <v>0.2900205</v>
      </c>
      <c r="I224" s="3">
        <f t="shared" si="13"/>
        <v>145.01025</v>
      </c>
    </row>
    <row r="225" spans="1:9">
      <c r="A225" s="5"/>
      <c r="B225" s="3"/>
      <c r="G225" s="3">
        <v>0.101</v>
      </c>
      <c r="H225" s="3">
        <f t="shared" si="12"/>
        <v>0.3149685</v>
      </c>
      <c r="I225" s="3">
        <f t="shared" si="13"/>
        <v>157.48425</v>
      </c>
    </row>
    <row r="228" ht="15.75" spans="1:5">
      <c r="A228" s="13" t="s">
        <v>27</v>
      </c>
      <c r="B228" s="13"/>
      <c r="C228" s="13"/>
      <c r="D228" s="13"/>
      <c r="E228" s="3"/>
    </row>
    <row r="229" spans="1:10">
      <c r="A229" s="3" t="s">
        <v>51</v>
      </c>
      <c r="B229" s="3"/>
      <c r="C229" s="3"/>
      <c r="D229" s="3"/>
      <c r="E229" s="4"/>
      <c r="F229" s="4"/>
      <c r="G229" s="4" t="s">
        <v>46</v>
      </c>
      <c r="H229" s="4" t="s">
        <v>47</v>
      </c>
      <c r="I229" s="4" t="s">
        <v>48</v>
      </c>
      <c r="J229" s="3" t="s">
        <v>49</v>
      </c>
    </row>
    <row r="230" ht="15.75" spans="1:9">
      <c r="A230" s="3" t="s">
        <v>53</v>
      </c>
      <c r="B230" s="4" t="s">
        <v>44</v>
      </c>
      <c r="C230" s="3"/>
      <c r="D230" s="3"/>
      <c r="E230" s="4"/>
      <c r="F230" s="4"/>
      <c r="G230" s="3"/>
      <c r="H230" s="15" t="s">
        <v>55</v>
      </c>
      <c r="I230" s="15" t="s">
        <v>58</v>
      </c>
    </row>
    <row r="231" spans="1:10">
      <c r="A231" s="3">
        <v>0</v>
      </c>
      <c r="B231" s="3" t="s">
        <v>59</v>
      </c>
      <c r="C231" s="3"/>
      <c r="D231" s="3"/>
      <c r="E231" s="4"/>
      <c r="F231" s="4"/>
      <c r="G231" s="3">
        <v>0.423</v>
      </c>
      <c r="H231" s="3">
        <f>G231*3.1185</f>
        <v>1.3191255</v>
      </c>
      <c r="I231" s="3">
        <f>H231*25/0.5*30/0.75</f>
        <v>2638.251</v>
      </c>
      <c r="J231" s="8">
        <f>AVERAGE(I231:I233)</f>
        <v>2638.251</v>
      </c>
    </row>
    <row r="232" spans="1:10">
      <c r="A232" s="3"/>
      <c r="B232" s="3"/>
      <c r="G232" s="3">
        <v>0.433</v>
      </c>
      <c r="H232" s="3">
        <f>G232*3.1185</f>
        <v>1.3503105</v>
      </c>
      <c r="I232" s="3">
        <f>H232*25/0.5*30/0.75</f>
        <v>2700.621</v>
      </c>
      <c r="J232" s="8"/>
    </row>
    <row r="233" spans="1:10">
      <c r="A233" s="3"/>
      <c r="B233" s="3"/>
      <c r="G233" s="3">
        <v>0.413</v>
      </c>
      <c r="H233" s="3">
        <f>G233*3.1185</f>
        <v>1.2879405</v>
      </c>
      <c r="I233" s="3">
        <f>H233*25/0.5*30/0.75</f>
        <v>2575.881</v>
      </c>
      <c r="J233" s="8"/>
    </row>
    <row r="234" spans="1:10">
      <c r="A234" s="5">
        <v>0.004</v>
      </c>
      <c r="B234" s="3" t="s">
        <v>8</v>
      </c>
      <c r="G234" s="3">
        <v>0.459</v>
      </c>
      <c r="H234" s="3">
        <f t="shared" ref="H234:H260" si="14">G234*3.1185</f>
        <v>1.4313915</v>
      </c>
      <c r="I234" s="3">
        <f t="shared" ref="I234:I260" si="15">H234*25/0.5*30/0.75</f>
        <v>2862.783</v>
      </c>
      <c r="J234" s="8">
        <f>AVERAGE(I234:I236)</f>
        <v>2748.438</v>
      </c>
    </row>
    <row r="235" spans="1:10">
      <c r="A235" s="5"/>
      <c r="B235" s="3"/>
      <c r="G235" s="3">
        <v>0.429</v>
      </c>
      <c r="H235" s="3">
        <f t="shared" si="14"/>
        <v>1.3378365</v>
      </c>
      <c r="I235" s="3">
        <f t="shared" si="15"/>
        <v>2675.673</v>
      </c>
      <c r="J235" s="8"/>
    </row>
    <row r="236" spans="1:10">
      <c r="A236" s="5"/>
      <c r="B236" s="3"/>
      <c r="G236" s="3">
        <v>0.434</v>
      </c>
      <c r="H236" s="3">
        <f t="shared" si="14"/>
        <v>1.353429</v>
      </c>
      <c r="I236" s="3">
        <f t="shared" si="15"/>
        <v>2706.858</v>
      </c>
      <c r="J236" s="8"/>
    </row>
    <row r="237" spans="1:10">
      <c r="A237" s="5"/>
      <c r="B237" s="3" t="s">
        <v>9</v>
      </c>
      <c r="G237" s="3">
        <v>0.479</v>
      </c>
      <c r="H237" s="3">
        <f t="shared" si="14"/>
        <v>1.4937615</v>
      </c>
      <c r="I237" s="3">
        <f t="shared" si="15"/>
        <v>2987.523</v>
      </c>
      <c r="J237" s="8">
        <f>AVERAGE(I237:I239)</f>
        <v>2839.914</v>
      </c>
    </row>
    <row r="238" spans="1:10">
      <c r="A238" s="5"/>
      <c r="B238" s="3"/>
      <c r="G238" s="3">
        <v>0.456</v>
      </c>
      <c r="H238" s="3">
        <f t="shared" si="14"/>
        <v>1.422036</v>
      </c>
      <c r="I238" s="3">
        <f t="shared" si="15"/>
        <v>2844.072</v>
      </c>
      <c r="J238" s="8"/>
    </row>
    <row r="239" spans="1:10">
      <c r="A239" s="5"/>
      <c r="B239" s="3"/>
      <c r="G239" s="3">
        <v>0.431</v>
      </c>
      <c r="H239" s="3">
        <f t="shared" si="14"/>
        <v>1.3440735</v>
      </c>
      <c r="I239" s="3">
        <f t="shared" si="15"/>
        <v>2688.147</v>
      </c>
      <c r="J239" s="8"/>
    </row>
    <row r="240" spans="1:10">
      <c r="A240" s="5"/>
      <c r="B240" s="3" t="s">
        <v>10</v>
      </c>
      <c r="G240" s="3">
        <v>0.455</v>
      </c>
      <c r="H240" s="3">
        <f t="shared" si="14"/>
        <v>1.4189175</v>
      </c>
      <c r="I240" s="3">
        <f t="shared" si="15"/>
        <v>2837.835</v>
      </c>
      <c r="J240" s="8">
        <f>AVERAGE(I240:I242)</f>
        <v>2912.679</v>
      </c>
    </row>
    <row r="241" spans="1:10">
      <c r="A241" s="5"/>
      <c r="B241" s="3"/>
      <c r="G241" s="3">
        <v>0.481</v>
      </c>
      <c r="H241" s="3">
        <f t="shared" si="14"/>
        <v>1.4999985</v>
      </c>
      <c r="I241" s="3">
        <f t="shared" si="15"/>
        <v>2999.997</v>
      </c>
      <c r="J241" s="8"/>
    </row>
    <row r="242" spans="1:10">
      <c r="A242" s="5"/>
      <c r="B242" s="3"/>
      <c r="G242" s="3">
        <v>0.465</v>
      </c>
      <c r="H242" s="3">
        <f t="shared" si="14"/>
        <v>1.4501025</v>
      </c>
      <c r="I242" s="3">
        <f t="shared" si="15"/>
        <v>2900.205</v>
      </c>
      <c r="J242" s="8"/>
    </row>
    <row r="243" spans="1:10">
      <c r="A243" s="5"/>
      <c r="B243" s="3" t="s">
        <v>11</v>
      </c>
      <c r="G243" s="3">
        <v>0.479</v>
      </c>
      <c r="H243" s="3">
        <f t="shared" si="14"/>
        <v>1.4937615</v>
      </c>
      <c r="I243" s="3">
        <f t="shared" si="15"/>
        <v>2987.523</v>
      </c>
      <c r="J243" s="8">
        <f>AVERAGE(I243:I245)</f>
        <v>3103.947</v>
      </c>
    </row>
    <row r="244" spans="1:10">
      <c r="A244" s="5"/>
      <c r="B244" s="3"/>
      <c r="G244" s="11">
        <v>0.51</v>
      </c>
      <c r="H244" s="3">
        <f t="shared" si="14"/>
        <v>1.590435</v>
      </c>
      <c r="I244" s="3">
        <f t="shared" si="15"/>
        <v>3180.87</v>
      </c>
      <c r="J244" s="8"/>
    </row>
    <row r="245" spans="1:10">
      <c r="A245" s="5"/>
      <c r="B245" s="3"/>
      <c r="G245" s="11">
        <v>0.504</v>
      </c>
      <c r="H245" s="3">
        <f t="shared" si="14"/>
        <v>1.571724</v>
      </c>
      <c r="I245" s="3">
        <f t="shared" si="15"/>
        <v>3143.448</v>
      </c>
      <c r="J245" s="8"/>
    </row>
    <row r="246" spans="1:10">
      <c r="A246" s="5">
        <v>0.008</v>
      </c>
      <c r="B246" s="3" t="s">
        <v>8</v>
      </c>
      <c r="G246" s="3">
        <v>0.449</v>
      </c>
      <c r="H246" s="3">
        <f t="shared" si="14"/>
        <v>1.4002065</v>
      </c>
      <c r="I246" s="3">
        <f t="shared" si="15"/>
        <v>2800.413</v>
      </c>
      <c r="J246" s="8">
        <f>AVERAGE(I246:I248)</f>
        <v>2823.282</v>
      </c>
    </row>
    <row r="247" spans="1:10">
      <c r="A247" s="5"/>
      <c r="B247" s="3"/>
      <c r="G247" s="3">
        <v>0.466</v>
      </c>
      <c r="H247" s="3">
        <f t="shared" si="14"/>
        <v>1.453221</v>
      </c>
      <c r="I247" s="3">
        <f t="shared" si="15"/>
        <v>2906.442</v>
      </c>
      <c r="J247" s="8"/>
    </row>
    <row r="248" spans="1:10">
      <c r="A248" s="5"/>
      <c r="B248" s="3"/>
      <c r="G248" s="3">
        <v>0.443</v>
      </c>
      <c r="H248" s="3">
        <f t="shared" si="14"/>
        <v>1.3814955</v>
      </c>
      <c r="I248" s="3">
        <f t="shared" si="15"/>
        <v>2762.991</v>
      </c>
      <c r="J248" s="8"/>
    </row>
    <row r="249" spans="1:10">
      <c r="A249" s="5"/>
      <c r="B249" s="3" t="s">
        <v>9</v>
      </c>
      <c r="G249" s="3">
        <v>0.486</v>
      </c>
      <c r="H249" s="3">
        <f t="shared" si="14"/>
        <v>1.515591</v>
      </c>
      <c r="I249" s="3">
        <f t="shared" si="15"/>
        <v>3031.182</v>
      </c>
      <c r="J249" s="8">
        <f>AVERAGE(I249:I251)</f>
        <v>2916.837</v>
      </c>
    </row>
    <row r="250" spans="1:10">
      <c r="A250" s="5"/>
      <c r="B250" s="3"/>
      <c r="G250" s="3">
        <v>0.465</v>
      </c>
      <c r="H250" s="3">
        <f t="shared" si="14"/>
        <v>1.4501025</v>
      </c>
      <c r="I250" s="3">
        <f t="shared" si="15"/>
        <v>2900.205</v>
      </c>
      <c r="J250" s="8"/>
    </row>
    <row r="251" spans="1:10">
      <c r="A251" s="5"/>
      <c r="B251" s="3"/>
      <c r="G251" s="3">
        <v>0.452</v>
      </c>
      <c r="H251" s="3">
        <f t="shared" si="14"/>
        <v>1.409562</v>
      </c>
      <c r="I251" s="3">
        <f t="shared" si="15"/>
        <v>2819.124</v>
      </c>
      <c r="J251" s="8"/>
    </row>
    <row r="252" spans="1:10">
      <c r="A252" s="5"/>
      <c r="B252" s="3" t="s">
        <v>10</v>
      </c>
      <c r="G252" s="3">
        <v>0.508</v>
      </c>
      <c r="H252" s="3">
        <f t="shared" si="14"/>
        <v>1.584198</v>
      </c>
      <c r="I252" s="3">
        <f t="shared" si="15"/>
        <v>3168.396</v>
      </c>
      <c r="J252" s="8">
        <f>AVERAGE(I252:I254)</f>
        <v>3085.236</v>
      </c>
    </row>
    <row r="253" spans="1:10">
      <c r="A253" s="5"/>
      <c r="B253" s="3"/>
      <c r="G253" s="11">
        <v>0.481</v>
      </c>
      <c r="H253" s="3">
        <f t="shared" si="14"/>
        <v>1.4999985</v>
      </c>
      <c r="I253" s="3">
        <f t="shared" si="15"/>
        <v>2999.997</v>
      </c>
      <c r="J253" s="8"/>
    </row>
    <row r="254" spans="1:10">
      <c r="A254" s="5"/>
      <c r="B254" s="3"/>
      <c r="G254" s="3">
        <v>0.495</v>
      </c>
      <c r="H254" s="3">
        <f t="shared" si="14"/>
        <v>1.5436575</v>
      </c>
      <c r="I254" s="3">
        <f t="shared" si="15"/>
        <v>3087.315</v>
      </c>
      <c r="J254" s="8"/>
    </row>
    <row r="255" spans="1:10">
      <c r="A255" s="5"/>
      <c r="B255" s="3" t="s">
        <v>11</v>
      </c>
      <c r="G255" s="3">
        <v>0.518</v>
      </c>
      <c r="H255" s="3">
        <f t="shared" si="14"/>
        <v>1.615383</v>
      </c>
      <c r="I255" s="3">
        <f t="shared" si="15"/>
        <v>3230.766</v>
      </c>
      <c r="J255" s="8">
        <f>AVERAGE(I255:I257)</f>
        <v>3299.373</v>
      </c>
    </row>
    <row r="256" spans="1:9">
      <c r="A256" s="5"/>
      <c r="B256" s="3"/>
      <c r="G256" s="3">
        <v>0.575</v>
      </c>
      <c r="H256" s="3">
        <f t="shared" si="14"/>
        <v>1.7931375</v>
      </c>
      <c r="I256" s="3">
        <f t="shared" si="15"/>
        <v>3586.275</v>
      </c>
    </row>
    <row r="257" spans="1:9">
      <c r="A257" s="5"/>
      <c r="B257" s="3"/>
      <c r="G257" s="3">
        <v>0.494</v>
      </c>
      <c r="H257" s="3">
        <f t="shared" si="14"/>
        <v>1.540539</v>
      </c>
      <c r="I257" s="3">
        <f t="shared" si="15"/>
        <v>3081.078</v>
      </c>
    </row>
  </sheetData>
  <mergeCells count="116">
    <mergeCell ref="A1:D1"/>
    <mergeCell ref="A2:D2"/>
    <mergeCell ref="A3:B3"/>
    <mergeCell ref="A34:D34"/>
    <mergeCell ref="A35:B35"/>
    <mergeCell ref="A66:D66"/>
    <mergeCell ref="E66:F66"/>
    <mergeCell ref="A67:B67"/>
    <mergeCell ref="A98:D98"/>
    <mergeCell ref="A99:B99"/>
    <mergeCell ref="A131:B131"/>
    <mergeCell ref="A132:D132"/>
    <mergeCell ref="E132:F132"/>
    <mergeCell ref="A133:B133"/>
    <mergeCell ref="A164:D164"/>
    <mergeCell ref="A165:B165"/>
    <mergeCell ref="A196:D196"/>
    <mergeCell ref="A197:B197"/>
    <mergeCell ref="A228:D228"/>
    <mergeCell ref="A229:B229"/>
    <mergeCell ref="A5:A7"/>
    <mergeCell ref="A8:A19"/>
    <mergeCell ref="A20:A31"/>
    <mergeCell ref="A37:A39"/>
    <mergeCell ref="A40:A51"/>
    <mergeCell ref="A52:A63"/>
    <mergeCell ref="A69:A71"/>
    <mergeCell ref="A72:A83"/>
    <mergeCell ref="A84:A95"/>
    <mergeCell ref="A101:A103"/>
    <mergeCell ref="A104:A115"/>
    <mergeCell ref="A116:A127"/>
    <mergeCell ref="A135:A137"/>
    <mergeCell ref="A138:A149"/>
    <mergeCell ref="A150:A161"/>
    <mergeCell ref="A167:A169"/>
    <mergeCell ref="A170:A181"/>
    <mergeCell ref="A182:A193"/>
    <mergeCell ref="A199:A201"/>
    <mergeCell ref="A202:A213"/>
    <mergeCell ref="A214:A225"/>
    <mergeCell ref="A231:A233"/>
    <mergeCell ref="A234:A245"/>
    <mergeCell ref="A246:A257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B69:B71"/>
    <mergeCell ref="B72:B74"/>
    <mergeCell ref="B75:B77"/>
    <mergeCell ref="B78:B80"/>
    <mergeCell ref="B81:B83"/>
    <mergeCell ref="B84:B86"/>
    <mergeCell ref="B87:B89"/>
    <mergeCell ref="B90:B92"/>
    <mergeCell ref="B93:B95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35:B137"/>
    <mergeCell ref="B138:B140"/>
    <mergeCell ref="B141:B143"/>
    <mergeCell ref="B144:B146"/>
    <mergeCell ref="B147:B149"/>
    <mergeCell ref="B150:B152"/>
    <mergeCell ref="B153:B155"/>
    <mergeCell ref="B156:B158"/>
    <mergeCell ref="B159:B161"/>
    <mergeCell ref="B167:B169"/>
    <mergeCell ref="B170:B172"/>
    <mergeCell ref="B173:B175"/>
    <mergeCell ref="B176:B178"/>
    <mergeCell ref="B179:B181"/>
    <mergeCell ref="B182:B184"/>
    <mergeCell ref="B185:B187"/>
    <mergeCell ref="B188:B190"/>
    <mergeCell ref="B191:B193"/>
    <mergeCell ref="B199:B201"/>
    <mergeCell ref="B202:B204"/>
    <mergeCell ref="B205:B207"/>
    <mergeCell ref="B208:B210"/>
    <mergeCell ref="B211:B213"/>
    <mergeCell ref="B214:B216"/>
    <mergeCell ref="B217:B219"/>
    <mergeCell ref="B220:B222"/>
    <mergeCell ref="B223:B225"/>
    <mergeCell ref="B231:B233"/>
    <mergeCell ref="B234:B236"/>
    <mergeCell ref="B237:B239"/>
    <mergeCell ref="B240:B242"/>
    <mergeCell ref="B243:B245"/>
    <mergeCell ref="B246:B248"/>
    <mergeCell ref="B249:B251"/>
    <mergeCell ref="B252:B254"/>
    <mergeCell ref="B255:B257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W195"/>
  <sheetViews>
    <sheetView topLeftCell="A163" workbookViewId="0">
      <selection activeCell="O82" sqref="O82"/>
    </sheetView>
  </sheetViews>
  <sheetFormatPr defaultColWidth="9" defaultRowHeight="15"/>
  <cols>
    <col min="1" max="1" width="11" style="3" customWidth="1"/>
    <col min="2" max="2" width="9" style="3"/>
    <col min="3" max="3" width="16.625" style="3" customWidth="1"/>
    <col min="4" max="4" width="18.375" style="3" customWidth="1"/>
    <col min="5" max="5" width="19.875" style="3" customWidth="1"/>
    <col min="6" max="6" width="7.75" style="3" customWidth="1"/>
    <col min="7" max="7" width="16.625" style="3" customWidth="1"/>
    <col min="8" max="8" width="18.375" style="3" customWidth="1"/>
    <col min="9" max="9" width="19.875" style="3" customWidth="1"/>
    <col min="10" max="10" width="7.75" style="3" customWidth="1"/>
    <col min="11" max="11" width="16.625" style="3" customWidth="1"/>
    <col min="12" max="12" width="18.375" style="3" customWidth="1"/>
    <col min="13" max="13" width="19.875" style="3" customWidth="1"/>
    <col min="14" max="14" width="9.25" style="3" customWidth="1"/>
    <col min="15" max="15" width="26.5" style="3" customWidth="1"/>
    <col min="16" max="16" width="7.75" style="3" customWidth="1"/>
    <col min="17" max="17" width="6.75" style="3" customWidth="1"/>
    <col min="18" max="18" width="4" style="3" customWidth="1"/>
    <col min="19" max="19" width="9" style="3"/>
    <col min="20" max="20" width="5.875" style="3" customWidth="1"/>
    <col min="21" max="21" width="9.25" style="3" customWidth="1"/>
    <col min="22" max="22" width="13.375" style="3" customWidth="1"/>
    <col min="23" max="23" width="7.75" style="3" customWidth="1"/>
    <col min="24" max="16384" width="9" style="3"/>
  </cols>
  <sheetData>
    <row r="2" ht="24" customHeight="1" spans="1:5">
      <c r="A2" s="2" t="s">
        <v>60</v>
      </c>
      <c r="B2" s="2"/>
      <c r="C2" s="2"/>
      <c r="D2" s="2"/>
      <c r="E2" s="2"/>
    </row>
    <row r="3" ht="16" customHeight="1" spans="1:7">
      <c r="A3" s="3" t="s">
        <v>51</v>
      </c>
      <c r="C3" s="6" t="s">
        <v>61</v>
      </c>
      <c r="E3" s="6" t="s">
        <v>62</v>
      </c>
      <c r="G3" s="6" t="s">
        <v>63</v>
      </c>
    </row>
    <row r="4" ht="16" customHeight="1" spans="1:8">
      <c r="A4" s="3" t="s">
        <v>53</v>
      </c>
      <c r="B4" s="4" t="s">
        <v>44</v>
      </c>
      <c r="C4" s="3" t="s">
        <v>64</v>
      </c>
      <c r="E4" s="3" t="s">
        <v>64</v>
      </c>
      <c r="G4" s="3" t="s">
        <v>64</v>
      </c>
      <c r="H4" s="7"/>
    </row>
    <row r="5" spans="1:8">
      <c r="A5" s="3">
        <v>0</v>
      </c>
      <c r="B5" s="3" t="s">
        <v>59</v>
      </c>
      <c r="C5" s="7">
        <v>13.43</v>
      </c>
      <c r="D5" s="8">
        <f t="shared" ref="D5:H5" si="0">AVERAGE(C5:C7)</f>
        <v>13.3933333333333</v>
      </c>
      <c r="E5" s="7">
        <v>15.92</v>
      </c>
      <c r="F5" s="8">
        <f t="shared" si="0"/>
        <v>15.8666666666667</v>
      </c>
      <c r="G5" s="7">
        <v>4.92</v>
      </c>
      <c r="H5" s="8">
        <f t="shared" si="0"/>
        <v>4.86666666666667</v>
      </c>
    </row>
    <row r="6" spans="3:8">
      <c r="C6" s="7">
        <v>13.23</v>
      </c>
      <c r="D6" s="8"/>
      <c r="E6" s="7">
        <v>15.87</v>
      </c>
      <c r="F6" s="8"/>
      <c r="G6" s="7">
        <v>4.87</v>
      </c>
      <c r="H6" s="8"/>
    </row>
    <row r="7" spans="3:8">
      <c r="C7" s="7">
        <v>13.52</v>
      </c>
      <c r="D7" s="8"/>
      <c r="E7" s="7">
        <v>15.81</v>
      </c>
      <c r="F7" s="8"/>
      <c r="G7" s="7">
        <v>4.81</v>
      </c>
      <c r="H7" s="8"/>
    </row>
    <row r="8" spans="1:8">
      <c r="A8" s="5">
        <v>0.004</v>
      </c>
      <c r="B8" s="3" t="s">
        <v>8</v>
      </c>
      <c r="C8" s="7">
        <v>14.24</v>
      </c>
      <c r="D8" s="8">
        <f t="shared" ref="D8:H8" si="1">AVERAGE(C8:C10)</f>
        <v>14.4866666666667</v>
      </c>
      <c r="E8" s="7">
        <v>17.53</v>
      </c>
      <c r="F8" s="8">
        <f t="shared" si="1"/>
        <v>17.57</v>
      </c>
      <c r="G8" s="7">
        <v>5.13</v>
      </c>
      <c r="H8" s="8">
        <f t="shared" si="1"/>
        <v>5.30333333333333</v>
      </c>
    </row>
    <row r="9" spans="1:8">
      <c r="A9" s="5"/>
      <c r="C9" s="7">
        <v>14.35</v>
      </c>
      <c r="D9" s="8"/>
      <c r="E9" s="7">
        <v>16.63</v>
      </c>
      <c r="F9" s="8"/>
      <c r="G9" s="7">
        <v>5.23</v>
      </c>
      <c r="H9" s="8"/>
    </row>
    <row r="10" spans="1:8">
      <c r="A10" s="5"/>
      <c r="C10" s="7">
        <v>14.87</v>
      </c>
      <c r="D10" s="8"/>
      <c r="E10" s="7">
        <v>18.55</v>
      </c>
      <c r="F10" s="8"/>
      <c r="G10" s="7">
        <v>5.55</v>
      </c>
      <c r="H10" s="8"/>
    </row>
    <row r="11" spans="1:8">
      <c r="A11" s="5"/>
      <c r="B11" s="3" t="s">
        <v>9</v>
      </c>
      <c r="C11" s="7">
        <v>16.78</v>
      </c>
      <c r="D11" s="8">
        <f t="shared" ref="D11:H11" si="2">AVERAGE(C11:C13)</f>
        <v>16.46</v>
      </c>
      <c r="E11" s="7">
        <v>18.12</v>
      </c>
      <c r="F11" s="8">
        <f t="shared" si="2"/>
        <v>18.4333333333333</v>
      </c>
      <c r="G11" s="7">
        <v>5.85</v>
      </c>
      <c r="H11" s="8">
        <f t="shared" si="2"/>
        <v>5.67666666666667</v>
      </c>
    </row>
    <row r="12" spans="1:8">
      <c r="A12" s="5"/>
      <c r="C12" s="7">
        <v>17.39</v>
      </c>
      <c r="D12" s="8"/>
      <c r="E12" s="7">
        <v>17.73</v>
      </c>
      <c r="F12" s="8"/>
      <c r="G12" s="7">
        <v>5.73</v>
      </c>
      <c r="H12" s="8"/>
    </row>
    <row r="13" spans="1:8">
      <c r="A13" s="5"/>
      <c r="C13" s="7">
        <v>15.21</v>
      </c>
      <c r="D13" s="8"/>
      <c r="E13" s="7">
        <v>19.45</v>
      </c>
      <c r="F13" s="8"/>
      <c r="G13" s="7">
        <v>5.45</v>
      </c>
      <c r="H13" s="8"/>
    </row>
    <row r="14" spans="1:8">
      <c r="A14" s="5"/>
      <c r="B14" s="3" t="s">
        <v>10</v>
      </c>
      <c r="C14" s="7">
        <v>16.21</v>
      </c>
      <c r="D14" s="8">
        <f t="shared" ref="D14:H14" si="3">AVERAGE(C14:C16)</f>
        <v>16.23</v>
      </c>
      <c r="E14" s="7">
        <v>18.74</v>
      </c>
      <c r="F14" s="8">
        <f t="shared" si="3"/>
        <v>18.95</v>
      </c>
      <c r="G14" s="7">
        <v>5.54</v>
      </c>
      <c r="H14" s="8">
        <f t="shared" si="3"/>
        <v>5.55</v>
      </c>
    </row>
    <row r="15" spans="1:8">
      <c r="A15" s="5"/>
      <c r="C15" s="7">
        <v>16.73</v>
      </c>
      <c r="D15" s="8"/>
      <c r="E15" s="7">
        <v>18.87</v>
      </c>
      <c r="F15" s="8"/>
      <c r="G15" s="7">
        <v>5.87</v>
      </c>
      <c r="H15" s="8"/>
    </row>
    <row r="16" spans="1:8">
      <c r="A16" s="5"/>
      <c r="C16" s="7">
        <v>15.75</v>
      </c>
      <c r="D16" s="8"/>
      <c r="E16" s="7">
        <v>19.24</v>
      </c>
      <c r="F16" s="8"/>
      <c r="G16" s="7">
        <v>5.24</v>
      </c>
      <c r="H16" s="8"/>
    </row>
    <row r="17" spans="1:8">
      <c r="A17" s="5"/>
      <c r="B17" s="3" t="s">
        <v>11</v>
      </c>
      <c r="C17" s="7">
        <v>16.74</v>
      </c>
      <c r="D17" s="8">
        <f t="shared" ref="D17:H17" si="4">AVERAGE(C17:C19)</f>
        <v>16.99</v>
      </c>
      <c r="E17" s="7">
        <v>19.21</v>
      </c>
      <c r="F17" s="8">
        <f t="shared" si="4"/>
        <v>19.7266666666667</v>
      </c>
      <c r="G17" s="7">
        <v>5.21</v>
      </c>
      <c r="H17" s="8">
        <f t="shared" si="4"/>
        <v>5.46</v>
      </c>
    </row>
    <row r="18" spans="1:8">
      <c r="A18" s="5"/>
      <c r="C18" s="7">
        <v>17.21</v>
      </c>
      <c r="D18" s="8"/>
      <c r="E18" s="7">
        <v>19.01</v>
      </c>
      <c r="F18" s="8"/>
      <c r="G18" s="7">
        <v>5.21</v>
      </c>
      <c r="H18" s="8"/>
    </row>
    <row r="19" spans="1:8">
      <c r="A19" s="5"/>
      <c r="C19" s="7">
        <v>17.02</v>
      </c>
      <c r="D19" s="8"/>
      <c r="E19" s="7">
        <v>20.96</v>
      </c>
      <c r="F19" s="8"/>
      <c r="G19" s="7">
        <v>5.96</v>
      </c>
      <c r="H19" s="8"/>
    </row>
    <row r="20" spans="1:8">
      <c r="A20" s="5">
        <v>0.008</v>
      </c>
      <c r="B20" s="3" t="s">
        <v>8</v>
      </c>
      <c r="C20" s="7">
        <v>17.32</v>
      </c>
      <c r="D20" s="8">
        <f t="shared" ref="D20:H20" si="5">AVERAGE(C20:C22)</f>
        <v>17.2133333333333</v>
      </c>
      <c r="E20" s="7">
        <v>18.32</v>
      </c>
      <c r="F20" s="8">
        <f t="shared" si="5"/>
        <v>18.36</v>
      </c>
      <c r="G20" s="7">
        <v>5.32</v>
      </c>
      <c r="H20" s="8">
        <f t="shared" si="5"/>
        <v>5.42666666666667</v>
      </c>
    </row>
    <row r="21" spans="1:8">
      <c r="A21" s="5"/>
      <c r="C21" s="7">
        <v>16.53</v>
      </c>
      <c r="D21" s="8"/>
      <c r="E21" s="7">
        <v>18.53</v>
      </c>
      <c r="F21" s="8"/>
      <c r="G21" s="7">
        <v>5.53</v>
      </c>
      <c r="H21" s="8"/>
    </row>
    <row r="22" spans="1:8">
      <c r="A22" s="5"/>
      <c r="C22" s="7">
        <v>17.79</v>
      </c>
      <c r="D22" s="8"/>
      <c r="E22" s="7">
        <v>18.23</v>
      </c>
      <c r="F22" s="8"/>
      <c r="G22" s="7">
        <v>5.43</v>
      </c>
      <c r="H22" s="8"/>
    </row>
    <row r="23" spans="1:8">
      <c r="A23" s="5"/>
      <c r="B23" s="3" t="s">
        <v>9</v>
      </c>
      <c r="C23" s="7">
        <v>17.73</v>
      </c>
      <c r="D23" s="8">
        <f t="shared" ref="D23:H23" si="6">AVERAGE(C23:C25)</f>
        <v>18.6566666666667</v>
      </c>
      <c r="E23" s="7">
        <v>20.73</v>
      </c>
      <c r="F23" s="8">
        <f t="shared" si="6"/>
        <v>21.66</v>
      </c>
      <c r="G23" s="7">
        <v>6.01</v>
      </c>
      <c r="H23" s="8">
        <f t="shared" si="6"/>
        <v>5.92333333333333</v>
      </c>
    </row>
    <row r="24" spans="1:8">
      <c r="A24" s="5"/>
      <c r="C24" s="7">
        <v>18.93</v>
      </c>
      <c r="D24" s="8"/>
      <c r="E24" s="7">
        <v>21.93</v>
      </c>
      <c r="F24" s="8"/>
      <c r="G24" s="7">
        <v>5.63</v>
      </c>
      <c r="H24" s="8"/>
    </row>
    <row r="25" spans="1:8">
      <c r="A25" s="5"/>
      <c r="C25" s="7">
        <v>19.31</v>
      </c>
      <c r="D25" s="8"/>
      <c r="E25" s="7">
        <v>22.32</v>
      </c>
      <c r="F25" s="8"/>
      <c r="G25" s="7">
        <v>6.13</v>
      </c>
      <c r="H25" s="8"/>
    </row>
    <row r="26" spans="1:8">
      <c r="A26" s="5"/>
      <c r="B26" s="3" t="s">
        <v>10</v>
      </c>
      <c r="C26" s="7">
        <v>18.15</v>
      </c>
      <c r="D26" s="8">
        <f t="shared" ref="D26:H26" si="7">AVERAGE(C26:C28)</f>
        <v>18.2566666666667</v>
      </c>
      <c r="E26" s="7">
        <v>21.65</v>
      </c>
      <c r="F26" s="8">
        <f t="shared" si="7"/>
        <v>21.09</v>
      </c>
      <c r="G26" s="7">
        <v>6.23</v>
      </c>
      <c r="H26" s="8">
        <f t="shared" si="7"/>
        <v>6.19333333333333</v>
      </c>
    </row>
    <row r="27" spans="1:8">
      <c r="A27" s="5"/>
      <c r="C27" s="7">
        <v>18.52</v>
      </c>
      <c r="D27" s="8"/>
      <c r="E27" s="7">
        <v>20.52</v>
      </c>
      <c r="F27" s="8"/>
      <c r="G27" s="7">
        <v>6.25</v>
      </c>
      <c r="H27" s="8"/>
    </row>
    <row r="28" spans="1:8">
      <c r="A28" s="5"/>
      <c r="C28" s="9">
        <v>18.1</v>
      </c>
      <c r="D28" s="8"/>
      <c r="E28" s="9">
        <v>21.1</v>
      </c>
      <c r="F28" s="8"/>
      <c r="G28" s="9">
        <v>6.1</v>
      </c>
      <c r="H28" s="8"/>
    </row>
    <row r="29" spans="1:9">
      <c r="A29" s="5"/>
      <c r="B29" s="3" t="s">
        <v>11</v>
      </c>
      <c r="C29" s="7">
        <v>17.74</v>
      </c>
      <c r="D29" s="8">
        <f t="shared" ref="D29:H29" si="8">AVERAGE(C29:C31)</f>
        <v>18.06</v>
      </c>
      <c r="E29" s="7">
        <v>19.74</v>
      </c>
      <c r="F29" s="8">
        <f t="shared" si="8"/>
        <v>20.5</v>
      </c>
      <c r="G29" s="7">
        <v>6.23</v>
      </c>
      <c r="H29" s="8">
        <f t="shared" si="8"/>
        <v>6.36</v>
      </c>
      <c r="I29" s="7"/>
    </row>
    <row r="30" spans="1:9">
      <c r="A30" s="5"/>
      <c r="C30" s="7">
        <v>18.55</v>
      </c>
      <c r="E30" s="7">
        <v>20.63</v>
      </c>
      <c r="G30" s="7">
        <v>6.53</v>
      </c>
      <c r="I30" s="7"/>
    </row>
    <row r="31" spans="1:9">
      <c r="A31" s="5"/>
      <c r="C31" s="7">
        <v>17.89</v>
      </c>
      <c r="E31" s="7">
        <v>21.13</v>
      </c>
      <c r="G31" s="7">
        <v>6.32</v>
      </c>
      <c r="I31" s="7"/>
    </row>
    <row r="32" spans="6:6">
      <c r="F32" s="7"/>
    </row>
    <row r="33" spans="6:6">
      <c r="F33" s="7"/>
    </row>
    <row r="34" ht="28" customHeight="1" spans="1:6">
      <c r="A34" s="2" t="s">
        <v>65</v>
      </c>
      <c r="B34" s="2"/>
      <c r="C34" s="2"/>
      <c r="D34" s="2"/>
      <c r="E34" s="2"/>
      <c r="F34" s="7"/>
    </row>
    <row r="35" ht="16" customHeight="1" spans="1:1">
      <c r="A35" s="6" t="s">
        <v>61</v>
      </c>
    </row>
    <row r="36" spans="1:17">
      <c r="A36" s="3" t="s">
        <v>51</v>
      </c>
      <c r="J36" s="6" t="s">
        <v>62</v>
      </c>
      <c r="Q36" s="6" t="s">
        <v>63</v>
      </c>
    </row>
    <row r="37" spans="1:23">
      <c r="A37" s="3" t="s">
        <v>53</v>
      </c>
      <c r="B37" s="4" t="s">
        <v>44</v>
      </c>
      <c r="C37" s="3" t="s">
        <v>66</v>
      </c>
      <c r="D37" s="3" t="s">
        <v>67</v>
      </c>
      <c r="F37" s="4" t="s">
        <v>46</v>
      </c>
      <c r="G37" s="4" t="s">
        <v>47</v>
      </c>
      <c r="H37" s="4" t="s">
        <v>48</v>
      </c>
      <c r="I37" s="3" t="s">
        <v>49</v>
      </c>
      <c r="J37" s="3" t="s">
        <v>66</v>
      </c>
      <c r="K37" s="3" t="s">
        <v>67</v>
      </c>
      <c r="M37" s="4" t="s">
        <v>46</v>
      </c>
      <c r="N37" s="4" t="s">
        <v>47</v>
      </c>
      <c r="O37" s="4" t="s">
        <v>48</v>
      </c>
      <c r="P37" s="3" t="s">
        <v>49</v>
      </c>
      <c r="Q37" s="3" t="s">
        <v>66</v>
      </c>
      <c r="R37" s="3" t="s">
        <v>67</v>
      </c>
      <c r="T37" s="4" t="s">
        <v>46</v>
      </c>
      <c r="U37" s="4" t="s">
        <v>47</v>
      </c>
      <c r="V37" s="4" t="s">
        <v>48</v>
      </c>
      <c r="W37" s="3" t="s">
        <v>49</v>
      </c>
    </row>
    <row r="38" spans="1:23">
      <c r="A38" s="3">
        <v>0</v>
      </c>
      <c r="B38" s="3" t="s">
        <v>59</v>
      </c>
      <c r="C38" s="3">
        <v>0.1001</v>
      </c>
      <c r="D38" s="3">
        <v>100</v>
      </c>
      <c r="F38" s="3">
        <v>0.405</v>
      </c>
      <c r="G38" s="3">
        <f>F38*2.7933</f>
        <v>1.1312865</v>
      </c>
      <c r="H38" s="8">
        <f>G38*25*100/C38/1000</f>
        <v>28.2539085914086</v>
      </c>
      <c r="I38" s="8">
        <f>AVERAGE(H38:H40)</f>
        <v>28.6128064632107</v>
      </c>
      <c r="J38" s="10">
        <v>0.0998</v>
      </c>
      <c r="K38" s="3">
        <v>100</v>
      </c>
      <c r="M38" s="3">
        <v>0.564</v>
      </c>
      <c r="N38" s="3">
        <f>M38*2.7933</f>
        <v>1.5754212</v>
      </c>
      <c r="O38" s="8">
        <f>N38*25*100/J38/1000</f>
        <v>39.4644589178357</v>
      </c>
      <c r="P38" s="8">
        <f>AVERAGE(O38:O40)</f>
        <v>36.7440521462468</v>
      </c>
      <c r="Q38" s="10">
        <v>0.0996</v>
      </c>
      <c r="R38" s="3">
        <v>100</v>
      </c>
      <c r="T38" s="3">
        <v>0.423</v>
      </c>
      <c r="U38" s="3">
        <f>T38*2.7933</f>
        <v>1.1815659</v>
      </c>
      <c r="V38" s="8">
        <f>U38*25*100/Q38/1000</f>
        <v>29.6577786144578</v>
      </c>
      <c r="W38" s="8">
        <f>AVERAGE(V38:V40)</f>
        <v>27.0673059387518</v>
      </c>
    </row>
    <row r="39" spans="3:23">
      <c r="C39" s="3">
        <v>0.1002</v>
      </c>
      <c r="F39" s="3">
        <v>0.406</v>
      </c>
      <c r="G39" s="3">
        <f>F39*2.7933</f>
        <v>1.1340798</v>
      </c>
      <c r="H39" s="8">
        <f>G39*25*100/C39/1000</f>
        <v>28.2954041916168</v>
      </c>
      <c r="I39" s="8"/>
      <c r="J39" s="10">
        <v>0.0995</v>
      </c>
      <c r="M39" s="3">
        <v>0.495</v>
      </c>
      <c r="N39" s="3">
        <f>M39*2.7933</f>
        <v>1.3826835</v>
      </c>
      <c r="O39" s="8">
        <f>N39*25*100/J39/1000</f>
        <v>34.7407914572864</v>
      </c>
      <c r="P39" s="8"/>
      <c r="Q39" s="10">
        <v>0.1005</v>
      </c>
      <c r="T39" s="3">
        <v>0.339</v>
      </c>
      <c r="U39" s="3">
        <f>T39*2.7933</f>
        <v>0.9469287</v>
      </c>
      <c r="V39" s="8">
        <f>U39*25*100/Q39/1000</f>
        <v>23.5554402985075</v>
      </c>
      <c r="W39" s="8"/>
    </row>
    <row r="40" spans="3:23">
      <c r="C40" s="3">
        <v>0.0999</v>
      </c>
      <c r="F40" s="3">
        <v>0.419</v>
      </c>
      <c r="G40" s="3">
        <f>F40*2.7933</f>
        <v>1.1703927</v>
      </c>
      <c r="H40" s="8">
        <f>G40*25*100/C40/1000</f>
        <v>29.2891066066066</v>
      </c>
      <c r="I40" s="8"/>
      <c r="J40" s="10">
        <v>0.1006</v>
      </c>
      <c r="M40" s="3">
        <v>0.519</v>
      </c>
      <c r="N40" s="3">
        <f>M40*2.7933</f>
        <v>1.4497227</v>
      </c>
      <c r="O40" s="8">
        <f>N40*25*100/J40/1000</f>
        <v>36.0269060636183</v>
      </c>
      <c r="P40" s="8"/>
      <c r="Q40" s="10">
        <v>0.1003</v>
      </c>
      <c r="T40" s="3">
        <v>0.402</v>
      </c>
      <c r="U40" s="3">
        <f>T40*2.7933</f>
        <v>1.1229066</v>
      </c>
      <c r="V40" s="8">
        <f>U40*25*100/Q40/1000</f>
        <v>27.9886989032901</v>
      </c>
      <c r="W40" s="8"/>
    </row>
    <row r="41" spans="1:23">
      <c r="A41" s="5">
        <v>0.004</v>
      </c>
      <c r="B41" s="3" t="s">
        <v>8</v>
      </c>
      <c r="C41" s="3">
        <v>0.1006</v>
      </c>
      <c r="F41" s="3">
        <v>0.521</v>
      </c>
      <c r="G41" s="3">
        <f t="shared" ref="G41:G67" si="9">F41*2.7933</f>
        <v>1.4553093</v>
      </c>
      <c r="H41" s="8">
        <f t="shared" ref="H41:H67" si="10">G41*25*100/C41/1000</f>
        <v>36.1657380715706</v>
      </c>
      <c r="I41" s="8">
        <f>AVERAGE(H41:H43)</f>
        <v>34.1415482004053</v>
      </c>
      <c r="J41" s="10">
        <v>0.101</v>
      </c>
      <c r="M41" s="3">
        <v>0.577</v>
      </c>
      <c r="N41" s="3">
        <f t="shared" ref="N41:N67" si="11">M41*2.7933</f>
        <v>1.6117341</v>
      </c>
      <c r="O41" s="8">
        <f t="shared" ref="O41:O67" si="12">N41*25*100/J41/1000</f>
        <v>39.8944084158416</v>
      </c>
      <c r="P41" s="8">
        <f>AVERAGE(O41:O43)</f>
        <v>36.3288558751688</v>
      </c>
      <c r="Q41" s="10">
        <v>0.0998</v>
      </c>
      <c r="T41" s="3">
        <v>0.447</v>
      </c>
      <c r="U41" s="3">
        <f t="shared" ref="U41:U67" si="13">T41*2.7933</f>
        <v>1.2486051</v>
      </c>
      <c r="V41" s="8">
        <f t="shared" ref="V41:V67" si="14">U41*25*100/Q41/1000</f>
        <v>31.2776828657315</v>
      </c>
      <c r="W41" s="8">
        <f>AVERAGE(V41:V43)</f>
        <v>28.7050457766458</v>
      </c>
    </row>
    <row r="42" spans="1:23">
      <c r="A42" s="5"/>
      <c r="C42" s="3">
        <v>0.0995</v>
      </c>
      <c r="F42" s="3">
        <v>0.467</v>
      </c>
      <c r="G42" s="3">
        <f t="shared" si="9"/>
        <v>1.3044711</v>
      </c>
      <c r="H42" s="8">
        <f t="shared" si="10"/>
        <v>32.7756557788945</v>
      </c>
      <c r="I42" s="8"/>
      <c r="J42" s="10">
        <v>0.1002</v>
      </c>
      <c r="M42" s="3">
        <v>0.515</v>
      </c>
      <c r="N42" s="3">
        <f t="shared" si="11"/>
        <v>1.4385495</v>
      </c>
      <c r="O42" s="8">
        <f t="shared" si="12"/>
        <v>35.8919535928144</v>
      </c>
      <c r="P42" s="8"/>
      <c r="Q42" s="10">
        <v>0.1005</v>
      </c>
      <c r="T42" s="3">
        <v>0.388</v>
      </c>
      <c r="U42" s="3">
        <f t="shared" si="13"/>
        <v>1.0838004</v>
      </c>
      <c r="V42" s="8">
        <f t="shared" si="14"/>
        <v>26.9602089552239</v>
      </c>
      <c r="W42" s="8"/>
    </row>
    <row r="43" spans="1:23">
      <c r="A43" s="5"/>
      <c r="C43" s="3">
        <v>0.0999</v>
      </c>
      <c r="F43" s="3">
        <v>0.479</v>
      </c>
      <c r="G43" s="3">
        <f t="shared" si="9"/>
        <v>1.3379907</v>
      </c>
      <c r="H43" s="8">
        <f t="shared" si="10"/>
        <v>33.4832507507507</v>
      </c>
      <c r="I43" s="8"/>
      <c r="J43" s="10">
        <v>0.0997</v>
      </c>
      <c r="M43" s="3">
        <v>0.474</v>
      </c>
      <c r="N43" s="3">
        <f t="shared" si="11"/>
        <v>1.3240242</v>
      </c>
      <c r="O43" s="8">
        <f t="shared" si="12"/>
        <v>33.2002056168506</v>
      </c>
      <c r="P43" s="8"/>
      <c r="Q43" s="10">
        <v>0.1002</v>
      </c>
      <c r="T43" s="11">
        <v>0.4</v>
      </c>
      <c r="U43" s="3">
        <f t="shared" si="13"/>
        <v>1.11732</v>
      </c>
      <c r="V43" s="8">
        <f t="shared" si="14"/>
        <v>27.877245508982</v>
      </c>
      <c r="W43" s="8"/>
    </row>
    <row r="44" spans="1:23">
      <c r="A44" s="5"/>
      <c r="B44" s="3" t="s">
        <v>9</v>
      </c>
      <c r="C44" s="3">
        <v>0.1004</v>
      </c>
      <c r="F44" s="3">
        <v>0.578</v>
      </c>
      <c r="G44" s="3">
        <f t="shared" si="9"/>
        <v>1.6145274</v>
      </c>
      <c r="H44" s="8">
        <f t="shared" si="10"/>
        <v>40.202375498008</v>
      </c>
      <c r="I44" s="8">
        <f>AVERAGE(H44:H46)</f>
        <v>38.2814001994269</v>
      </c>
      <c r="J44" s="10">
        <v>0.1004</v>
      </c>
      <c r="M44" s="3">
        <v>0.538</v>
      </c>
      <c r="N44" s="3">
        <f t="shared" si="11"/>
        <v>1.5027954</v>
      </c>
      <c r="O44" s="8">
        <f t="shared" si="12"/>
        <v>37.4202041832669</v>
      </c>
      <c r="P44" s="8">
        <f>AVERAGE(O44:O46)</f>
        <v>36.2863771910155</v>
      </c>
      <c r="Q44" s="10">
        <v>0.1005</v>
      </c>
      <c r="T44" s="3">
        <v>0.432</v>
      </c>
      <c r="U44" s="3">
        <f t="shared" si="13"/>
        <v>1.2067056</v>
      </c>
      <c r="V44" s="8">
        <f t="shared" si="14"/>
        <v>30.017552238806</v>
      </c>
      <c r="W44" s="8">
        <f>AVERAGE(V44:V46)</f>
        <v>30.8790229033195</v>
      </c>
    </row>
    <row r="45" spans="1:23">
      <c r="A45" s="5"/>
      <c r="C45" s="3">
        <v>0.1001</v>
      </c>
      <c r="F45" s="3">
        <v>0.554</v>
      </c>
      <c r="G45" s="3">
        <f t="shared" si="9"/>
        <v>1.5474882</v>
      </c>
      <c r="H45" s="8">
        <f t="shared" si="10"/>
        <v>38.6485564435565</v>
      </c>
      <c r="I45" s="8"/>
      <c r="J45" s="10">
        <v>0.0998</v>
      </c>
      <c r="M45" s="3">
        <v>0.501</v>
      </c>
      <c r="N45" s="3">
        <f t="shared" si="11"/>
        <v>1.3994433</v>
      </c>
      <c r="O45" s="8">
        <f t="shared" si="12"/>
        <v>35.0561948897796</v>
      </c>
      <c r="P45" s="8"/>
      <c r="Q45" s="10">
        <v>0.101</v>
      </c>
      <c r="T45" s="3">
        <v>0.493</v>
      </c>
      <c r="U45" s="3">
        <f t="shared" si="13"/>
        <v>1.3770969</v>
      </c>
      <c r="V45" s="8">
        <f t="shared" si="14"/>
        <v>34.0865569306931</v>
      </c>
      <c r="W45" s="8"/>
    </row>
    <row r="46" spans="1:23">
      <c r="A46" s="5"/>
      <c r="C46" s="3">
        <v>0.1005</v>
      </c>
      <c r="F46" s="3">
        <v>0.518</v>
      </c>
      <c r="G46" s="3">
        <f t="shared" si="9"/>
        <v>1.4469294</v>
      </c>
      <c r="H46" s="8">
        <f t="shared" si="10"/>
        <v>35.9932686567164</v>
      </c>
      <c r="I46" s="8"/>
      <c r="J46" s="10">
        <v>0.1</v>
      </c>
      <c r="M46" s="3">
        <v>0.521</v>
      </c>
      <c r="N46" s="3">
        <f t="shared" si="11"/>
        <v>1.4553093</v>
      </c>
      <c r="O46" s="8">
        <f t="shared" si="12"/>
        <v>36.3827325</v>
      </c>
      <c r="P46" s="8"/>
      <c r="Q46" s="10">
        <v>0.1001</v>
      </c>
      <c r="T46" s="3">
        <v>0.409</v>
      </c>
      <c r="U46" s="3">
        <f t="shared" si="13"/>
        <v>1.1424597</v>
      </c>
      <c r="V46" s="8">
        <f t="shared" si="14"/>
        <v>28.5329595404595</v>
      </c>
      <c r="W46" s="8"/>
    </row>
    <row r="47" spans="1:23">
      <c r="A47" s="5"/>
      <c r="B47" s="3" t="s">
        <v>10</v>
      </c>
      <c r="C47" s="3">
        <v>0.0995</v>
      </c>
      <c r="F47" s="3">
        <v>0.563</v>
      </c>
      <c r="G47" s="3">
        <f t="shared" si="9"/>
        <v>1.5726279</v>
      </c>
      <c r="H47" s="8">
        <f t="shared" si="10"/>
        <v>39.5132638190955</v>
      </c>
      <c r="I47" s="8">
        <f>AVERAGE(H47:H49)</f>
        <v>35.5809312661927</v>
      </c>
      <c r="J47" s="10">
        <v>0.1001</v>
      </c>
      <c r="M47" s="3">
        <v>0.524</v>
      </c>
      <c r="N47" s="3">
        <f t="shared" si="11"/>
        <v>1.4636892</v>
      </c>
      <c r="O47" s="8">
        <f t="shared" si="12"/>
        <v>36.5556743256743</v>
      </c>
      <c r="P47" s="8">
        <f>AVERAGE(O47:O49)</f>
        <v>37.4552775214962</v>
      </c>
      <c r="Q47" s="10">
        <v>0.1008</v>
      </c>
      <c r="T47" s="3">
        <v>0.396</v>
      </c>
      <c r="U47" s="3">
        <f t="shared" si="13"/>
        <v>1.1061468</v>
      </c>
      <c r="V47" s="8">
        <f t="shared" si="14"/>
        <v>27.4341964285714</v>
      </c>
      <c r="W47" s="8">
        <f>AVERAGE(V47:V49)</f>
        <v>29.1436070412734</v>
      </c>
    </row>
    <row r="48" spans="1:23">
      <c r="A48" s="5"/>
      <c r="C48" s="3">
        <v>0.1001</v>
      </c>
      <c r="F48" s="3">
        <v>0.526</v>
      </c>
      <c r="G48" s="3">
        <f t="shared" si="9"/>
        <v>1.4692758</v>
      </c>
      <c r="H48" s="8">
        <f t="shared" si="10"/>
        <v>36.6951998001998</v>
      </c>
      <c r="I48" s="8"/>
      <c r="J48" s="10">
        <v>0.1004</v>
      </c>
      <c r="M48" s="3">
        <v>0.559</v>
      </c>
      <c r="N48" s="3">
        <f t="shared" si="11"/>
        <v>1.5614547</v>
      </c>
      <c r="O48" s="8">
        <f t="shared" si="12"/>
        <v>38.880844123506</v>
      </c>
      <c r="P48" s="8"/>
      <c r="Q48" s="10">
        <v>0.1005</v>
      </c>
      <c r="T48" s="3">
        <v>0.415</v>
      </c>
      <c r="U48" s="3">
        <f t="shared" si="13"/>
        <v>1.1592195</v>
      </c>
      <c r="V48" s="8">
        <f t="shared" si="14"/>
        <v>28.8363059701492</v>
      </c>
      <c r="W48" s="8"/>
    </row>
    <row r="49" spans="1:23">
      <c r="A49" s="5"/>
      <c r="C49" s="3">
        <v>0.1004</v>
      </c>
      <c r="F49" s="3">
        <v>0.439</v>
      </c>
      <c r="G49" s="3">
        <f t="shared" si="9"/>
        <v>1.2262587</v>
      </c>
      <c r="H49" s="8">
        <f t="shared" si="10"/>
        <v>30.5343301792829</v>
      </c>
      <c r="I49" s="8"/>
      <c r="J49" s="10">
        <v>0.1006</v>
      </c>
      <c r="M49" s="3">
        <v>0.532</v>
      </c>
      <c r="N49" s="3">
        <f t="shared" si="11"/>
        <v>1.4860356</v>
      </c>
      <c r="O49" s="8">
        <f t="shared" si="12"/>
        <v>36.9293141153082</v>
      </c>
      <c r="P49" s="8"/>
      <c r="Q49" s="10">
        <v>0.1004</v>
      </c>
      <c r="T49" s="3">
        <v>0.448</v>
      </c>
      <c r="U49" s="3">
        <f t="shared" si="13"/>
        <v>1.2513984</v>
      </c>
      <c r="V49" s="8">
        <f t="shared" si="14"/>
        <v>31.1603187250996</v>
      </c>
      <c r="W49" s="8"/>
    </row>
    <row r="50" spans="1:23">
      <c r="A50" s="5"/>
      <c r="B50" s="3" t="s">
        <v>11</v>
      </c>
      <c r="C50" s="3">
        <v>0.1001</v>
      </c>
      <c r="F50" s="3">
        <v>0.535</v>
      </c>
      <c r="G50" s="3">
        <f t="shared" si="9"/>
        <v>1.4944155</v>
      </c>
      <c r="H50" s="8">
        <f t="shared" si="10"/>
        <v>37.3230644355644</v>
      </c>
      <c r="I50" s="8">
        <f>AVERAGE(H50:H52)</f>
        <v>38.7686697960192</v>
      </c>
      <c r="J50" s="10">
        <v>0.0998</v>
      </c>
      <c r="M50" s="11">
        <v>0.578</v>
      </c>
      <c r="N50" s="3">
        <f t="shared" si="11"/>
        <v>1.6145274</v>
      </c>
      <c r="O50" s="8">
        <f t="shared" si="12"/>
        <v>40.4440731462926</v>
      </c>
      <c r="P50" s="8">
        <f>AVERAGE(O50:O52)</f>
        <v>37.0948469412638</v>
      </c>
      <c r="Q50" s="10">
        <v>0.0995</v>
      </c>
      <c r="T50" s="3">
        <v>0.458</v>
      </c>
      <c r="U50" s="3">
        <f t="shared" si="13"/>
        <v>1.2793314</v>
      </c>
      <c r="V50" s="8">
        <f t="shared" si="14"/>
        <v>32.1440050251256</v>
      </c>
      <c r="W50" s="8">
        <f>AVERAGE(V50:V52)</f>
        <v>31.6841039228709</v>
      </c>
    </row>
    <row r="51" spans="1:23">
      <c r="A51" s="5"/>
      <c r="C51" s="3">
        <v>0.1004</v>
      </c>
      <c r="F51" s="3">
        <v>0.575</v>
      </c>
      <c r="G51" s="3">
        <f t="shared" si="9"/>
        <v>1.6061475</v>
      </c>
      <c r="H51" s="8">
        <f t="shared" si="10"/>
        <v>39.9937126494024</v>
      </c>
      <c r="I51" s="8"/>
      <c r="J51" s="10">
        <v>0.0999</v>
      </c>
      <c r="M51" s="3">
        <v>0.505</v>
      </c>
      <c r="N51" s="3">
        <f t="shared" si="11"/>
        <v>1.4106165</v>
      </c>
      <c r="O51" s="8">
        <f t="shared" si="12"/>
        <v>35.3007132132132</v>
      </c>
      <c r="P51" s="8"/>
      <c r="Q51" s="10">
        <v>0.0998</v>
      </c>
      <c r="T51" s="3">
        <v>0.422</v>
      </c>
      <c r="U51" s="3">
        <f t="shared" si="13"/>
        <v>1.1787726</v>
      </c>
      <c r="V51" s="8">
        <f t="shared" si="14"/>
        <v>29.528371743487</v>
      </c>
      <c r="W51" s="8"/>
    </row>
    <row r="52" spans="1:23">
      <c r="A52" s="5"/>
      <c r="C52" s="3">
        <v>0.1003</v>
      </c>
      <c r="F52" s="3">
        <v>0.56</v>
      </c>
      <c r="G52" s="3">
        <f t="shared" si="9"/>
        <v>1.564248</v>
      </c>
      <c r="H52" s="8">
        <f t="shared" si="10"/>
        <v>38.9892323030907</v>
      </c>
      <c r="I52" s="8"/>
      <c r="J52" s="10">
        <v>0.1008</v>
      </c>
      <c r="M52" s="3">
        <v>0.513</v>
      </c>
      <c r="N52" s="3">
        <f t="shared" si="11"/>
        <v>1.4329629</v>
      </c>
      <c r="O52" s="8">
        <f t="shared" si="12"/>
        <v>35.5397544642857</v>
      </c>
      <c r="P52" s="8"/>
      <c r="Q52" s="10">
        <v>0.1</v>
      </c>
      <c r="T52" s="3">
        <v>0.478</v>
      </c>
      <c r="U52" s="3">
        <f t="shared" si="13"/>
        <v>1.3351974</v>
      </c>
      <c r="V52" s="8">
        <f t="shared" si="14"/>
        <v>33.379935</v>
      </c>
      <c r="W52" s="8"/>
    </row>
    <row r="53" spans="1:23">
      <c r="A53" s="5">
        <v>0.008</v>
      </c>
      <c r="B53" s="3" t="s">
        <v>8</v>
      </c>
      <c r="C53" s="3">
        <v>0.0999</v>
      </c>
      <c r="F53" s="3">
        <v>0.528</v>
      </c>
      <c r="G53" s="3">
        <f t="shared" si="9"/>
        <v>1.4748624</v>
      </c>
      <c r="H53" s="8">
        <f t="shared" si="10"/>
        <v>36.9084684684685</v>
      </c>
      <c r="I53" s="8">
        <f>AVERAGE(H53:H55)</f>
        <v>39.3632026299602</v>
      </c>
      <c r="J53" s="10">
        <v>0.1005</v>
      </c>
      <c r="M53" s="3">
        <v>0.564</v>
      </c>
      <c r="N53" s="3">
        <f t="shared" si="11"/>
        <v>1.5754212</v>
      </c>
      <c r="O53" s="8">
        <f t="shared" si="12"/>
        <v>39.1895820895522</v>
      </c>
      <c r="P53" s="8">
        <f>AVERAGE(O53:O55)</f>
        <v>36.8175903489462</v>
      </c>
      <c r="Q53" s="10">
        <v>0.1005</v>
      </c>
      <c r="T53" s="11">
        <v>0.532</v>
      </c>
      <c r="U53" s="3">
        <f t="shared" si="13"/>
        <v>1.4860356</v>
      </c>
      <c r="V53" s="8">
        <f t="shared" si="14"/>
        <v>36.9660597014925</v>
      </c>
      <c r="W53" s="8">
        <f>AVERAGE(V53:V55)</f>
        <v>35.2497998555873</v>
      </c>
    </row>
    <row r="54" spans="1:23">
      <c r="A54" s="5"/>
      <c r="C54" s="3">
        <v>0.1009</v>
      </c>
      <c r="F54" s="3">
        <v>0.554</v>
      </c>
      <c r="G54" s="3">
        <f t="shared" si="9"/>
        <v>1.5474882</v>
      </c>
      <c r="H54" s="8">
        <f t="shared" si="10"/>
        <v>38.3421258671952</v>
      </c>
      <c r="I54" s="8"/>
      <c r="J54" s="10">
        <v>0.0995</v>
      </c>
      <c r="M54" s="3">
        <v>0.495</v>
      </c>
      <c r="N54" s="3">
        <f t="shared" si="11"/>
        <v>1.3826835</v>
      </c>
      <c r="O54" s="8">
        <f t="shared" si="12"/>
        <v>34.7407914572864</v>
      </c>
      <c r="P54" s="8"/>
      <c r="Q54" s="10">
        <v>0.1</v>
      </c>
      <c r="T54" s="3">
        <v>0.473</v>
      </c>
      <c r="U54" s="3">
        <f t="shared" si="13"/>
        <v>1.3212309</v>
      </c>
      <c r="V54" s="8">
        <f t="shared" si="14"/>
        <v>33.0307725</v>
      </c>
      <c r="W54" s="8"/>
    </row>
    <row r="55" spans="1:23">
      <c r="A55" s="5"/>
      <c r="C55" s="3">
        <v>0.0996</v>
      </c>
      <c r="F55" s="3">
        <v>0.611</v>
      </c>
      <c r="G55" s="3">
        <f t="shared" si="9"/>
        <v>1.7067063</v>
      </c>
      <c r="H55" s="8">
        <f t="shared" si="10"/>
        <v>42.8390135542169</v>
      </c>
      <c r="I55" s="8"/>
      <c r="J55" s="10">
        <v>0.1</v>
      </c>
      <c r="M55" s="3">
        <v>0.523</v>
      </c>
      <c r="N55" s="3">
        <f t="shared" si="11"/>
        <v>1.4608959</v>
      </c>
      <c r="O55" s="8">
        <f t="shared" si="12"/>
        <v>36.5223975</v>
      </c>
      <c r="P55" s="8"/>
      <c r="Q55" s="10">
        <v>0.1002</v>
      </c>
      <c r="T55" s="3">
        <v>0.513</v>
      </c>
      <c r="U55" s="3">
        <f t="shared" si="13"/>
        <v>1.4329629</v>
      </c>
      <c r="V55" s="8">
        <f t="shared" si="14"/>
        <v>35.7525673652695</v>
      </c>
      <c r="W55" s="8"/>
    </row>
    <row r="56" spans="1:23">
      <c r="A56" s="5"/>
      <c r="B56" s="3" t="s">
        <v>9</v>
      </c>
      <c r="C56" s="3">
        <v>0.0999</v>
      </c>
      <c r="F56" s="3">
        <v>0.555</v>
      </c>
      <c r="G56" s="3">
        <f t="shared" si="9"/>
        <v>1.5502815</v>
      </c>
      <c r="H56" s="8">
        <f t="shared" si="10"/>
        <v>38.7958333333333</v>
      </c>
      <c r="I56" s="8">
        <f>AVERAGE(H56:H58)</f>
        <v>39.8884479162121</v>
      </c>
      <c r="J56" s="10">
        <v>0.0999</v>
      </c>
      <c r="M56" s="11">
        <v>0.519</v>
      </c>
      <c r="N56" s="3">
        <f t="shared" si="11"/>
        <v>1.4497227</v>
      </c>
      <c r="O56" s="8">
        <f t="shared" si="12"/>
        <v>36.2793468468468</v>
      </c>
      <c r="P56" s="8">
        <f>AVERAGE(O56:O58)</f>
        <v>37.4759604752302</v>
      </c>
      <c r="Q56" s="10">
        <v>0.1001</v>
      </c>
      <c r="T56" s="3">
        <v>0.542</v>
      </c>
      <c r="U56" s="3">
        <f t="shared" si="13"/>
        <v>1.5139686</v>
      </c>
      <c r="V56" s="8">
        <f t="shared" si="14"/>
        <v>37.8114035964036</v>
      </c>
      <c r="W56" s="8">
        <f>AVERAGE(V56:V58)</f>
        <v>37.330453976455</v>
      </c>
    </row>
    <row r="57" spans="1:23">
      <c r="A57" s="5"/>
      <c r="C57" s="3">
        <v>0.0998</v>
      </c>
      <c r="F57" s="3">
        <v>0.579</v>
      </c>
      <c r="G57" s="3">
        <f t="shared" si="9"/>
        <v>1.6173207</v>
      </c>
      <c r="H57" s="8">
        <f t="shared" si="10"/>
        <v>40.5140455911824</v>
      </c>
      <c r="I57" s="8"/>
      <c r="J57" s="10">
        <v>0.1005</v>
      </c>
      <c r="M57" s="3">
        <v>0.542</v>
      </c>
      <c r="N57" s="3">
        <f t="shared" si="11"/>
        <v>1.5139686</v>
      </c>
      <c r="O57" s="8">
        <f t="shared" si="12"/>
        <v>37.6609104477612</v>
      </c>
      <c r="P57" s="8"/>
      <c r="Q57" s="10">
        <v>0.0999</v>
      </c>
      <c r="T57" s="3">
        <v>0.581</v>
      </c>
      <c r="U57" s="3">
        <f t="shared" si="13"/>
        <v>1.6229073</v>
      </c>
      <c r="V57" s="8">
        <f t="shared" si="14"/>
        <v>40.6132957957958</v>
      </c>
      <c r="W57" s="8"/>
    </row>
    <row r="58" spans="1:23">
      <c r="A58" s="5"/>
      <c r="C58" s="3">
        <v>0.0995</v>
      </c>
      <c r="F58" s="3">
        <v>0.575</v>
      </c>
      <c r="G58" s="3">
        <f t="shared" si="9"/>
        <v>1.6061475</v>
      </c>
      <c r="H58" s="8">
        <f t="shared" si="10"/>
        <v>40.3554648241206</v>
      </c>
      <c r="I58" s="8"/>
      <c r="J58" s="10">
        <v>0.1007</v>
      </c>
      <c r="M58" s="11">
        <v>0.555</v>
      </c>
      <c r="N58" s="3">
        <f t="shared" si="11"/>
        <v>1.5502815</v>
      </c>
      <c r="O58" s="8">
        <f t="shared" si="12"/>
        <v>38.4876241310824</v>
      </c>
      <c r="P58" s="8"/>
      <c r="Q58" s="10">
        <v>0.1009</v>
      </c>
      <c r="T58" s="11">
        <v>0.485</v>
      </c>
      <c r="U58" s="3">
        <f t="shared" si="13"/>
        <v>1.3547505</v>
      </c>
      <c r="V58" s="8">
        <f t="shared" si="14"/>
        <v>33.5666625371655</v>
      </c>
      <c r="W58" s="8"/>
    </row>
    <row r="59" spans="1:23">
      <c r="A59" s="5"/>
      <c r="B59" s="3" t="s">
        <v>10</v>
      </c>
      <c r="C59" s="3">
        <v>0.1001</v>
      </c>
      <c r="F59" s="3">
        <v>0.453</v>
      </c>
      <c r="G59" s="3">
        <f t="shared" si="9"/>
        <v>1.2653649</v>
      </c>
      <c r="H59" s="8">
        <f t="shared" si="10"/>
        <v>31.60251998002</v>
      </c>
      <c r="I59" s="8">
        <f>AVERAGE(H59:H61)</f>
        <v>33.6031502097105</v>
      </c>
      <c r="J59" s="10">
        <v>0.1003</v>
      </c>
      <c r="M59" s="3">
        <v>0.538</v>
      </c>
      <c r="N59" s="3">
        <f t="shared" si="11"/>
        <v>1.5027954</v>
      </c>
      <c r="O59" s="8">
        <f t="shared" si="12"/>
        <v>37.4575124626122</v>
      </c>
      <c r="P59" s="8">
        <f>AVERAGE(O59:O61)</f>
        <v>38.276344516671</v>
      </c>
      <c r="Q59" s="10">
        <v>0.1006</v>
      </c>
      <c r="T59" s="3">
        <v>0.486</v>
      </c>
      <c r="U59" s="3">
        <f t="shared" si="13"/>
        <v>1.3575438</v>
      </c>
      <c r="V59" s="8">
        <f t="shared" si="14"/>
        <v>33.7361779324056</v>
      </c>
      <c r="W59" s="8">
        <f>AVERAGE(V59:V61)</f>
        <v>35.3903782647906</v>
      </c>
    </row>
    <row r="60" spans="1:23">
      <c r="A60" s="5"/>
      <c r="C60" s="3">
        <v>0.1001</v>
      </c>
      <c r="F60" s="3">
        <v>0.508</v>
      </c>
      <c r="G60" s="3">
        <f t="shared" si="9"/>
        <v>1.4189964</v>
      </c>
      <c r="H60" s="8">
        <f t="shared" si="10"/>
        <v>35.4394705294705</v>
      </c>
      <c r="I60" s="8"/>
      <c r="J60" s="10">
        <v>0.0995</v>
      </c>
      <c r="M60" s="3">
        <v>0.578</v>
      </c>
      <c r="N60" s="3">
        <f t="shared" si="11"/>
        <v>1.6145274</v>
      </c>
      <c r="O60" s="8">
        <f t="shared" si="12"/>
        <v>40.5660150753769</v>
      </c>
      <c r="P60" s="8"/>
      <c r="Q60" s="10">
        <v>0.1</v>
      </c>
      <c r="T60" s="3">
        <v>0.504</v>
      </c>
      <c r="U60" s="3">
        <f t="shared" si="13"/>
        <v>1.4078232</v>
      </c>
      <c r="V60" s="8">
        <f t="shared" si="14"/>
        <v>35.19558</v>
      </c>
      <c r="W60" s="8"/>
    </row>
    <row r="61" spans="1:23">
      <c r="A61" s="5"/>
      <c r="C61" s="3">
        <v>0.1003</v>
      </c>
      <c r="F61" s="3">
        <v>0.485</v>
      </c>
      <c r="G61" s="3">
        <f t="shared" si="9"/>
        <v>1.3547505</v>
      </c>
      <c r="H61" s="8">
        <f t="shared" si="10"/>
        <v>33.7674601196411</v>
      </c>
      <c r="I61" s="8"/>
      <c r="J61" s="10">
        <v>0.0998</v>
      </c>
      <c r="M61" s="3">
        <v>0.526</v>
      </c>
      <c r="N61" s="3">
        <f t="shared" si="11"/>
        <v>1.4692758</v>
      </c>
      <c r="O61" s="8">
        <f t="shared" si="12"/>
        <v>36.805506012024</v>
      </c>
      <c r="P61" s="8"/>
      <c r="Q61" s="10">
        <v>0.1007</v>
      </c>
      <c r="T61" s="3">
        <v>0.537</v>
      </c>
      <c r="U61" s="3">
        <f t="shared" si="13"/>
        <v>1.5000021</v>
      </c>
      <c r="V61" s="8">
        <f t="shared" si="14"/>
        <v>37.2393768619662</v>
      </c>
      <c r="W61" s="8"/>
    </row>
    <row r="62" spans="1:23">
      <c r="A62" s="5"/>
      <c r="B62" s="3" t="s">
        <v>11</v>
      </c>
      <c r="C62" s="3">
        <v>0.1009</v>
      </c>
      <c r="F62" s="3">
        <v>0.567</v>
      </c>
      <c r="G62" s="3">
        <f t="shared" si="9"/>
        <v>1.5838011</v>
      </c>
      <c r="H62" s="8">
        <f t="shared" si="10"/>
        <v>39.2418508424182</v>
      </c>
      <c r="I62" s="8">
        <f>AVERAGE(H62:H64)</f>
        <v>38.1781523584008</v>
      </c>
      <c r="J62" s="10">
        <v>0.1001</v>
      </c>
      <c r="M62" s="3">
        <v>0.581</v>
      </c>
      <c r="N62" s="3">
        <f t="shared" si="11"/>
        <v>1.6229073</v>
      </c>
      <c r="O62" s="8">
        <f t="shared" si="12"/>
        <v>40.5321503496504</v>
      </c>
      <c r="P62" s="8">
        <f>AVERAGE(O62:O64)</f>
        <v>38.054006569624</v>
      </c>
      <c r="Q62" s="10">
        <v>0.0998</v>
      </c>
      <c r="T62" s="3">
        <v>0.478</v>
      </c>
      <c r="U62" s="3">
        <f t="shared" si="13"/>
        <v>1.3351974</v>
      </c>
      <c r="V62" s="8">
        <f t="shared" si="14"/>
        <v>33.4468286573146</v>
      </c>
      <c r="W62" s="8">
        <f>AVERAGE(V62:V64)</f>
        <v>35.166788441406</v>
      </c>
    </row>
    <row r="63" spans="1:22">
      <c r="A63" s="5"/>
      <c r="C63" s="3">
        <v>0.0997</v>
      </c>
      <c r="F63" s="3">
        <v>0.565</v>
      </c>
      <c r="G63" s="3">
        <f t="shared" si="9"/>
        <v>1.5782145</v>
      </c>
      <c r="H63" s="8">
        <f t="shared" si="10"/>
        <v>39.5740847542628</v>
      </c>
      <c r="I63" s="8"/>
      <c r="J63" s="10">
        <v>0.0995</v>
      </c>
      <c r="M63" s="3">
        <v>0.516</v>
      </c>
      <c r="N63" s="3">
        <f t="shared" si="11"/>
        <v>1.4413428</v>
      </c>
      <c r="O63" s="8">
        <f t="shared" si="12"/>
        <v>36.2146432160804</v>
      </c>
      <c r="Q63" s="10">
        <v>0.1006</v>
      </c>
      <c r="T63" s="3">
        <v>0.533</v>
      </c>
      <c r="U63" s="3">
        <f t="shared" si="13"/>
        <v>1.4888289</v>
      </c>
      <c r="V63" s="8">
        <f t="shared" si="14"/>
        <v>36.9987301192843</v>
      </c>
    </row>
    <row r="64" spans="1:22">
      <c r="A64" s="5"/>
      <c r="C64" s="3">
        <v>0.1001</v>
      </c>
      <c r="F64" s="3">
        <v>0.512</v>
      </c>
      <c r="G64" s="3">
        <f t="shared" si="9"/>
        <v>1.4301696</v>
      </c>
      <c r="H64" s="8">
        <f t="shared" si="10"/>
        <v>35.7185214785215</v>
      </c>
      <c r="I64" s="8"/>
      <c r="J64" s="10">
        <v>0.1006</v>
      </c>
      <c r="M64" s="3">
        <v>0.539</v>
      </c>
      <c r="N64" s="3">
        <f t="shared" si="11"/>
        <v>1.5055887</v>
      </c>
      <c r="O64" s="8">
        <f t="shared" si="12"/>
        <v>37.4152261431412</v>
      </c>
      <c r="Q64" s="10">
        <v>0.1008</v>
      </c>
      <c r="T64" s="3">
        <v>0.506</v>
      </c>
      <c r="U64" s="3">
        <f t="shared" si="13"/>
        <v>1.4134098</v>
      </c>
      <c r="V64" s="8">
        <f t="shared" si="14"/>
        <v>35.054806547619</v>
      </c>
    </row>
    <row r="67" ht="23" customHeight="1" spans="1:5">
      <c r="A67" s="2" t="s">
        <v>68</v>
      </c>
      <c r="B67" s="2"/>
      <c r="C67" s="2"/>
      <c r="D67" s="2"/>
      <c r="E67" s="2"/>
    </row>
    <row r="68" spans="1:11">
      <c r="A68" s="3" t="s">
        <v>51</v>
      </c>
      <c r="C68" s="6" t="s">
        <v>61</v>
      </c>
      <c r="G68" s="6" t="s">
        <v>62</v>
      </c>
      <c r="K68" s="6" t="s">
        <v>63</v>
      </c>
    </row>
    <row r="69" spans="1:15">
      <c r="A69" s="3" t="s">
        <v>53</v>
      </c>
      <c r="B69" s="4" t="s">
        <v>44</v>
      </c>
      <c r="C69" s="3" t="s">
        <v>69</v>
      </c>
      <c r="D69" s="3" t="s">
        <v>70</v>
      </c>
      <c r="E69" s="3" t="s">
        <v>71</v>
      </c>
      <c r="F69" s="3" t="s">
        <v>49</v>
      </c>
      <c r="G69" s="3" t="s">
        <v>69</v>
      </c>
      <c r="H69" s="3" t="s">
        <v>70</v>
      </c>
      <c r="I69" s="3" t="s">
        <v>71</v>
      </c>
      <c r="J69" s="3" t="s">
        <v>49</v>
      </c>
      <c r="K69" s="3" t="s">
        <v>69</v>
      </c>
      <c r="L69" s="3" t="s">
        <v>70</v>
      </c>
      <c r="M69" s="3" t="s">
        <v>71</v>
      </c>
      <c r="N69" s="3" t="s">
        <v>49</v>
      </c>
      <c r="O69" s="3" t="s">
        <v>72</v>
      </c>
    </row>
    <row r="70" spans="1:16">
      <c r="A70" s="3">
        <v>0</v>
      </c>
      <c r="B70" s="3" t="s">
        <v>59</v>
      </c>
      <c r="C70" s="8">
        <v>13.43</v>
      </c>
      <c r="D70" s="8">
        <v>28.2539085914086</v>
      </c>
      <c r="E70" s="8">
        <f>C70*D70/1000</f>
        <v>0.379449992382618</v>
      </c>
      <c r="F70" s="8">
        <f>AVERAGE(E70:E72)</f>
        <v>0.383262303719676</v>
      </c>
      <c r="G70" s="8">
        <v>15.92</v>
      </c>
      <c r="H70" s="8">
        <v>39.4644589178357</v>
      </c>
      <c r="I70" s="8">
        <f>G70*H70/1000</f>
        <v>0.628274185971944</v>
      </c>
      <c r="J70" s="8">
        <f>AVERAGE(I70:I72)</f>
        <v>0.583065310421628</v>
      </c>
      <c r="K70" s="8">
        <v>4.92</v>
      </c>
      <c r="L70" s="8">
        <v>29.6577786144578</v>
      </c>
      <c r="M70" s="8">
        <f>K70*L70/1000</f>
        <v>0.145916270783132</v>
      </c>
      <c r="N70" s="8">
        <f>AVERAGE(M70:M72)</f>
        <v>0.131752302253896</v>
      </c>
      <c r="O70" s="3">
        <f>E70+I70+M70</f>
        <v>1.15364044913769</v>
      </c>
      <c r="P70" s="8">
        <f>AVERAGE(O70:O72)</f>
        <v>1.0980799163952</v>
      </c>
    </row>
    <row r="71" spans="3:16">
      <c r="C71" s="8">
        <v>13.23</v>
      </c>
      <c r="D71" s="8">
        <v>28.2954041916168</v>
      </c>
      <c r="E71" s="8">
        <f>C71*D71/1000</f>
        <v>0.37434819745509</v>
      </c>
      <c r="F71" s="8"/>
      <c r="G71" s="8">
        <v>15.87</v>
      </c>
      <c r="H71" s="8">
        <v>34.7407914572864</v>
      </c>
      <c r="I71" s="8">
        <f>G71*H71/1000</f>
        <v>0.551336360427135</v>
      </c>
      <c r="J71" s="8"/>
      <c r="K71" s="8">
        <v>4.87</v>
      </c>
      <c r="L71" s="8">
        <v>23.5554402985075</v>
      </c>
      <c r="M71" s="8">
        <f>K71*L71/1000</f>
        <v>0.114714994253732</v>
      </c>
      <c r="N71" s="8"/>
      <c r="O71" s="3">
        <f>E71+I71+M71</f>
        <v>1.04039955213596</v>
      </c>
      <c r="P71" s="8"/>
    </row>
    <row r="72" spans="3:16">
      <c r="C72" s="8">
        <v>13.52</v>
      </c>
      <c r="D72" s="8">
        <v>29.2891066066066</v>
      </c>
      <c r="E72" s="8">
        <f>C72*D72/1000</f>
        <v>0.395988721321321</v>
      </c>
      <c r="F72" s="8"/>
      <c r="G72" s="8">
        <v>15.81</v>
      </c>
      <c r="H72" s="8">
        <v>36.0269060636183</v>
      </c>
      <c r="I72" s="8">
        <f>G72*H72/1000</f>
        <v>0.569585384865805</v>
      </c>
      <c r="J72" s="8"/>
      <c r="K72" s="8">
        <v>4.81</v>
      </c>
      <c r="L72" s="8">
        <v>27.9886989032901</v>
      </c>
      <c r="M72" s="8">
        <f>K72*L72/1000</f>
        <v>0.134625641724825</v>
      </c>
      <c r="N72" s="8"/>
      <c r="O72" s="3">
        <f>E72+I72+M72</f>
        <v>1.10019974791195</v>
      </c>
      <c r="P72" s="8"/>
    </row>
    <row r="73" spans="1:16">
      <c r="A73" s="5">
        <v>0.004</v>
      </c>
      <c r="B73" s="3" t="s">
        <v>8</v>
      </c>
      <c r="C73" s="8">
        <v>14.24</v>
      </c>
      <c r="D73" s="8">
        <v>36.1657380715706</v>
      </c>
      <c r="E73" s="8">
        <f t="shared" ref="E73:E99" si="15">C73*D73/1000</f>
        <v>0.515000110139165</v>
      </c>
      <c r="F73" s="8">
        <f>AVERAGE(E73:E75)</f>
        <v>0.494408903076655</v>
      </c>
      <c r="G73" s="8">
        <v>17.53</v>
      </c>
      <c r="H73" s="8">
        <v>39.8944084158416</v>
      </c>
      <c r="I73" s="8">
        <f t="shared" ref="I73:I99" si="16">G73*H73/1000</f>
        <v>0.699348979529703</v>
      </c>
      <c r="J73" s="8">
        <f>AVERAGE(I73:I75)</f>
        <v>0.637365327323595</v>
      </c>
      <c r="K73" s="8">
        <v>5.13</v>
      </c>
      <c r="L73" s="8">
        <v>31.2776828657315</v>
      </c>
      <c r="M73" s="8">
        <f t="shared" ref="M73:M99" si="17">K73*L73/1000</f>
        <v>0.160454513101203</v>
      </c>
      <c r="N73" s="8">
        <f>AVERAGE(M73:M75)</f>
        <v>0.152058372837291</v>
      </c>
      <c r="O73" s="3">
        <f t="shared" ref="O73:O99" si="18">E73+I73+M73</f>
        <v>1.37480360277007</v>
      </c>
      <c r="P73" s="8">
        <f>AVERAGE(O73:O75)</f>
        <v>1.28383260323754</v>
      </c>
    </row>
    <row r="74" spans="1:16">
      <c r="A74" s="5"/>
      <c r="C74" s="8">
        <v>14.35</v>
      </c>
      <c r="D74" s="8">
        <v>32.7756557788945</v>
      </c>
      <c r="E74" s="8">
        <f t="shared" si="15"/>
        <v>0.470330660427136</v>
      </c>
      <c r="F74" s="8"/>
      <c r="G74" s="8">
        <v>16.63</v>
      </c>
      <c r="H74" s="8">
        <v>35.8919535928144</v>
      </c>
      <c r="I74" s="8">
        <f t="shared" si="16"/>
        <v>0.596883188248504</v>
      </c>
      <c r="J74" s="8"/>
      <c r="K74" s="8">
        <v>5.23</v>
      </c>
      <c r="L74" s="8">
        <v>26.9602089552239</v>
      </c>
      <c r="M74" s="8">
        <f t="shared" si="17"/>
        <v>0.141001892835821</v>
      </c>
      <c r="N74" s="8"/>
      <c r="O74" s="3">
        <f t="shared" si="18"/>
        <v>1.20821574151146</v>
      </c>
      <c r="P74" s="8"/>
    </row>
    <row r="75" spans="1:16">
      <c r="A75" s="5"/>
      <c r="C75" s="8">
        <v>14.87</v>
      </c>
      <c r="D75" s="8">
        <v>33.4832507507507</v>
      </c>
      <c r="E75" s="8">
        <f t="shared" si="15"/>
        <v>0.497895938663663</v>
      </c>
      <c r="F75" s="8"/>
      <c r="G75" s="8">
        <v>18.55</v>
      </c>
      <c r="H75" s="8">
        <v>33.2002056168506</v>
      </c>
      <c r="I75" s="8">
        <f t="shared" si="16"/>
        <v>0.615863814192579</v>
      </c>
      <c r="J75" s="8"/>
      <c r="K75" s="8">
        <v>5.55</v>
      </c>
      <c r="L75" s="8">
        <v>27.877245508982</v>
      </c>
      <c r="M75" s="8">
        <f t="shared" si="17"/>
        <v>0.15471871257485</v>
      </c>
      <c r="N75" s="8"/>
      <c r="O75" s="3">
        <f t="shared" si="18"/>
        <v>1.26847846543109</v>
      </c>
      <c r="P75" s="8"/>
    </row>
    <row r="76" spans="1:16">
      <c r="A76" s="5"/>
      <c r="B76" s="3" t="s">
        <v>9</v>
      </c>
      <c r="C76" s="8">
        <v>16.78</v>
      </c>
      <c r="D76" s="8">
        <v>40.202375498008</v>
      </c>
      <c r="E76" s="8">
        <f t="shared" si="15"/>
        <v>0.674595860856574</v>
      </c>
      <c r="F76" s="8">
        <f>AVERAGE(E76:E78)</f>
        <v>0.631383957892893</v>
      </c>
      <c r="G76" s="8">
        <v>18.12</v>
      </c>
      <c r="H76" s="8">
        <v>37.4202041832669</v>
      </c>
      <c r="I76" s="8">
        <f t="shared" si="16"/>
        <v>0.678054099800796</v>
      </c>
      <c r="J76" s="8">
        <f>AVERAGE(I76:I78)</f>
        <v>0.669081527440529</v>
      </c>
      <c r="K76" s="8">
        <v>5.85</v>
      </c>
      <c r="L76" s="8">
        <v>30.017552238806</v>
      </c>
      <c r="M76" s="8">
        <f t="shared" si="17"/>
        <v>0.175602680597015</v>
      </c>
      <c r="N76" s="8">
        <f>AVERAGE(M76:M78)</f>
        <v>0.175474427101797</v>
      </c>
      <c r="O76" s="3">
        <f t="shared" si="18"/>
        <v>1.52825264125439</v>
      </c>
      <c r="P76" s="8">
        <f>AVERAGE(O76:O78)</f>
        <v>1.47593991243522</v>
      </c>
    </row>
    <row r="77" spans="1:16">
      <c r="A77" s="5"/>
      <c r="C77" s="8">
        <v>17.39</v>
      </c>
      <c r="D77" s="8">
        <v>38.6485564435565</v>
      </c>
      <c r="E77" s="8">
        <f t="shared" si="15"/>
        <v>0.672098396553448</v>
      </c>
      <c r="F77" s="8"/>
      <c r="G77" s="8">
        <v>17.73</v>
      </c>
      <c r="H77" s="8">
        <v>35.0561948897796</v>
      </c>
      <c r="I77" s="8">
        <f t="shared" si="16"/>
        <v>0.621546335395792</v>
      </c>
      <c r="J77" s="8"/>
      <c r="K77" s="8">
        <v>5.73</v>
      </c>
      <c r="L77" s="8">
        <v>34.0865569306931</v>
      </c>
      <c r="M77" s="8">
        <f t="shared" si="17"/>
        <v>0.195315971212871</v>
      </c>
      <c r="N77" s="8"/>
      <c r="O77" s="3">
        <f t="shared" si="18"/>
        <v>1.48896070316211</v>
      </c>
      <c r="P77" s="8"/>
    </row>
    <row r="78" spans="1:16">
      <c r="A78" s="5"/>
      <c r="C78" s="8">
        <v>15.21</v>
      </c>
      <c r="D78" s="8">
        <v>35.9932686567164</v>
      </c>
      <c r="E78" s="8">
        <f t="shared" si="15"/>
        <v>0.547457616268656</v>
      </c>
      <c r="F78" s="8"/>
      <c r="G78" s="8">
        <v>19.45</v>
      </c>
      <c r="H78" s="8">
        <v>36.3827325</v>
      </c>
      <c r="I78" s="8">
        <f t="shared" si="16"/>
        <v>0.707644147125</v>
      </c>
      <c r="J78" s="8"/>
      <c r="K78" s="8">
        <v>5.45</v>
      </c>
      <c r="L78" s="8">
        <v>28.5329595404595</v>
      </c>
      <c r="M78" s="8">
        <f t="shared" si="17"/>
        <v>0.155504629495504</v>
      </c>
      <c r="N78" s="8"/>
      <c r="O78" s="3">
        <f t="shared" si="18"/>
        <v>1.41060639288916</v>
      </c>
      <c r="P78" s="8"/>
    </row>
    <row r="79" spans="1:16">
      <c r="A79" s="5"/>
      <c r="B79" s="3" t="s">
        <v>10</v>
      </c>
      <c r="C79" s="8">
        <v>16.21</v>
      </c>
      <c r="D79" s="8">
        <v>39.5132638190955</v>
      </c>
      <c r="E79" s="8">
        <f t="shared" si="15"/>
        <v>0.640510006507538</v>
      </c>
      <c r="F79" s="8">
        <f>AVERAGE(E79:E81)</f>
        <v>0.578445466496195</v>
      </c>
      <c r="G79" s="8">
        <v>18.74</v>
      </c>
      <c r="H79" s="8">
        <v>36.5556743256743</v>
      </c>
      <c r="I79" s="8">
        <f t="shared" si="16"/>
        <v>0.685053336863136</v>
      </c>
      <c r="J79" s="8">
        <f>AVERAGE(I79:I81)</f>
        <v>0.709751623017408</v>
      </c>
      <c r="K79" s="8">
        <v>5.54</v>
      </c>
      <c r="L79" s="8">
        <v>27.4341964285714</v>
      </c>
      <c r="M79" s="8">
        <f t="shared" si="17"/>
        <v>0.151985448214286</v>
      </c>
      <c r="N79" s="8">
        <f>AVERAGE(M79:M81)</f>
        <v>0.161511544792861</v>
      </c>
      <c r="O79" s="3">
        <f t="shared" si="18"/>
        <v>1.47754879158496</v>
      </c>
      <c r="P79" s="8">
        <f>AVERAGE(O79:O81)</f>
        <v>1.44970863430646</v>
      </c>
    </row>
    <row r="80" spans="1:16">
      <c r="A80" s="5"/>
      <c r="C80" s="8">
        <v>16.73</v>
      </c>
      <c r="D80" s="8">
        <v>36.6951998001998</v>
      </c>
      <c r="E80" s="8">
        <f t="shared" si="15"/>
        <v>0.613910692657343</v>
      </c>
      <c r="F80" s="8"/>
      <c r="G80" s="8">
        <v>18.87</v>
      </c>
      <c r="H80" s="8">
        <v>38.880844123506</v>
      </c>
      <c r="I80" s="8">
        <f t="shared" si="16"/>
        <v>0.733681528610558</v>
      </c>
      <c r="J80" s="8"/>
      <c r="K80" s="8">
        <v>5.87</v>
      </c>
      <c r="L80" s="8">
        <v>28.8363059701492</v>
      </c>
      <c r="M80" s="8">
        <f t="shared" si="17"/>
        <v>0.169269116044776</v>
      </c>
      <c r="N80" s="8"/>
      <c r="O80" s="3">
        <f t="shared" si="18"/>
        <v>1.51686133731268</v>
      </c>
      <c r="P80" s="8"/>
    </row>
    <row r="81" spans="1:16">
      <c r="A81" s="5"/>
      <c r="C81" s="8">
        <v>15.75</v>
      </c>
      <c r="D81" s="8">
        <v>30.5343301792829</v>
      </c>
      <c r="E81" s="8">
        <f t="shared" si="15"/>
        <v>0.480915700323706</v>
      </c>
      <c r="F81" s="8"/>
      <c r="G81" s="8">
        <v>19.24</v>
      </c>
      <c r="H81" s="8">
        <v>36.9293141153082</v>
      </c>
      <c r="I81" s="8">
        <f t="shared" si="16"/>
        <v>0.71052000357853</v>
      </c>
      <c r="J81" s="8"/>
      <c r="K81" s="8">
        <v>5.24</v>
      </c>
      <c r="L81" s="8">
        <v>31.1603187250996</v>
      </c>
      <c r="M81" s="8">
        <f t="shared" si="17"/>
        <v>0.163280070119522</v>
      </c>
      <c r="N81" s="8"/>
      <c r="O81" s="3">
        <f t="shared" si="18"/>
        <v>1.35471577402176</v>
      </c>
      <c r="P81" s="8"/>
    </row>
    <row r="82" spans="1:16">
      <c r="A82" s="5"/>
      <c r="B82" s="3" t="s">
        <v>11</v>
      </c>
      <c r="C82" s="8">
        <v>16.74</v>
      </c>
      <c r="D82" s="8">
        <v>37.3230644355644</v>
      </c>
      <c r="E82" s="8">
        <f t="shared" si="15"/>
        <v>0.624788098651348</v>
      </c>
      <c r="F82" s="8">
        <f>AVERAGE(E82:E84)</f>
        <v>0.658892209048722</v>
      </c>
      <c r="G82" s="8">
        <v>19.21</v>
      </c>
      <c r="H82" s="8">
        <v>40.4440731462926</v>
      </c>
      <c r="I82" s="8">
        <f t="shared" si="16"/>
        <v>0.776930645140281</v>
      </c>
      <c r="J82" s="8">
        <f>AVERAGE(I82:I84)</f>
        <v>0.730970152298298</v>
      </c>
      <c r="K82" s="8">
        <v>5.21</v>
      </c>
      <c r="L82" s="8">
        <v>32.1440050251256</v>
      </c>
      <c r="M82" s="8">
        <f t="shared" si="17"/>
        <v>0.167470266180904</v>
      </c>
      <c r="N82" s="8">
        <f>AVERAGE(M82:M84)</f>
        <v>0.173419165188157</v>
      </c>
      <c r="O82" s="3">
        <f t="shared" si="18"/>
        <v>1.56918900997253</v>
      </c>
      <c r="P82" s="8">
        <f>AVERAGE(O82:O84)</f>
        <v>1.56328152653518</v>
      </c>
    </row>
    <row r="83" spans="1:16">
      <c r="A83" s="5"/>
      <c r="C83" s="8">
        <v>17.21</v>
      </c>
      <c r="D83" s="8">
        <v>39.9937126494024</v>
      </c>
      <c r="E83" s="8">
        <f t="shared" si="15"/>
        <v>0.688291794696215</v>
      </c>
      <c r="F83" s="8"/>
      <c r="G83" s="8">
        <v>19.01</v>
      </c>
      <c r="H83" s="8">
        <v>35.3007132132132</v>
      </c>
      <c r="I83" s="8">
        <f t="shared" si="16"/>
        <v>0.671066558183183</v>
      </c>
      <c r="J83" s="8"/>
      <c r="K83" s="8">
        <v>5.21</v>
      </c>
      <c r="L83" s="8">
        <v>29.528371743487</v>
      </c>
      <c r="M83" s="8">
        <f t="shared" si="17"/>
        <v>0.153842816783567</v>
      </c>
      <c r="N83" s="8"/>
      <c r="O83" s="3">
        <f t="shared" si="18"/>
        <v>1.51320116966297</v>
      </c>
      <c r="P83" s="8"/>
    </row>
    <row r="84" spans="1:16">
      <c r="A84" s="5"/>
      <c r="C84" s="8">
        <v>17.02</v>
      </c>
      <c r="D84" s="8">
        <v>38.9892323030907</v>
      </c>
      <c r="E84" s="8">
        <f t="shared" si="15"/>
        <v>0.663596733798604</v>
      </c>
      <c r="F84" s="8"/>
      <c r="G84" s="8">
        <v>20.96</v>
      </c>
      <c r="H84" s="8">
        <v>35.5397544642857</v>
      </c>
      <c r="I84" s="8">
        <f t="shared" si="16"/>
        <v>0.744913253571428</v>
      </c>
      <c r="J84" s="8"/>
      <c r="K84" s="8">
        <v>5.96</v>
      </c>
      <c r="L84" s="8">
        <v>33.379935</v>
      </c>
      <c r="M84" s="8">
        <f t="shared" si="17"/>
        <v>0.1989444126</v>
      </c>
      <c r="N84" s="8"/>
      <c r="O84" s="3">
        <f t="shared" si="18"/>
        <v>1.60745439997003</v>
      </c>
      <c r="P84" s="8"/>
    </row>
    <row r="85" spans="1:16">
      <c r="A85" s="5">
        <v>0.008</v>
      </c>
      <c r="B85" s="3" t="s">
        <v>8</v>
      </c>
      <c r="C85" s="8">
        <v>17.32</v>
      </c>
      <c r="D85" s="8">
        <v>36.9084684684685</v>
      </c>
      <c r="E85" s="8">
        <f t="shared" si="15"/>
        <v>0.639254673873874</v>
      </c>
      <c r="F85" s="8">
        <f>AVERAGE(E85:E87)</f>
        <v>0.678385355196043</v>
      </c>
      <c r="G85" s="8">
        <v>18.32</v>
      </c>
      <c r="H85" s="8">
        <v>39.1895820895522</v>
      </c>
      <c r="I85" s="8">
        <f t="shared" si="16"/>
        <v>0.717953143880596</v>
      </c>
      <c r="J85" s="8">
        <f>AVERAGE(I85:I87)</f>
        <v>0.675834438669704</v>
      </c>
      <c r="K85" s="8">
        <v>5.32</v>
      </c>
      <c r="L85" s="8">
        <v>36.9660597014925</v>
      </c>
      <c r="M85" s="8">
        <f t="shared" si="17"/>
        <v>0.19665943761194</v>
      </c>
      <c r="N85" s="8">
        <f>AVERAGE(M85:M87)</f>
        <v>0.191152016776784</v>
      </c>
      <c r="O85" s="3">
        <f t="shared" si="18"/>
        <v>1.55386725536641</v>
      </c>
      <c r="P85" s="8">
        <f>AVERAGE(O85:O87)</f>
        <v>1.54537181064253</v>
      </c>
    </row>
    <row r="86" spans="1:16">
      <c r="A86" s="5"/>
      <c r="C86" s="8">
        <v>16.53</v>
      </c>
      <c r="D86" s="8">
        <v>38.3421258671952</v>
      </c>
      <c r="E86" s="8">
        <f t="shared" si="15"/>
        <v>0.633795340584737</v>
      </c>
      <c r="F86" s="8"/>
      <c r="G86" s="8">
        <v>18.53</v>
      </c>
      <c r="H86" s="8">
        <v>34.7407914572864</v>
      </c>
      <c r="I86" s="8">
        <f t="shared" si="16"/>
        <v>0.643746865703517</v>
      </c>
      <c r="J86" s="8"/>
      <c r="K86" s="8">
        <v>5.53</v>
      </c>
      <c r="L86" s="8">
        <v>33.0307725</v>
      </c>
      <c r="M86" s="8">
        <f t="shared" si="17"/>
        <v>0.182660171925</v>
      </c>
      <c r="N86" s="8"/>
      <c r="O86" s="3">
        <f t="shared" si="18"/>
        <v>1.46020237821325</v>
      </c>
      <c r="P86" s="8"/>
    </row>
    <row r="87" spans="1:16">
      <c r="A87" s="5"/>
      <c r="C87" s="8">
        <v>17.79</v>
      </c>
      <c r="D87" s="8">
        <v>42.8390135542169</v>
      </c>
      <c r="E87" s="8">
        <f t="shared" si="15"/>
        <v>0.762106051129519</v>
      </c>
      <c r="F87" s="8"/>
      <c r="G87" s="8">
        <v>18.23</v>
      </c>
      <c r="H87" s="8">
        <v>36.5223975</v>
      </c>
      <c r="I87" s="8">
        <f t="shared" si="16"/>
        <v>0.665803306425</v>
      </c>
      <c r="J87" s="8"/>
      <c r="K87" s="8">
        <v>5.43</v>
      </c>
      <c r="L87" s="8">
        <v>35.7525673652695</v>
      </c>
      <c r="M87" s="8">
        <f t="shared" si="17"/>
        <v>0.194136440793413</v>
      </c>
      <c r="N87" s="8"/>
      <c r="O87" s="3">
        <f t="shared" si="18"/>
        <v>1.62204579834793</v>
      </c>
      <c r="P87" s="8"/>
    </row>
    <row r="88" spans="1:16">
      <c r="A88" s="5"/>
      <c r="B88" s="3" t="s">
        <v>9</v>
      </c>
      <c r="C88" s="8">
        <v>17.73</v>
      </c>
      <c r="D88" s="8">
        <v>38.7958333333333</v>
      </c>
      <c r="E88" s="8">
        <f t="shared" si="15"/>
        <v>0.687850124999999</v>
      </c>
      <c r="F88" s="8">
        <f>AVERAGE(E88:E90)</f>
        <v>0.744681677931617</v>
      </c>
      <c r="G88" s="8">
        <v>20.73</v>
      </c>
      <c r="H88" s="8">
        <v>36.2793468468468</v>
      </c>
      <c r="I88" s="8">
        <f t="shared" si="16"/>
        <v>0.752070860135134</v>
      </c>
      <c r="J88" s="8">
        <f>AVERAGE(I88:I90)</f>
        <v>0.812339465620099</v>
      </c>
      <c r="K88" s="8">
        <v>6.01</v>
      </c>
      <c r="L88" s="8">
        <v>37.8114035964036</v>
      </c>
      <c r="M88" s="8">
        <f t="shared" si="17"/>
        <v>0.227246535614386</v>
      </c>
      <c r="N88" s="8">
        <f>AVERAGE(M88:M90)</f>
        <v>0.22055434409918</v>
      </c>
      <c r="O88" s="3">
        <f t="shared" si="18"/>
        <v>1.66716752074952</v>
      </c>
      <c r="P88" s="8">
        <f>AVERAGE(O88:O90)</f>
        <v>1.7775754876509</v>
      </c>
    </row>
    <row r="89" spans="1:16">
      <c r="A89" s="5"/>
      <c r="C89" s="8">
        <v>18.93</v>
      </c>
      <c r="D89" s="8">
        <v>40.5140455911824</v>
      </c>
      <c r="E89" s="8">
        <f t="shared" si="15"/>
        <v>0.766930883041083</v>
      </c>
      <c r="F89" s="8"/>
      <c r="G89" s="8">
        <v>21.93</v>
      </c>
      <c r="H89" s="8">
        <v>37.6609104477612</v>
      </c>
      <c r="I89" s="8">
        <f t="shared" si="16"/>
        <v>0.825903766119403</v>
      </c>
      <c r="J89" s="8"/>
      <c r="K89" s="8">
        <v>5.63</v>
      </c>
      <c r="L89" s="8">
        <v>40.6132957957958</v>
      </c>
      <c r="M89" s="8">
        <f t="shared" si="17"/>
        <v>0.22865285533033</v>
      </c>
      <c r="N89" s="8"/>
      <c r="O89" s="3">
        <f t="shared" si="18"/>
        <v>1.82148750449082</v>
      </c>
      <c r="P89" s="8"/>
    </row>
    <row r="90" spans="1:16">
      <c r="A90" s="5"/>
      <c r="C90" s="8">
        <v>19.31</v>
      </c>
      <c r="D90" s="8">
        <v>40.3554648241206</v>
      </c>
      <c r="E90" s="8">
        <f t="shared" si="15"/>
        <v>0.779264025753769</v>
      </c>
      <c r="F90" s="8"/>
      <c r="G90" s="8">
        <v>22.32</v>
      </c>
      <c r="H90" s="8">
        <v>38.4876241310824</v>
      </c>
      <c r="I90" s="8">
        <f t="shared" si="16"/>
        <v>0.859043770605759</v>
      </c>
      <c r="J90" s="8"/>
      <c r="K90" s="8">
        <v>6.13</v>
      </c>
      <c r="L90" s="8">
        <v>33.5666625371655</v>
      </c>
      <c r="M90" s="8">
        <f t="shared" si="17"/>
        <v>0.205763641352824</v>
      </c>
      <c r="N90" s="8"/>
      <c r="O90" s="3">
        <f t="shared" si="18"/>
        <v>1.84407143771235</v>
      </c>
      <c r="P90" s="8"/>
    </row>
    <row r="91" spans="1:16">
      <c r="A91" s="5"/>
      <c r="B91" s="3" t="s">
        <v>10</v>
      </c>
      <c r="C91" s="8">
        <v>18.15</v>
      </c>
      <c r="D91" s="8">
        <v>31.60251998002</v>
      </c>
      <c r="E91" s="8">
        <f t="shared" si="15"/>
        <v>0.573585737637363</v>
      </c>
      <c r="F91" s="8">
        <f>AVERAGE(E91:E93)</f>
        <v>0.61370525333622</v>
      </c>
      <c r="G91" s="8">
        <v>21.65</v>
      </c>
      <c r="H91" s="8">
        <v>37.4575124626122</v>
      </c>
      <c r="I91" s="8">
        <f t="shared" si="16"/>
        <v>0.810955144815554</v>
      </c>
      <c r="J91" s="8">
        <f>AVERAGE(I91:I93)</f>
        <v>0.806655317005331</v>
      </c>
      <c r="K91" s="8">
        <v>6.23</v>
      </c>
      <c r="L91" s="8">
        <v>33.7361779324056</v>
      </c>
      <c r="M91" s="8">
        <f t="shared" si="17"/>
        <v>0.210176388518887</v>
      </c>
      <c r="N91" s="8">
        <f>AVERAGE(M91:M93)</f>
        <v>0.21910298745896</v>
      </c>
      <c r="O91" s="3">
        <f t="shared" si="18"/>
        <v>1.5947172709718</v>
      </c>
      <c r="P91" s="8">
        <f>AVERAGE(O91:O93)</f>
        <v>1.63946355780051</v>
      </c>
    </row>
    <row r="92" spans="1:16">
      <c r="A92" s="5"/>
      <c r="C92" s="8">
        <v>18.52</v>
      </c>
      <c r="D92" s="8">
        <v>35.4394705294705</v>
      </c>
      <c r="E92" s="8">
        <f t="shared" si="15"/>
        <v>0.656338994205794</v>
      </c>
      <c r="F92" s="8"/>
      <c r="G92" s="8">
        <v>20.52</v>
      </c>
      <c r="H92" s="8">
        <v>40.5660150753769</v>
      </c>
      <c r="I92" s="8">
        <f t="shared" si="16"/>
        <v>0.832414629346734</v>
      </c>
      <c r="J92" s="8"/>
      <c r="K92" s="8">
        <v>6.25</v>
      </c>
      <c r="L92" s="8">
        <v>35.19558</v>
      </c>
      <c r="M92" s="8">
        <f t="shared" si="17"/>
        <v>0.219972375</v>
      </c>
      <c r="N92" s="8"/>
      <c r="O92" s="3">
        <f t="shared" si="18"/>
        <v>1.70872599855253</v>
      </c>
      <c r="P92" s="8"/>
    </row>
    <row r="93" spans="1:16">
      <c r="A93" s="5"/>
      <c r="C93" s="8">
        <v>18.1</v>
      </c>
      <c r="D93" s="8">
        <v>33.7674601196411</v>
      </c>
      <c r="E93" s="8">
        <f t="shared" si="15"/>
        <v>0.611191028165504</v>
      </c>
      <c r="F93" s="8"/>
      <c r="G93" s="8">
        <v>21.1</v>
      </c>
      <c r="H93" s="8">
        <v>36.805506012024</v>
      </c>
      <c r="I93" s="8">
        <f t="shared" si="16"/>
        <v>0.776596176853706</v>
      </c>
      <c r="J93" s="8"/>
      <c r="K93" s="8">
        <v>6.1</v>
      </c>
      <c r="L93" s="8">
        <v>37.2393768619662</v>
      </c>
      <c r="M93" s="8">
        <f t="shared" si="17"/>
        <v>0.227160198857994</v>
      </c>
      <c r="N93" s="8"/>
      <c r="O93" s="3">
        <f t="shared" si="18"/>
        <v>1.6149474038772</v>
      </c>
      <c r="P93" s="8"/>
    </row>
    <row r="94" spans="1:16">
      <c r="A94" s="5"/>
      <c r="B94" s="3" t="s">
        <v>11</v>
      </c>
      <c r="C94" s="8">
        <v>17.74</v>
      </c>
      <c r="D94" s="8">
        <v>39.2418508424182</v>
      </c>
      <c r="E94" s="8">
        <f t="shared" si="15"/>
        <v>0.696150433944499</v>
      </c>
      <c r="F94" s="8">
        <f>AVERAGE(E94:E96)</f>
        <v>0.689751351795608</v>
      </c>
      <c r="G94" s="8">
        <v>19.74</v>
      </c>
      <c r="H94" s="8">
        <v>40.5321503496504</v>
      </c>
      <c r="I94" s="8">
        <f t="shared" si="16"/>
        <v>0.800104647902099</v>
      </c>
      <c r="J94" s="8">
        <f>AVERAGE(I94:I96)</f>
        <v>0.779265488618137</v>
      </c>
      <c r="K94" s="8">
        <v>6.23</v>
      </c>
      <c r="L94" s="8">
        <v>33.4468286573146</v>
      </c>
      <c r="M94" s="8">
        <f t="shared" si="17"/>
        <v>0.20837374253507</v>
      </c>
      <c r="N94" s="8">
        <f>AVERAGE(M94:M96)</f>
        <v>0.223840609198316</v>
      </c>
      <c r="O94" s="3">
        <f t="shared" si="18"/>
        <v>1.70462882438167</v>
      </c>
      <c r="P94" s="8">
        <f>AVERAGE(O94:O96)</f>
        <v>1.69285744961206</v>
      </c>
    </row>
    <row r="95" spans="1:15">
      <c r="A95" s="5"/>
      <c r="C95" s="8">
        <v>18.55</v>
      </c>
      <c r="D95" s="8">
        <v>39.5740847542628</v>
      </c>
      <c r="E95" s="8">
        <f t="shared" si="15"/>
        <v>0.734099272191575</v>
      </c>
      <c r="G95" s="8">
        <v>20.63</v>
      </c>
      <c r="H95" s="8">
        <v>36.2146432160804</v>
      </c>
      <c r="I95" s="8">
        <f t="shared" si="16"/>
        <v>0.747108089547739</v>
      </c>
      <c r="K95" s="8">
        <v>6.53</v>
      </c>
      <c r="L95" s="8">
        <v>36.9987301192843</v>
      </c>
      <c r="M95" s="8">
        <f t="shared" si="17"/>
        <v>0.241601707678927</v>
      </c>
      <c r="O95" s="3">
        <f t="shared" si="18"/>
        <v>1.72280906941824</v>
      </c>
    </row>
    <row r="96" spans="1:15">
      <c r="A96" s="5"/>
      <c r="C96" s="8">
        <v>17.89</v>
      </c>
      <c r="D96" s="8">
        <v>35.7185214785215</v>
      </c>
      <c r="E96" s="8">
        <f t="shared" si="15"/>
        <v>0.63900434925075</v>
      </c>
      <c r="G96" s="8">
        <v>21.13</v>
      </c>
      <c r="H96" s="8">
        <v>37.4152261431412</v>
      </c>
      <c r="I96" s="8">
        <f t="shared" si="16"/>
        <v>0.790583728404573</v>
      </c>
      <c r="K96" s="8">
        <v>6.32</v>
      </c>
      <c r="L96" s="8">
        <v>35.054806547619</v>
      </c>
      <c r="M96" s="8">
        <f t="shared" si="17"/>
        <v>0.221546377380952</v>
      </c>
      <c r="O96" s="3">
        <f t="shared" si="18"/>
        <v>1.65113445503628</v>
      </c>
    </row>
    <row r="101" ht="24" customHeight="1" spans="1:5">
      <c r="A101" s="2" t="s">
        <v>73</v>
      </c>
      <c r="B101" s="2"/>
      <c r="C101" s="2"/>
      <c r="D101" s="2"/>
      <c r="E101" s="2"/>
    </row>
    <row r="102" ht="19" customHeight="1" spans="1:10">
      <c r="A102" s="3" t="s">
        <v>51</v>
      </c>
      <c r="C102" s="6" t="s">
        <v>61</v>
      </c>
      <c r="E102" s="6" t="s">
        <v>62</v>
      </c>
      <c r="G102" s="6" t="s">
        <v>63</v>
      </c>
      <c r="J102" s="8"/>
    </row>
    <row r="103" spans="1:10">
      <c r="A103" s="3" t="s">
        <v>53</v>
      </c>
      <c r="B103" s="4" t="s">
        <v>44</v>
      </c>
      <c r="C103" s="3" t="s">
        <v>64</v>
      </c>
      <c r="E103" s="3" t="s">
        <v>64</v>
      </c>
      <c r="G103" s="3" t="s">
        <v>64</v>
      </c>
      <c r="J103" s="8"/>
    </row>
    <row r="104" spans="1:10">
      <c r="A104" s="3">
        <v>0</v>
      </c>
      <c r="B104" s="3" t="s">
        <v>59</v>
      </c>
      <c r="C104" s="8">
        <v>11.66</v>
      </c>
      <c r="D104" s="8">
        <f t="shared" ref="D104:H104" si="19">AVERAGE(C104:C106)</f>
        <v>11.7266666666667</v>
      </c>
      <c r="E104" s="8">
        <v>16.28</v>
      </c>
      <c r="F104" s="8">
        <f t="shared" si="19"/>
        <v>17.1433333333333</v>
      </c>
      <c r="G104" s="8">
        <v>6.8</v>
      </c>
      <c r="H104" s="8">
        <f t="shared" si="19"/>
        <v>7.01</v>
      </c>
      <c r="J104" s="8"/>
    </row>
    <row r="105" spans="3:15">
      <c r="C105" s="8">
        <v>11.19</v>
      </c>
      <c r="D105" s="8"/>
      <c r="E105" s="8">
        <v>18.31</v>
      </c>
      <c r="F105" s="8"/>
      <c r="G105" s="8">
        <v>7.36</v>
      </c>
      <c r="H105" s="8"/>
      <c r="O105" s="8"/>
    </row>
    <row r="106" spans="3:15">
      <c r="C106" s="8">
        <v>12.33</v>
      </c>
      <c r="D106" s="8"/>
      <c r="E106" s="8">
        <v>16.84</v>
      </c>
      <c r="F106" s="8"/>
      <c r="G106" s="8">
        <v>6.87</v>
      </c>
      <c r="H106" s="8"/>
      <c r="J106" s="10"/>
      <c r="O106" s="8"/>
    </row>
    <row r="107" spans="1:15">
      <c r="A107" s="5">
        <v>0.004</v>
      </c>
      <c r="B107" s="3" t="s">
        <v>8</v>
      </c>
      <c r="C107" s="8">
        <v>12.98</v>
      </c>
      <c r="D107" s="8">
        <f t="shared" ref="D107:H107" si="20">AVERAGE(C107:C109)</f>
        <v>12.3566666666667</v>
      </c>
      <c r="E107" s="8">
        <v>22.6</v>
      </c>
      <c r="F107" s="8">
        <f t="shared" si="20"/>
        <v>23.0366666666667</v>
      </c>
      <c r="G107" s="8">
        <v>7.28</v>
      </c>
      <c r="H107" s="8">
        <f t="shared" si="20"/>
        <v>8.40333333333333</v>
      </c>
      <c r="J107" s="10"/>
      <c r="O107" s="8"/>
    </row>
    <row r="108" spans="1:10">
      <c r="A108" s="5"/>
      <c r="C108" s="8">
        <v>12.31</v>
      </c>
      <c r="D108" s="8"/>
      <c r="E108" s="8">
        <v>23.32</v>
      </c>
      <c r="F108" s="8"/>
      <c r="G108" s="8">
        <v>9.73</v>
      </c>
      <c r="H108" s="8"/>
      <c r="J108" s="10"/>
    </row>
    <row r="109" spans="1:10">
      <c r="A109" s="5"/>
      <c r="C109" s="8">
        <v>11.78</v>
      </c>
      <c r="D109" s="8"/>
      <c r="E109" s="8">
        <v>23.19</v>
      </c>
      <c r="F109" s="8"/>
      <c r="G109" s="8">
        <v>8.2</v>
      </c>
      <c r="H109" s="8"/>
      <c r="J109" s="10"/>
    </row>
    <row r="110" spans="1:10">
      <c r="A110" s="5"/>
      <c r="B110" s="3" t="s">
        <v>9</v>
      </c>
      <c r="C110" s="8">
        <v>14.48</v>
      </c>
      <c r="D110" s="8">
        <f t="shared" ref="D110:H110" si="21">AVERAGE(C110:C112)</f>
        <v>14.3466666666667</v>
      </c>
      <c r="E110" s="8">
        <v>24.64</v>
      </c>
      <c r="F110" s="8">
        <f t="shared" si="21"/>
        <v>23.09</v>
      </c>
      <c r="G110" s="8">
        <v>9.91</v>
      </c>
      <c r="H110" s="8">
        <f t="shared" si="21"/>
        <v>8.47333333333333</v>
      </c>
      <c r="J110" s="10"/>
    </row>
    <row r="111" spans="1:10">
      <c r="A111" s="5"/>
      <c r="C111" s="8">
        <v>13.06</v>
      </c>
      <c r="D111" s="8"/>
      <c r="E111" s="8">
        <v>21.94</v>
      </c>
      <c r="F111" s="8"/>
      <c r="G111" s="8">
        <v>8.04</v>
      </c>
      <c r="H111" s="8"/>
      <c r="J111" s="10"/>
    </row>
    <row r="112" spans="1:10">
      <c r="A112" s="5"/>
      <c r="C112" s="8">
        <v>15.5</v>
      </c>
      <c r="D112" s="8"/>
      <c r="E112" s="8">
        <v>22.69</v>
      </c>
      <c r="F112" s="8"/>
      <c r="G112" s="8">
        <v>7.47</v>
      </c>
      <c r="H112" s="8"/>
      <c r="J112" s="10"/>
    </row>
    <row r="113" spans="1:10">
      <c r="A113" s="5"/>
      <c r="B113" s="3" t="s">
        <v>10</v>
      </c>
      <c r="C113" s="8">
        <v>13.84</v>
      </c>
      <c r="D113" s="8">
        <f t="shared" ref="D113:H113" si="22">AVERAGE(C113:C115)</f>
        <v>13.6833333333333</v>
      </c>
      <c r="E113" s="8">
        <v>23.6</v>
      </c>
      <c r="F113" s="8">
        <f t="shared" si="22"/>
        <v>23.1766666666667</v>
      </c>
      <c r="G113" s="8">
        <v>7.76</v>
      </c>
      <c r="H113" s="8">
        <f t="shared" si="22"/>
        <v>7.98666666666667</v>
      </c>
      <c r="J113" s="10"/>
    </row>
    <row r="114" spans="1:10">
      <c r="A114" s="5"/>
      <c r="C114" s="8">
        <v>12.76</v>
      </c>
      <c r="D114" s="8"/>
      <c r="E114" s="8">
        <v>23.97</v>
      </c>
      <c r="F114" s="8"/>
      <c r="G114" s="8">
        <v>9.38</v>
      </c>
      <c r="H114" s="8"/>
      <c r="J114" s="10"/>
    </row>
    <row r="115" spans="1:10">
      <c r="A115" s="5"/>
      <c r="C115" s="8">
        <v>14.45</v>
      </c>
      <c r="D115" s="8"/>
      <c r="E115" s="8">
        <v>21.96</v>
      </c>
      <c r="F115" s="8"/>
      <c r="G115" s="8">
        <v>6.82</v>
      </c>
      <c r="H115" s="8"/>
      <c r="J115" s="10"/>
    </row>
    <row r="116" spans="1:10">
      <c r="A116" s="5"/>
      <c r="B116" s="3" t="s">
        <v>11</v>
      </c>
      <c r="C116" s="8">
        <v>13.68</v>
      </c>
      <c r="D116" s="8">
        <f t="shared" ref="D116:H116" si="23">AVERAGE(C116:C118)</f>
        <v>15.0266666666667</v>
      </c>
      <c r="E116" s="8">
        <v>21.75</v>
      </c>
      <c r="F116" s="8">
        <f t="shared" si="23"/>
        <v>22.4766666666667</v>
      </c>
      <c r="G116" s="8">
        <v>6.61</v>
      </c>
      <c r="H116" s="8">
        <f t="shared" si="23"/>
        <v>7.04666666666667</v>
      </c>
      <c r="J116" s="10"/>
    </row>
    <row r="117" spans="1:10">
      <c r="A117" s="5"/>
      <c r="C117" s="8">
        <v>15.53</v>
      </c>
      <c r="D117" s="8"/>
      <c r="E117" s="8">
        <v>22.14</v>
      </c>
      <c r="F117" s="8"/>
      <c r="G117" s="8">
        <v>6.94</v>
      </c>
      <c r="H117" s="8"/>
      <c r="J117" s="10"/>
    </row>
    <row r="118" spans="1:10">
      <c r="A118" s="5"/>
      <c r="C118" s="8">
        <v>15.87</v>
      </c>
      <c r="D118" s="8"/>
      <c r="E118" s="8">
        <v>23.54</v>
      </c>
      <c r="F118" s="8"/>
      <c r="G118" s="8">
        <v>7.59</v>
      </c>
      <c r="H118" s="8"/>
      <c r="J118" s="10"/>
    </row>
    <row r="119" spans="1:10">
      <c r="A119" s="5">
        <v>0.008</v>
      </c>
      <c r="B119" s="3" t="s">
        <v>8</v>
      </c>
      <c r="C119" s="8">
        <v>12.74</v>
      </c>
      <c r="D119" s="8">
        <f t="shared" ref="D119:H119" si="24">AVERAGE(C119:C121)</f>
        <v>13.7566666666667</v>
      </c>
      <c r="E119" s="8">
        <v>20.95</v>
      </c>
      <c r="F119" s="8">
        <f t="shared" si="24"/>
        <v>21.8066666666667</v>
      </c>
      <c r="G119" s="8">
        <v>9.68</v>
      </c>
      <c r="H119" s="8">
        <f t="shared" si="24"/>
        <v>8.25</v>
      </c>
      <c r="J119" s="10"/>
    </row>
    <row r="120" spans="1:10">
      <c r="A120" s="5"/>
      <c r="C120" s="8">
        <v>14.82</v>
      </c>
      <c r="D120" s="8"/>
      <c r="E120" s="8">
        <v>21.55</v>
      </c>
      <c r="F120" s="8"/>
      <c r="G120" s="8">
        <v>7.33</v>
      </c>
      <c r="H120" s="8"/>
      <c r="J120" s="10"/>
    </row>
    <row r="121" spans="1:10">
      <c r="A121" s="5"/>
      <c r="C121" s="8">
        <v>13.71</v>
      </c>
      <c r="D121" s="8"/>
      <c r="E121" s="8">
        <v>22.92</v>
      </c>
      <c r="F121" s="8"/>
      <c r="G121" s="8">
        <v>7.74</v>
      </c>
      <c r="H121" s="8"/>
      <c r="J121" s="10"/>
    </row>
    <row r="122" spans="1:10">
      <c r="A122" s="5"/>
      <c r="B122" s="3" t="s">
        <v>9</v>
      </c>
      <c r="C122" s="8">
        <v>14.7</v>
      </c>
      <c r="D122" s="8">
        <f t="shared" ref="D122:H122" si="25">AVERAGE(C122:C124)</f>
        <v>14.0966666666667</v>
      </c>
      <c r="E122" s="8">
        <v>19.37</v>
      </c>
      <c r="F122" s="8">
        <f t="shared" si="25"/>
        <v>20.53</v>
      </c>
      <c r="G122" s="8">
        <v>9.88</v>
      </c>
      <c r="H122" s="8">
        <f t="shared" si="25"/>
        <v>8.95666666666667</v>
      </c>
      <c r="J122" s="10"/>
    </row>
    <row r="123" spans="1:10">
      <c r="A123" s="5"/>
      <c r="C123" s="8">
        <v>13.31</v>
      </c>
      <c r="D123" s="8"/>
      <c r="E123" s="8">
        <v>22.39</v>
      </c>
      <c r="F123" s="8"/>
      <c r="G123" s="8">
        <v>8.93</v>
      </c>
      <c r="H123" s="8"/>
      <c r="J123" s="10"/>
    </row>
    <row r="124" spans="1:10">
      <c r="A124" s="5"/>
      <c r="C124" s="8">
        <v>14.28</v>
      </c>
      <c r="D124" s="8"/>
      <c r="E124" s="8">
        <v>19.83</v>
      </c>
      <c r="F124" s="8"/>
      <c r="G124" s="8">
        <v>8.06</v>
      </c>
      <c r="H124" s="8"/>
      <c r="J124" s="10"/>
    </row>
    <row r="125" spans="1:10">
      <c r="A125" s="5"/>
      <c r="B125" s="3" t="s">
        <v>10</v>
      </c>
      <c r="C125" s="8">
        <v>15.71</v>
      </c>
      <c r="D125" s="8">
        <f t="shared" ref="D125:H125" si="26">AVERAGE(C125:C127)</f>
        <v>15.2333333333333</v>
      </c>
      <c r="E125" s="8">
        <v>22.45</v>
      </c>
      <c r="F125" s="8">
        <f t="shared" si="26"/>
        <v>22.1666666666667</v>
      </c>
      <c r="G125" s="8">
        <v>9.61</v>
      </c>
      <c r="H125" s="8">
        <f t="shared" si="26"/>
        <v>7.85333333333333</v>
      </c>
      <c r="J125" s="10"/>
    </row>
    <row r="126" spans="1:10">
      <c r="A126" s="5"/>
      <c r="C126" s="8">
        <v>14.11</v>
      </c>
      <c r="D126" s="8"/>
      <c r="E126" s="8">
        <v>19.99</v>
      </c>
      <c r="F126" s="8"/>
      <c r="G126" s="8">
        <v>7.18</v>
      </c>
      <c r="H126" s="8"/>
      <c r="J126" s="10"/>
    </row>
    <row r="127" spans="1:10">
      <c r="A127" s="5"/>
      <c r="C127" s="8">
        <v>15.88</v>
      </c>
      <c r="D127" s="8"/>
      <c r="E127" s="8">
        <v>24.06</v>
      </c>
      <c r="F127" s="8"/>
      <c r="G127" s="8">
        <v>6.77</v>
      </c>
      <c r="H127" s="8"/>
      <c r="J127" s="10"/>
    </row>
    <row r="128" spans="1:10">
      <c r="A128" s="5"/>
      <c r="B128" s="3" t="s">
        <v>11</v>
      </c>
      <c r="C128" s="8">
        <v>16.21</v>
      </c>
      <c r="D128" s="8">
        <f t="shared" ref="D128:H128" si="27">AVERAGE(C128:C130)</f>
        <v>15.4366666666667</v>
      </c>
      <c r="E128" s="8">
        <v>23.16</v>
      </c>
      <c r="F128" s="8">
        <f t="shared" si="27"/>
        <v>22.9133333333333</v>
      </c>
      <c r="G128" s="8">
        <v>7.76</v>
      </c>
      <c r="H128" s="8">
        <f t="shared" si="27"/>
        <v>7.98666666666667</v>
      </c>
      <c r="J128" s="10"/>
    </row>
    <row r="129" spans="1:10">
      <c r="A129" s="5"/>
      <c r="C129" s="8">
        <v>15.58</v>
      </c>
      <c r="E129" s="8">
        <v>23.46</v>
      </c>
      <c r="G129" s="8">
        <v>9.38</v>
      </c>
      <c r="J129" s="10"/>
    </row>
    <row r="130" spans="1:10">
      <c r="A130" s="5"/>
      <c r="C130" s="8">
        <v>14.52</v>
      </c>
      <c r="E130" s="8">
        <v>22.12</v>
      </c>
      <c r="G130" s="8">
        <v>6.82</v>
      </c>
      <c r="J130" s="10"/>
    </row>
    <row r="131" spans="10:10">
      <c r="J131" s="10"/>
    </row>
    <row r="132" spans="10:10">
      <c r="J132" s="10"/>
    </row>
    <row r="133" ht="18.75" spans="1:5">
      <c r="A133" s="2" t="s">
        <v>74</v>
      </c>
      <c r="B133" s="2"/>
      <c r="C133" s="2"/>
      <c r="D133" s="2"/>
      <c r="E133" s="2"/>
    </row>
    <row r="134" ht="14.25" spans="1:1">
      <c r="A134" s="6" t="s">
        <v>61</v>
      </c>
    </row>
    <row r="135" spans="1:17">
      <c r="A135" s="3" t="s">
        <v>51</v>
      </c>
      <c r="J135" s="6" t="s">
        <v>62</v>
      </c>
      <c r="Q135" s="6" t="s">
        <v>63</v>
      </c>
    </row>
    <row r="136" spans="1:23">
      <c r="A136" s="3" t="s">
        <v>53</v>
      </c>
      <c r="B136" s="4" t="s">
        <v>44</v>
      </c>
      <c r="C136" s="3" t="s">
        <v>66</v>
      </c>
      <c r="D136" s="3" t="s">
        <v>67</v>
      </c>
      <c r="F136" s="4" t="s">
        <v>46</v>
      </c>
      <c r="G136" s="4" t="s">
        <v>47</v>
      </c>
      <c r="H136" s="4" t="s">
        <v>48</v>
      </c>
      <c r="I136" s="3" t="s">
        <v>49</v>
      </c>
      <c r="J136" s="3" t="s">
        <v>66</v>
      </c>
      <c r="K136" s="3" t="s">
        <v>67</v>
      </c>
      <c r="M136" s="4" t="s">
        <v>46</v>
      </c>
      <c r="N136" s="4" t="s">
        <v>47</v>
      </c>
      <c r="O136" s="4" t="s">
        <v>48</v>
      </c>
      <c r="P136" s="3" t="s">
        <v>49</v>
      </c>
      <c r="Q136" s="3" t="s">
        <v>66</v>
      </c>
      <c r="R136" s="3" t="s">
        <v>67</v>
      </c>
      <c r="T136" s="4" t="s">
        <v>46</v>
      </c>
      <c r="U136" s="4" t="s">
        <v>47</v>
      </c>
      <c r="V136" s="4" t="s">
        <v>48</v>
      </c>
      <c r="W136" s="3" t="s">
        <v>49</v>
      </c>
    </row>
    <row r="137" spans="1:23">
      <c r="A137" s="3">
        <v>0</v>
      </c>
      <c r="B137" s="3" t="s">
        <v>59</v>
      </c>
      <c r="C137" s="10">
        <v>0.0998</v>
      </c>
      <c r="D137" s="3">
        <v>100</v>
      </c>
      <c r="F137" s="3">
        <v>0.364</v>
      </c>
      <c r="G137" s="3">
        <f>F137*2.7933</f>
        <v>1.0167612</v>
      </c>
      <c r="H137" s="8">
        <f>G137*25*100/C137/1000</f>
        <v>25.4699699398798</v>
      </c>
      <c r="I137" s="8">
        <f>AVERAGE(H137:H139)</f>
        <v>25.5431763624502</v>
      </c>
      <c r="J137" s="10">
        <v>0.0996</v>
      </c>
      <c r="K137" s="3">
        <v>100</v>
      </c>
      <c r="M137" s="3">
        <v>0.357</v>
      </c>
      <c r="N137" s="3">
        <f>M137*2.7933</f>
        <v>0.9972081</v>
      </c>
      <c r="O137" s="8">
        <f>N137*25*100/J137/1000</f>
        <v>25.0303237951807</v>
      </c>
      <c r="P137" s="8">
        <f>AVERAGE(O137:O139)</f>
        <v>26.3835037650602</v>
      </c>
      <c r="Q137" s="10">
        <v>0.0999</v>
      </c>
      <c r="R137" s="3">
        <v>100</v>
      </c>
      <c r="T137" s="3">
        <v>0.275</v>
      </c>
      <c r="U137" s="3">
        <f>T137*2.7933</f>
        <v>0.7681575</v>
      </c>
      <c r="V137" s="8">
        <f>U137*25*100/Q137/1000</f>
        <v>19.2231606606607</v>
      </c>
      <c r="W137" s="8">
        <f>AVERAGE(V137:V139)</f>
        <v>17.3912959373213</v>
      </c>
    </row>
    <row r="138" spans="3:23">
      <c r="C138" s="10">
        <v>0.0999</v>
      </c>
      <c r="F138" s="3">
        <v>0.356</v>
      </c>
      <c r="G138" s="3">
        <f>F138*2.7933</f>
        <v>0.9944148</v>
      </c>
      <c r="H138" s="8">
        <f>G138*25*100/C138/1000</f>
        <v>24.8852552552553</v>
      </c>
      <c r="I138" s="8"/>
      <c r="J138" s="10">
        <v>0.1</v>
      </c>
      <c r="M138" s="3">
        <v>0.385</v>
      </c>
      <c r="N138" s="3">
        <f>M138*2.7933</f>
        <v>1.0754205</v>
      </c>
      <c r="O138" s="8">
        <f>N138*25*100/J138/1000</f>
        <v>26.8855125</v>
      </c>
      <c r="P138" s="8"/>
      <c r="Q138" s="10">
        <v>0.0997</v>
      </c>
      <c r="T138" s="3">
        <v>0.252</v>
      </c>
      <c r="U138" s="3">
        <f>T138*2.7933</f>
        <v>0.7039116</v>
      </c>
      <c r="V138" s="8">
        <f>U138*25*100/Q138/1000</f>
        <v>17.65074222668</v>
      </c>
      <c r="W138" s="8"/>
    </row>
    <row r="139" spans="3:23">
      <c r="C139" s="10">
        <v>0.1002</v>
      </c>
      <c r="F139" s="3">
        <v>0.377</v>
      </c>
      <c r="G139" s="3">
        <f>F139*2.7933</f>
        <v>1.0530741</v>
      </c>
      <c r="H139" s="8">
        <f>G139*25*100/C139/1000</f>
        <v>26.2743038922156</v>
      </c>
      <c r="I139" s="8"/>
      <c r="J139" s="10">
        <v>0.1</v>
      </c>
      <c r="M139" s="3">
        <v>0.39</v>
      </c>
      <c r="N139" s="3">
        <f>M139*2.7933</f>
        <v>1.089387</v>
      </c>
      <c r="O139" s="8">
        <f>N139*25*100/J139/1000</f>
        <v>27.234675</v>
      </c>
      <c r="P139" s="8"/>
      <c r="Q139" s="10">
        <v>0.0995</v>
      </c>
      <c r="T139" s="3">
        <v>0.218</v>
      </c>
      <c r="U139" s="3">
        <f>T139*2.7933</f>
        <v>0.6089394</v>
      </c>
      <c r="V139" s="8">
        <f>U139*25*100/Q139/1000</f>
        <v>15.2999849246231</v>
      </c>
      <c r="W139" s="8"/>
    </row>
    <row r="140" spans="1:23">
      <c r="A140" s="5">
        <v>0.004</v>
      </c>
      <c r="B140" s="3" t="s">
        <v>8</v>
      </c>
      <c r="C140" s="10">
        <v>0.1001</v>
      </c>
      <c r="F140" s="3">
        <v>0.436</v>
      </c>
      <c r="G140" s="3">
        <f t="shared" ref="G140:G166" si="28">F140*2.7933</f>
        <v>1.2178788</v>
      </c>
      <c r="H140" s="8">
        <f t="shared" ref="H140:H166" si="29">G140*25*100/C140/1000</f>
        <v>30.4165534465535</v>
      </c>
      <c r="I140" s="8">
        <f>AVERAGE(H140:H142)</f>
        <v>32.2530499745425</v>
      </c>
      <c r="J140" s="10">
        <v>0.0995</v>
      </c>
      <c r="M140" s="3">
        <v>0.463</v>
      </c>
      <c r="N140" s="3">
        <f t="shared" ref="N140:N166" si="30">M140*2.7933</f>
        <v>1.2932979</v>
      </c>
      <c r="O140" s="8">
        <f t="shared" ref="O140:O166" si="31">N140*25*100/J140/1000</f>
        <v>32.4949221105528</v>
      </c>
      <c r="P140" s="8">
        <f>AVERAGE(O140:O142)</f>
        <v>33.8660227421334</v>
      </c>
      <c r="Q140" s="10">
        <v>0.0998</v>
      </c>
      <c r="T140" s="3">
        <v>0.338</v>
      </c>
      <c r="U140" s="3">
        <f t="shared" ref="U140:U166" si="32">T140*2.7933</f>
        <v>0.9441354</v>
      </c>
      <c r="V140" s="8">
        <f t="shared" ref="V140:V166" si="33">U140*25*100/Q140/1000</f>
        <v>23.6506863727455</v>
      </c>
      <c r="W140" s="8">
        <f>AVERAGE(V140:V142)</f>
        <v>21.507144779896</v>
      </c>
    </row>
    <row r="141" spans="1:23">
      <c r="A141" s="5"/>
      <c r="C141" s="10">
        <v>0.0999</v>
      </c>
      <c r="F141" s="3">
        <v>0.462</v>
      </c>
      <c r="G141" s="3">
        <f t="shared" si="28"/>
        <v>1.2905046</v>
      </c>
      <c r="H141" s="8">
        <f t="shared" si="29"/>
        <v>32.2949099099099</v>
      </c>
      <c r="I141" s="8"/>
      <c r="J141" s="10">
        <v>0.1</v>
      </c>
      <c r="M141" s="3">
        <v>0.471</v>
      </c>
      <c r="N141" s="3">
        <f t="shared" si="30"/>
        <v>1.3156443</v>
      </c>
      <c r="O141" s="8">
        <f t="shared" si="31"/>
        <v>32.8911075</v>
      </c>
      <c r="P141" s="8"/>
      <c r="Q141" s="10">
        <v>0.0996</v>
      </c>
      <c r="T141" s="3">
        <v>0.288</v>
      </c>
      <c r="U141" s="3">
        <f t="shared" si="32"/>
        <v>0.8044704</v>
      </c>
      <c r="V141" s="8">
        <f t="shared" si="33"/>
        <v>20.1925301204819</v>
      </c>
      <c r="W141" s="8"/>
    </row>
    <row r="142" spans="1:23">
      <c r="A142" s="5"/>
      <c r="C142" s="10">
        <v>0.1005</v>
      </c>
      <c r="F142" s="3">
        <v>0.49</v>
      </c>
      <c r="G142" s="3">
        <f t="shared" si="28"/>
        <v>1.368717</v>
      </c>
      <c r="H142" s="8">
        <f t="shared" si="29"/>
        <v>34.0476865671642</v>
      </c>
      <c r="I142" s="8"/>
      <c r="J142" s="10">
        <v>0.0997</v>
      </c>
      <c r="M142" s="3">
        <v>0.517</v>
      </c>
      <c r="N142" s="3">
        <f t="shared" si="30"/>
        <v>1.4441361</v>
      </c>
      <c r="O142" s="8">
        <f t="shared" si="31"/>
        <v>36.2120386158475</v>
      </c>
      <c r="P142" s="8"/>
      <c r="Q142" s="10">
        <v>0.1003</v>
      </c>
      <c r="T142" s="11">
        <v>0.297</v>
      </c>
      <c r="U142" s="3">
        <f t="shared" si="32"/>
        <v>0.8296101</v>
      </c>
      <c r="V142" s="8">
        <f t="shared" si="33"/>
        <v>20.6782178464606</v>
      </c>
      <c r="W142" s="8"/>
    </row>
    <row r="143" spans="1:23">
      <c r="A143" s="5"/>
      <c r="B143" s="3" t="s">
        <v>9</v>
      </c>
      <c r="C143" s="10">
        <v>0.0999</v>
      </c>
      <c r="F143" s="3">
        <v>0.488</v>
      </c>
      <c r="G143" s="3">
        <f t="shared" si="28"/>
        <v>1.3631304</v>
      </c>
      <c r="H143" s="8">
        <f t="shared" si="29"/>
        <v>34.1123723723724</v>
      </c>
      <c r="I143" s="8">
        <f>AVERAGE(H143:H145)</f>
        <v>34.2534566910998</v>
      </c>
      <c r="J143" s="10">
        <v>0.1001</v>
      </c>
      <c r="M143" s="3">
        <v>0.544</v>
      </c>
      <c r="N143" s="3">
        <f t="shared" si="30"/>
        <v>1.5195552</v>
      </c>
      <c r="O143" s="8">
        <f t="shared" si="31"/>
        <v>37.9509290709291</v>
      </c>
      <c r="P143" s="8">
        <f>AVERAGE(O143:O145)</f>
        <v>36.1022393479436</v>
      </c>
      <c r="Q143" s="10">
        <v>0.1003</v>
      </c>
      <c r="T143" s="3">
        <v>0.347</v>
      </c>
      <c r="U143" s="3">
        <f t="shared" si="32"/>
        <v>0.9692751</v>
      </c>
      <c r="V143" s="8">
        <f t="shared" si="33"/>
        <v>24.1593993020937</v>
      </c>
      <c r="W143" s="8">
        <f>AVERAGE(V143:V145)</f>
        <v>23.798790411953</v>
      </c>
    </row>
    <row r="144" spans="1:23">
      <c r="A144" s="5"/>
      <c r="C144" s="10">
        <v>0.1003</v>
      </c>
      <c r="F144" s="3">
        <v>0.478</v>
      </c>
      <c r="G144" s="3">
        <f t="shared" si="28"/>
        <v>1.3351974</v>
      </c>
      <c r="H144" s="8">
        <f t="shared" si="29"/>
        <v>33.2800947158524</v>
      </c>
      <c r="I144" s="8"/>
      <c r="J144" s="10">
        <v>0.1002</v>
      </c>
      <c r="M144" s="3">
        <v>0.517</v>
      </c>
      <c r="N144" s="3">
        <f t="shared" si="30"/>
        <v>1.4441361</v>
      </c>
      <c r="O144" s="8">
        <f t="shared" si="31"/>
        <v>36.0313398203593</v>
      </c>
      <c r="P144" s="8"/>
      <c r="Q144" s="10">
        <v>0.1002</v>
      </c>
      <c r="T144" s="11">
        <v>0.32</v>
      </c>
      <c r="U144" s="3">
        <f t="shared" si="32"/>
        <v>0.893856</v>
      </c>
      <c r="V144" s="8">
        <f t="shared" si="33"/>
        <v>22.3017964071856</v>
      </c>
      <c r="W144" s="8"/>
    </row>
    <row r="145" spans="1:23">
      <c r="A145" s="5"/>
      <c r="C145" s="10">
        <v>0.1005</v>
      </c>
      <c r="F145" s="3">
        <v>0.509</v>
      </c>
      <c r="G145" s="3">
        <f t="shared" si="28"/>
        <v>1.4217897</v>
      </c>
      <c r="H145" s="8">
        <f t="shared" si="29"/>
        <v>35.3679029850746</v>
      </c>
      <c r="I145" s="8"/>
      <c r="J145" s="10">
        <v>0.1003</v>
      </c>
      <c r="M145" s="3">
        <v>0.493</v>
      </c>
      <c r="N145" s="3">
        <f t="shared" si="30"/>
        <v>1.3770969</v>
      </c>
      <c r="O145" s="8">
        <f t="shared" si="31"/>
        <v>34.3244491525424</v>
      </c>
      <c r="P145" s="8"/>
      <c r="Q145" s="10">
        <v>0.0997</v>
      </c>
      <c r="T145" s="3">
        <v>0.356</v>
      </c>
      <c r="U145" s="3">
        <f t="shared" si="32"/>
        <v>0.9944148</v>
      </c>
      <c r="V145" s="8">
        <f t="shared" si="33"/>
        <v>24.9351755265797</v>
      </c>
      <c r="W145" s="8"/>
    </row>
    <row r="146" spans="1:23">
      <c r="A146" s="5"/>
      <c r="B146" s="3" t="s">
        <v>10</v>
      </c>
      <c r="C146" s="10">
        <v>0.1005</v>
      </c>
      <c r="F146" s="3">
        <v>0.487</v>
      </c>
      <c r="G146" s="3">
        <f t="shared" si="28"/>
        <v>1.3603371</v>
      </c>
      <c r="H146" s="8">
        <f t="shared" si="29"/>
        <v>33.8392313432836</v>
      </c>
      <c r="I146" s="8">
        <f>AVERAGE(H146:H148)</f>
        <v>31.9612176579714</v>
      </c>
      <c r="J146" s="10">
        <v>0.1003</v>
      </c>
      <c r="M146" s="3">
        <v>0.536</v>
      </c>
      <c r="N146" s="3">
        <f t="shared" si="30"/>
        <v>1.4972088</v>
      </c>
      <c r="O146" s="8">
        <f t="shared" si="31"/>
        <v>37.3182652043868</v>
      </c>
      <c r="P146" s="8">
        <f>AVERAGE(O146:O148)</f>
        <v>34.986820924108</v>
      </c>
      <c r="Q146" s="10">
        <v>0.1005</v>
      </c>
      <c r="T146" s="3">
        <v>0.323</v>
      </c>
      <c r="U146" s="3">
        <f t="shared" si="32"/>
        <v>0.9022359</v>
      </c>
      <c r="V146" s="8">
        <f t="shared" si="33"/>
        <v>22.4436791044776</v>
      </c>
      <c r="W146" s="8">
        <f>AVERAGE(V146:V148)</f>
        <v>22.2182278636727</v>
      </c>
    </row>
    <row r="147" spans="1:23">
      <c r="A147" s="5"/>
      <c r="C147" s="10">
        <v>0.1005</v>
      </c>
      <c r="F147" s="3">
        <v>0.432</v>
      </c>
      <c r="G147" s="3">
        <f t="shared" si="28"/>
        <v>1.2067056</v>
      </c>
      <c r="H147" s="8">
        <f t="shared" si="29"/>
        <v>30.017552238806</v>
      </c>
      <c r="I147" s="8"/>
      <c r="J147" s="10">
        <v>0.1004</v>
      </c>
      <c r="M147" s="11">
        <v>0.48</v>
      </c>
      <c r="N147" s="3">
        <f t="shared" si="30"/>
        <v>1.340784</v>
      </c>
      <c r="O147" s="8">
        <f t="shared" si="31"/>
        <v>33.3860557768924</v>
      </c>
      <c r="P147" s="8"/>
      <c r="Q147" s="10">
        <v>0.1003</v>
      </c>
      <c r="T147" s="3">
        <v>0.344</v>
      </c>
      <c r="U147" s="3">
        <f t="shared" si="32"/>
        <v>0.9608952</v>
      </c>
      <c r="V147" s="8">
        <f t="shared" si="33"/>
        <v>23.9505284147557</v>
      </c>
      <c r="W147" s="8"/>
    </row>
    <row r="148" spans="1:23">
      <c r="A148" s="5"/>
      <c r="C148" s="10">
        <v>0.1003</v>
      </c>
      <c r="F148" s="3">
        <v>0.46</v>
      </c>
      <c r="G148" s="3">
        <f t="shared" si="28"/>
        <v>1.284918</v>
      </c>
      <c r="H148" s="8">
        <f t="shared" si="29"/>
        <v>32.0268693918245</v>
      </c>
      <c r="I148" s="8"/>
      <c r="J148" s="10">
        <v>0.1005</v>
      </c>
      <c r="M148" s="3">
        <v>0.493</v>
      </c>
      <c r="N148" s="3">
        <f t="shared" si="30"/>
        <v>1.3770969</v>
      </c>
      <c r="O148" s="8">
        <f t="shared" si="31"/>
        <v>34.2561417910448</v>
      </c>
      <c r="P148" s="8"/>
      <c r="Q148" s="10">
        <v>0.1003</v>
      </c>
      <c r="T148" s="3">
        <v>0.291</v>
      </c>
      <c r="U148" s="3">
        <f t="shared" si="32"/>
        <v>0.8128503</v>
      </c>
      <c r="V148" s="8">
        <f t="shared" si="33"/>
        <v>20.2604760717846</v>
      </c>
      <c r="W148" s="8"/>
    </row>
    <row r="149" spans="1:23">
      <c r="A149" s="5"/>
      <c r="B149" s="3" t="s">
        <v>11</v>
      </c>
      <c r="C149" s="10">
        <v>0.0998</v>
      </c>
      <c r="F149" s="3">
        <v>0.505</v>
      </c>
      <c r="G149" s="3">
        <f t="shared" si="28"/>
        <v>1.4106165</v>
      </c>
      <c r="H149" s="8">
        <f t="shared" si="29"/>
        <v>35.3360846693387</v>
      </c>
      <c r="I149" s="8">
        <f>AVERAGE(H149:H151)</f>
        <v>34.0797957423009</v>
      </c>
      <c r="J149" s="10">
        <v>0.0999</v>
      </c>
      <c r="M149" s="11">
        <v>0.531</v>
      </c>
      <c r="N149" s="3">
        <f t="shared" si="30"/>
        <v>1.4832423</v>
      </c>
      <c r="O149" s="8">
        <f t="shared" si="31"/>
        <v>37.1181756756757</v>
      </c>
      <c r="P149" s="8">
        <f>AVERAGE(O149:O151)</f>
        <v>34.7510148446651</v>
      </c>
      <c r="Q149" s="10">
        <v>0.0995</v>
      </c>
      <c r="T149" s="3">
        <v>0.325</v>
      </c>
      <c r="U149" s="3">
        <f t="shared" si="32"/>
        <v>0.9078225</v>
      </c>
      <c r="V149" s="8">
        <f t="shared" si="33"/>
        <v>22.8096105527638</v>
      </c>
      <c r="W149" s="8">
        <f>AVERAGE(V149:V151)</f>
        <v>22.1262097577961</v>
      </c>
    </row>
    <row r="150" spans="1:23">
      <c r="A150" s="5"/>
      <c r="C150" s="10">
        <v>0.1005</v>
      </c>
      <c r="F150" s="3">
        <v>0.476</v>
      </c>
      <c r="G150" s="3">
        <f t="shared" si="28"/>
        <v>1.3296108</v>
      </c>
      <c r="H150" s="8">
        <f t="shared" si="29"/>
        <v>33.0748955223881</v>
      </c>
      <c r="I150" s="8"/>
      <c r="J150" s="10">
        <v>0.0998</v>
      </c>
      <c r="M150" s="3">
        <v>0.478</v>
      </c>
      <c r="N150" s="3">
        <f t="shared" si="30"/>
        <v>1.3351974</v>
      </c>
      <c r="O150" s="8">
        <f t="shared" si="31"/>
        <v>33.4468286573146</v>
      </c>
      <c r="P150" s="8"/>
      <c r="Q150" s="10">
        <v>0.0999</v>
      </c>
      <c r="T150" s="11">
        <v>0.34</v>
      </c>
      <c r="U150" s="3">
        <f t="shared" si="32"/>
        <v>0.949722</v>
      </c>
      <c r="V150" s="8">
        <f t="shared" si="33"/>
        <v>23.7668168168168</v>
      </c>
      <c r="W150" s="8"/>
    </row>
    <row r="151" spans="1:23">
      <c r="A151" s="5"/>
      <c r="C151" s="10">
        <v>0.0995</v>
      </c>
      <c r="F151" s="3">
        <v>0.482</v>
      </c>
      <c r="G151" s="3">
        <f t="shared" si="28"/>
        <v>1.3463706</v>
      </c>
      <c r="H151" s="8">
        <f t="shared" si="29"/>
        <v>33.8284070351759</v>
      </c>
      <c r="I151" s="8"/>
      <c r="J151" s="10">
        <v>0.0995</v>
      </c>
      <c r="M151" s="3">
        <v>0.48</v>
      </c>
      <c r="N151" s="3">
        <f t="shared" si="30"/>
        <v>1.340784</v>
      </c>
      <c r="O151" s="8">
        <f t="shared" si="31"/>
        <v>33.688040201005</v>
      </c>
      <c r="P151" s="8"/>
      <c r="Q151" s="10">
        <v>0.0998</v>
      </c>
      <c r="T151" s="3">
        <v>0.283</v>
      </c>
      <c r="U151" s="3">
        <f t="shared" si="32"/>
        <v>0.7905039</v>
      </c>
      <c r="V151" s="8">
        <f t="shared" si="33"/>
        <v>19.8022019038076</v>
      </c>
      <c r="W151" s="8"/>
    </row>
    <row r="152" spans="1:23">
      <c r="A152" s="5">
        <v>0.008</v>
      </c>
      <c r="B152" s="3" t="s">
        <v>8</v>
      </c>
      <c r="C152" s="10">
        <v>0.1003</v>
      </c>
      <c r="F152" s="3">
        <v>0.498</v>
      </c>
      <c r="G152" s="3">
        <f t="shared" si="28"/>
        <v>1.3910634</v>
      </c>
      <c r="H152" s="8">
        <f t="shared" si="29"/>
        <v>34.6725672981057</v>
      </c>
      <c r="I152" s="8">
        <f>AVERAGE(H152:H154)</f>
        <v>34.081323439681</v>
      </c>
      <c r="J152" s="10">
        <v>0.1</v>
      </c>
      <c r="M152" s="3">
        <v>0.541</v>
      </c>
      <c r="N152" s="3">
        <f t="shared" si="30"/>
        <v>1.5111753</v>
      </c>
      <c r="O152" s="8">
        <f t="shared" si="31"/>
        <v>37.7793825</v>
      </c>
      <c r="P152" s="8">
        <f>AVERAGE(O152:O154)</f>
        <v>34.7661629086211</v>
      </c>
      <c r="Q152" s="10">
        <v>0.0999</v>
      </c>
      <c r="T152" s="11">
        <v>0.353</v>
      </c>
      <c r="U152" s="3">
        <f t="shared" si="32"/>
        <v>0.9860349</v>
      </c>
      <c r="V152" s="8">
        <f t="shared" si="33"/>
        <v>24.675548048048</v>
      </c>
      <c r="W152" s="8">
        <f>AVERAGE(V152:V154)</f>
        <v>23.4980805009448</v>
      </c>
    </row>
    <row r="153" spans="1:23">
      <c r="A153" s="5"/>
      <c r="C153" s="10">
        <v>0.1</v>
      </c>
      <c r="F153" s="3">
        <v>0.508</v>
      </c>
      <c r="G153" s="3">
        <f t="shared" si="28"/>
        <v>1.4189964</v>
      </c>
      <c r="H153" s="8">
        <f t="shared" si="29"/>
        <v>35.47491</v>
      </c>
      <c r="I153" s="8"/>
      <c r="J153" s="10">
        <v>0.0997</v>
      </c>
      <c r="M153" s="11">
        <v>0.49</v>
      </c>
      <c r="N153" s="3">
        <f t="shared" si="30"/>
        <v>1.368717</v>
      </c>
      <c r="O153" s="8">
        <f t="shared" si="31"/>
        <v>34.320887662989</v>
      </c>
      <c r="P153" s="8"/>
      <c r="Q153" s="10">
        <v>0.0995</v>
      </c>
      <c r="T153" s="3">
        <v>0.295</v>
      </c>
      <c r="U153" s="3">
        <f t="shared" si="32"/>
        <v>0.8240235</v>
      </c>
      <c r="V153" s="8">
        <f t="shared" si="33"/>
        <v>20.704108040201</v>
      </c>
      <c r="W153" s="8"/>
    </row>
    <row r="154" spans="1:23">
      <c r="A154" s="5"/>
      <c r="C154" s="10">
        <v>0.1003</v>
      </c>
      <c r="F154" s="3">
        <v>0.461</v>
      </c>
      <c r="G154" s="3">
        <f t="shared" si="28"/>
        <v>1.2877113</v>
      </c>
      <c r="H154" s="8">
        <f t="shared" si="29"/>
        <v>32.0964930209372</v>
      </c>
      <c r="I154" s="8"/>
      <c r="J154" s="10">
        <v>0.1002</v>
      </c>
      <c r="M154" s="3">
        <v>0.462</v>
      </c>
      <c r="N154" s="3">
        <f t="shared" si="30"/>
        <v>1.2905046</v>
      </c>
      <c r="O154" s="8">
        <f t="shared" si="31"/>
        <v>32.1982185628742</v>
      </c>
      <c r="P154" s="8"/>
      <c r="Q154" s="10">
        <v>0.1001</v>
      </c>
      <c r="T154" s="11">
        <v>0.36</v>
      </c>
      <c r="U154" s="3">
        <f t="shared" si="32"/>
        <v>1.005588</v>
      </c>
      <c r="V154" s="8">
        <f t="shared" si="33"/>
        <v>25.1145854145854</v>
      </c>
      <c r="W154" s="8"/>
    </row>
    <row r="155" spans="1:23">
      <c r="A155" s="5"/>
      <c r="B155" s="3" t="s">
        <v>9</v>
      </c>
      <c r="C155" s="10">
        <v>0.1004</v>
      </c>
      <c r="F155" s="3">
        <v>0.527</v>
      </c>
      <c r="G155" s="3">
        <f t="shared" si="28"/>
        <v>1.4720691</v>
      </c>
      <c r="H155" s="8">
        <f t="shared" si="29"/>
        <v>36.6551070717131</v>
      </c>
      <c r="I155" s="8">
        <f>AVERAGE(H155:H157)</f>
        <v>35.1930305811906</v>
      </c>
      <c r="J155" s="10">
        <v>0.1001</v>
      </c>
      <c r="M155" s="11">
        <v>0.511</v>
      </c>
      <c r="N155" s="3">
        <f t="shared" si="30"/>
        <v>1.4273763</v>
      </c>
      <c r="O155" s="8">
        <f t="shared" si="31"/>
        <v>35.6487587412587</v>
      </c>
      <c r="P155" s="8">
        <f>AVERAGE(O155:O157)</f>
        <v>36.3183592816148</v>
      </c>
      <c r="Q155" s="10">
        <v>0.1005</v>
      </c>
      <c r="T155" s="3">
        <v>0.352</v>
      </c>
      <c r="U155" s="3">
        <f t="shared" si="32"/>
        <v>0.9832416</v>
      </c>
      <c r="V155" s="8">
        <f t="shared" si="33"/>
        <v>24.4587462686567</v>
      </c>
      <c r="W155" s="8">
        <f>AVERAGE(V155:V157)</f>
        <v>23.6733479463928</v>
      </c>
    </row>
    <row r="156" spans="1:23">
      <c r="A156" s="5"/>
      <c r="C156" s="10">
        <v>0.1001</v>
      </c>
      <c r="F156" s="3">
        <v>0.476</v>
      </c>
      <c r="G156" s="3">
        <f t="shared" si="28"/>
        <v>1.3296108</v>
      </c>
      <c r="H156" s="8">
        <f t="shared" si="29"/>
        <v>33.2070629370629</v>
      </c>
      <c r="I156" s="8"/>
      <c r="J156" s="10">
        <v>0.1004</v>
      </c>
      <c r="M156" s="3">
        <v>0.566</v>
      </c>
      <c r="N156" s="3">
        <f t="shared" si="30"/>
        <v>1.5810078</v>
      </c>
      <c r="O156" s="8">
        <f t="shared" si="31"/>
        <v>39.3677241035857</v>
      </c>
      <c r="P156" s="8"/>
      <c r="Q156" s="10">
        <v>0.1002</v>
      </c>
      <c r="T156" s="3">
        <v>0.319</v>
      </c>
      <c r="U156" s="3">
        <f t="shared" si="32"/>
        <v>0.8910627</v>
      </c>
      <c r="V156" s="8">
        <f t="shared" si="33"/>
        <v>22.2321032934132</v>
      </c>
      <c r="W156" s="8"/>
    </row>
    <row r="157" spans="1:23">
      <c r="A157" s="5"/>
      <c r="C157" s="10">
        <v>0.1003</v>
      </c>
      <c r="F157" s="3">
        <v>0.513</v>
      </c>
      <c r="G157" s="3">
        <f t="shared" si="28"/>
        <v>1.4329629</v>
      </c>
      <c r="H157" s="8">
        <f t="shared" si="29"/>
        <v>35.7169217347956</v>
      </c>
      <c r="I157" s="8"/>
      <c r="J157" s="10">
        <v>0.1</v>
      </c>
      <c r="M157" s="11">
        <v>0.486</v>
      </c>
      <c r="N157" s="3">
        <f t="shared" si="30"/>
        <v>1.3575438</v>
      </c>
      <c r="O157" s="8">
        <f t="shared" si="31"/>
        <v>33.938595</v>
      </c>
      <c r="P157" s="8"/>
      <c r="Q157" s="10">
        <v>0.0996</v>
      </c>
      <c r="T157" s="11">
        <v>0.347</v>
      </c>
      <c r="U157" s="3">
        <f t="shared" si="32"/>
        <v>0.9692751</v>
      </c>
      <c r="V157" s="8">
        <f t="shared" si="33"/>
        <v>24.3291942771084</v>
      </c>
      <c r="W157" s="8"/>
    </row>
    <row r="158" spans="1:23">
      <c r="A158" s="5"/>
      <c r="B158" s="3" t="s">
        <v>10</v>
      </c>
      <c r="C158" s="10">
        <v>0.1001</v>
      </c>
      <c r="F158" s="3">
        <v>0.501</v>
      </c>
      <c r="G158" s="3">
        <f t="shared" si="28"/>
        <v>1.3994433</v>
      </c>
      <c r="H158" s="8">
        <f t="shared" si="29"/>
        <v>34.9511313686314</v>
      </c>
      <c r="I158" s="8">
        <f>AVERAGE(H158:H160)</f>
        <v>32.9391042632368</v>
      </c>
      <c r="J158" s="10">
        <v>0.0998</v>
      </c>
      <c r="M158" s="3">
        <v>0.535</v>
      </c>
      <c r="N158" s="3">
        <f t="shared" si="30"/>
        <v>1.4944155</v>
      </c>
      <c r="O158" s="8">
        <f t="shared" si="31"/>
        <v>37.4352580160321</v>
      </c>
      <c r="P158" s="8">
        <f>AVERAGE(O158:O160)</f>
        <v>36.6061434510144</v>
      </c>
      <c r="Q158" s="10">
        <v>0.1002</v>
      </c>
      <c r="T158" s="11">
        <v>0.31</v>
      </c>
      <c r="U158" s="3">
        <f t="shared" si="32"/>
        <v>0.865923</v>
      </c>
      <c r="V158" s="8">
        <f t="shared" si="33"/>
        <v>21.6048652694611</v>
      </c>
      <c r="W158" s="8">
        <f>AVERAGE(V158:V160)</f>
        <v>22.9672592066862</v>
      </c>
    </row>
    <row r="159" spans="1:23">
      <c r="A159" s="5"/>
      <c r="C159" s="10">
        <v>0.1</v>
      </c>
      <c r="F159" s="3">
        <v>0.477</v>
      </c>
      <c r="G159" s="3">
        <f t="shared" si="28"/>
        <v>1.3324041</v>
      </c>
      <c r="H159" s="8">
        <f t="shared" si="29"/>
        <v>33.3101025</v>
      </c>
      <c r="I159" s="8"/>
      <c r="J159" s="10">
        <v>0.1</v>
      </c>
      <c r="M159" s="3">
        <v>0.528</v>
      </c>
      <c r="N159" s="3">
        <f t="shared" si="30"/>
        <v>1.4748624</v>
      </c>
      <c r="O159" s="8">
        <f t="shared" si="31"/>
        <v>36.87156</v>
      </c>
      <c r="P159" s="8"/>
      <c r="Q159" s="10">
        <v>0.1004</v>
      </c>
      <c r="T159" s="3">
        <v>0.325</v>
      </c>
      <c r="U159" s="3">
        <f t="shared" si="32"/>
        <v>0.9078225</v>
      </c>
      <c r="V159" s="8">
        <f t="shared" si="33"/>
        <v>22.6051419322709</v>
      </c>
      <c r="W159" s="8"/>
    </row>
    <row r="160" spans="1:23">
      <c r="A160" s="5"/>
      <c r="C160" s="10">
        <v>0.1001</v>
      </c>
      <c r="F160" s="3">
        <v>0.438</v>
      </c>
      <c r="G160" s="3">
        <f t="shared" si="28"/>
        <v>1.2234654</v>
      </c>
      <c r="H160" s="8">
        <f t="shared" si="29"/>
        <v>30.5560789210789</v>
      </c>
      <c r="I160" s="8"/>
      <c r="J160" s="10">
        <v>0.0997</v>
      </c>
      <c r="M160" s="3">
        <v>0.507</v>
      </c>
      <c r="N160" s="3">
        <f t="shared" si="30"/>
        <v>1.4162031</v>
      </c>
      <c r="O160" s="8">
        <f t="shared" si="31"/>
        <v>35.511612337011</v>
      </c>
      <c r="P160" s="8"/>
      <c r="Q160" s="10">
        <v>0.1004</v>
      </c>
      <c r="T160" s="3">
        <v>0.355</v>
      </c>
      <c r="U160" s="3">
        <f t="shared" si="32"/>
        <v>0.9916215</v>
      </c>
      <c r="V160" s="8">
        <f t="shared" si="33"/>
        <v>24.6917704183267</v>
      </c>
      <c r="W160" s="8"/>
    </row>
    <row r="161" spans="1:23">
      <c r="A161" s="5"/>
      <c r="B161" s="3" t="s">
        <v>11</v>
      </c>
      <c r="C161" s="10">
        <v>0.0997</v>
      </c>
      <c r="F161" s="3">
        <v>0.487</v>
      </c>
      <c r="G161" s="3">
        <f t="shared" si="28"/>
        <v>1.3603371</v>
      </c>
      <c r="H161" s="8">
        <f t="shared" si="29"/>
        <v>34.110759779338</v>
      </c>
      <c r="I161" s="8">
        <f>AVERAGE(H161:H163)</f>
        <v>34.1320231682628</v>
      </c>
      <c r="J161" s="10">
        <v>0.0999</v>
      </c>
      <c r="M161" s="3">
        <v>0.494</v>
      </c>
      <c r="N161" s="3">
        <f t="shared" si="30"/>
        <v>1.3798902</v>
      </c>
      <c r="O161" s="8">
        <f t="shared" si="31"/>
        <v>34.5317867867868</v>
      </c>
      <c r="P161" s="8">
        <f>AVERAGE(O161:O163)</f>
        <v>35.461795695396</v>
      </c>
      <c r="Q161" s="10">
        <v>0.1002</v>
      </c>
      <c r="T161" s="3">
        <v>0.363</v>
      </c>
      <c r="U161" s="3">
        <f t="shared" si="32"/>
        <v>1.0139679</v>
      </c>
      <c r="V161" s="8">
        <f t="shared" si="33"/>
        <v>25.2986002994012</v>
      </c>
      <c r="W161" s="8">
        <f>AVERAGE(V161:V163)</f>
        <v>23.1167550868412</v>
      </c>
    </row>
    <row r="162" spans="1:22">
      <c r="A162" s="5"/>
      <c r="C162" s="10">
        <v>0.0995</v>
      </c>
      <c r="F162" s="3">
        <v>0.468</v>
      </c>
      <c r="G162" s="3">
        <f t="shared" si="28"/>
        <v>1.3072644</v>
      </c>
      <c r="H162" s="8">
        <f t="shared" si="29"/>
        <v>32.8458391959799</v>
      </c>
      <c r="I162" s="8"/>
      <c r="J162" s="10">
        <v>0.1002</v>
      </c>
      <c r="M162" s="3">
        <v>0.544</v>
      </c>
      <c r="N162" s="3">
        <f t="shared" si="30"/>
        <v>1.5195552</v>
      </c>
      <c r="O162" s="8">
        <f t="shared" si="31"/>
        <v>37.9130538922156</v>
      </c>
      <c r="Q162" s="10">
        <v>0.1005</v>
      </c>
      <c r="T162" s="3">
        <v>0.308</v>
      </c>
      <c r="U162" s="3">
        <f t="shared" si="32"/>
        <v>0.8603364</v>
      </c>
      <c r="V162" s="8">
        <f t="shared" si="33"/>
        <v>21.4014029850746</v>
      </c>
    </row>
    <row r="163" spans="1:22">
      <c r="A163" s="5"/>
      <c r="C163" s="10">
        <v>0.1001</v>
      </c>
      <c r="F163" s="3">
        <v>0.508</v>
      </c>
      <c r="G163" s="3">
        <f t="shared" si="28"/>
        <v>1.4189964</v>
      </c>
      <c r="H163" s="8">
        <f t="shared" si="29"/>
        <v>35.4394705294705</v>
      </c>
      <c r="I163" s="8"/>
      <c r="J163" s="10">
        <v>0.1002</v>
      </c>
      <c r="M163" s="3">
        <v>0.487</v>
      </c>
      <c r="N163" s="3">
        <f t="shared" si="30"/>
        <v>1.3603371</v>
      </c>
      <c r="O163" s="8">
        <f t="shared" si="31"/>
        <v>33.9405464071856</v>
      </c>
      <c r="Q163" s="10">
        <v>0.1002</v>
      </c>
      <c r="T163" s="3">
        <v>0.325</v>
      </c>
      <c r="U163" s="3">
        <f t="shared" si="32"/>
        <v>0.9078225</v>
      </c>
      <c r="V163" s="8">
        <f t="shared" si="33"/>
        <v>22.6502619760479</v>
      </c>
    </row>
    <row r="166" ht="18.75" spans="1:5">
      <c r="A166" s="2" t="s">
        <v>75</v>
      </c>
      <c r="B166" s="2"/>
      <c r="C166" s="2"/>
      <c r="D166" s="2"/>
      <c r="E166" s="2"/>
    </row>
    <row r="167" spans="1:11">
      <c r="A167" s="3" t="s">
        <v>51</v>
      </c>
      <c r="C167" s="6" t="s">
        <v>61</v>
      </c>
      <c r="G167" s="6" t="s">
        <v>62</v>
      </c>
      <c r="K167" s="6" t="s">
        <v>63</v>
      </c>
    </row>
    <row r="168" spans="1:15">
      <c r="A168" s="3" t="s">
        <v>53</v>
      </c>
      <c r="B168" s="4" t="s">
        <v>44</v>
      </c>
      <c r="C168" s="3" t="s">
        <v>69</v>
      </c>
      <c r="D168" s="3" t="s">
        <v>70</v>
      </c>
      <c r="E168" s="3" t="s">
        <v>71</v>
      </c>
      <c r="F168" s="3" t="s">
        <v>49</v>
      </c>
      <c r="G168" s="3" t="s">
        <v>69</v>
      </c>
      <c r="H168" s="3" t="s">
        <v>70</v>
      </c>
      <c r="I168" s="3" t="s">
        <v>71</v>
      </c>
      <c r="J168" s="3" t="s">
        <v>49</v>
      </c>
      <c r="K168" s="3" t="s">
        <v>69</v>
      </c>
      <c r="L168" s="3" t="s">
        <v>70</v>
      </c>
      <c r="M168" s="3" t="s">
        <v>71</v>
      </c>
      <c r="N168" s="3" t="s">
        <v>49</v>
      </c>
      <c r="O168" s="3" t="s">
        <v>72</v>
      </c>
    </row>
    <row r="169" spans="1:16">
      <c r="A169" s="3">
        <v>0</v>
      </c>
      <c r="B169" s="3" t="s">
        <v>59</v>
      </c>
      <c r="C169" s="8">
        <v>11.66</v>
      </c>
      <c r="D169" s="8">
        <v>25.4699699398798</v>
      </c>
      <c r="E169" s="8">
        <f>C169*D169/1000</f>
        <v>0.296979849498998</v>
      </c>
      <c r="F169" s="8">
        <f>AVERAGE(E169:E171)</f>
        <v>0.299802674265441</v>
      </c>
      <c r="G169" s="8">
        <v>16.28</v>
      </c>
      <c r="H169" s="8">
        <v>25.0303237951807</v>
      </c>
      <c r="I169" s="8">
        <f>G169*H169/1000</f>
        <v>0.407493671385542</v>
      </c>
      <c r="J169" s="8">
        <f>AVERAGE(I169:I171)</f>
        <v>0.452799777420181</v>
      </c>
      <c r="K169" s="8">
        <v>6.8</v>
      </c>
      <c r="L169" s="8">
        <v>19.2231606606607</v>
      </c>
      <c r="M169" s="8">
        <f>K169*L169/1000</f>
        <v>0.130717492492493</v>
      </c>
      <c r="N169" s="8">
        <f>AVERAGE(M169:M171)</f>
        <v>0.121912617237673</v>
      </c>
      <c r="O169" s="3">
        <f>E169+I169+M169</f>
        <v>0.835191013377033</v>
      </c>
      <c r="P169" s="8">
        <f>AVERAGE(O169:O171)</f>
        <v>0.874515068923295</v>
      </c>
    </row>
    <row r="170" spans="3:16">
      <c r="C170" s="8">
        <v>11.19</v>
      </c>
      <c r="D170" s="8">
        <v>24.8852552552553</v>
      </c>
      <c r="E170" s="8">
        <f>C170*D170/1000</f>
        <v>0.278466006306307</v>
      </c>
      <c r="F170" s="8"/>
      <c r="G170" s="8">
        <v>18.31</v>
      </c>
      <c r="H170" s="8">
        <v>26.8855125</v>
      </c>
      <c r="I170" s="8">
        <f>G170*H170/1000</f>
        <v>0.492273733875</v>
      </c>
      <c r="J170" s="8"/>
      <c r="K170" s="8">
        <v>7.36</v>
      </c>
      <c r="L170" s="8">
        <v>17.65074222668</v>
      </c>
      <c r="M170" s="8">
        <f>K170*L170/1000</f>
        <v>0.129909462788365</v>
      </c>
      <c r="N170" s="8"/>
      <c r="O170" s="3">
        <f>E170+I170+M170</f>
        <v>0.900649202969672</v>
      </c>
      <c r="P170" s="8"/>
    </row>
    <row r="171" spans="3:16">
      <c r="C171" s="8">
        <v>12.33</v>
      </c>
      <c r="D171" s="8">
        <v>26.2743038922156</v>
      </c>
      <c r="E171" s="8">
        <f>C171*D171/1000</f>
        <v>0.323962166991018</v>
      </c>
      <c r="F171" s="8"/>
      <c r="G171" s="8">
        <v>16.84</v>
      </c>
      <c r="H171" s="8">
        <v>27.234675</v>
      </c>
      <c r="I171" s="8">
        <f>G171*H171/1000</f>
        <v>0.458631927</v>
      </c>
      <c r="J171" s="8"/>
      <c r="K171" s="8">
        <v>6.87</v>
      </c>
      <c r="L171" s="8">
        <v>15.2999849246231</v>
      </c>
      <c r="M171" s="8">
        <f>K171*L171/1000</f>
        <v>0.105110896432161</v>
      </c>
      <c r="N171" s="8"/>
      <c r="O171" s="3">
        <f>E171+I171+M171</f>
        <v>0.887704990423179</v>
      </c>
      <c r="P171" s="8"/>
    </row>
    <row r="172" spans="1:16">
      <c r="A172" s="5">
        <v>0.004</v>
      </c>
      <c r="B172" s="3" t="s">
        <v>8</v>
      </c>
      <c r="C172" s="8">
        <v>12.98</v>
      </c>
      <c r="D172" s="8">
        <v>30.4165534465535</v>
      </c>
      <c r="E172" s="8">
        <f t="shared" ref="E172:E198" si="34">C172*D172/1000</f>
        <v>0.394806863736264</v>
      </c>
      <c r="F172" s="8">
        <f>AVERAGE(E172:E174)</f>
        <v>0.397812984162817</v>
      </c>
      <c r="G172" s="8">
        <v>22.6</v>
      </c>
      <c r="H172" s="8">
        <v>32.4949221105528</v>
      </c>
      <c r="I172" s="8">
        <f t="shared" ref="I172:I198" si="35">G172*H172/1000</f>
        <v>0.734385239698493</v>
      </c>
      <c r="J172" s="8">
        <f>AVERAGE(I172:I174)</f>
        <v>0.780387680699999</v>
      </c>
      <c r="K172" s="8">
        <v>7.28</v>
      </c>
      <c r="L172" s="8">
        <v>23.6506863727455</v>
      </c>
      <c r="M172" s="8">
        <f t="shared" ref="M172:M198" si="36">K172*L172/1000</f>
        <v>0.172176996793587</v>
      </c>
      <c r="N172" s="8">
        <f>AVERAGE(M172:M174)</f>
        <v>0.179403900402284</v>
      </c>
      <c r="O172" s="3">
        <f t="shared" ref="O172:O198" si="37">E172+I172+M172</f>
        <v>1.30136910022835</v>
      </c>
      <c r="P172" s="8">
        <f>AVERAGE(O172:O174)</f>
        <v>1.3576045652651</v>
      </c>
    </row>
    <row r="173" spans="1:16">
      <c r="A173" s="5"/>
      <c r="C173" s="8">
        <v>12.31</v>
      </c>
      <c r="D173" s="8">
        <v>32.2949099099099</v>
      </c>
      <c r="E173" s="8">
        <f t="shared" si="34"/>
        <v>0.397550340990991</v>
      </c>
      <c r="F173" s="8"/>
      <c r="G173" s="8">
        <v>23.32</v>
      </c>
      <c r="H173" s="8">
        <v>32.8911075</v>
      </c>
      <c r="I173" s="8">
        <f t="shared" si="35"/>
        <v>0.7670206269</v>
      </c>
      <c r="J173" s="8"/>
      <c r="K173" s="8">
        <v>9.73</v>
      </c>
      <c r="L173" s="8">
        <v>20.1925301204819</v>
      </c>
      <c r="M173" s="8">
        <f t="shared" si="36"/>
        <v>0.196473318072289</v>
      </c>
      <c r="N173" s="8"/>
      <c r="O173" s="3">
        <f t="shared" si="37"/>
        <v>1.36104428596328</v>
      </c>
      <c r="P173" s="8"/>
    </row>
    <row r="174" spans="1:16">
      <c r="A174" s="5"/>
      <c r="C174" s="8">
        <v>11.78</v>
      </c>
      <c r="D174" s="8">
        <v>34.0476865671642</v>
      </c>
      <c r="E174" s="8">
        <f t="shared" si="34"/>
        <v>0.401081747761194</v>
      </c>
      <c r="F174" s="8"/>
      <c r="G174" s="8">
        <v>23.19</v>
      </c>
      <c r="H174" s="8">
        <v>36.2120386158475</v>
      </c>
      <c r="I174" s="8">
        <f t="shared" si="35"/>
        <v>0.839757175501504</v>
      </c>
      <c r="J174" s="8"/>
      <c r="K174" s="8">
        <v>8.2</v>
      </c>
      <c r="L174" s="8">
        <v>20.6782178464606</v>
      </c>
      <c r="M174" s="8">
        <f t="shared" si="36"/>
        <v>0.169561386340977</v>
      </c>
      <c r="N174" s="8"/>
      <c r="O174" s="3">
        <f t="shared" si="37"/>
        <v>1.41040030960367</v>
      </c>
      <c r="P174" s="8"/>
    </row>
    <row r="175" spans="1:16">
      <c r="A175" s="5"/>
      <c r="B175" s="3" t="s">
        <v>9</v>
      </c>
      <c r="C175" s="8">
        <v>14.48</v>
      </c>
      <c r="D175" s="8">
        <v>34.1123723723724</v>
      </c>
      <c r="E175" s="8">
        <f t="shared" si="34"/>
        <v>0.493947151951952</v>
      </c>
      <c r="F175" s="8">
        <f>AVERAGE(E175:E177)</f>
        <v>0.492262561736547</v>
      </c>
      <c r="G175" s="8">
        <v>24.64</v>
      </c>
      <c r="H175" s="8">
        <v>37.9509290709291</v>
      </c>
      <c r="I175" s="8">
        <f t="shared" si="35"/>
        <v>0.935110892307693</v>
      </c>
      <c r="J175" s="8">
        <f>AVERAGE(I175:I177)</f>
        <v>0.834820079745854</v>
      </c>
      <c r="K175" s="8">
        <v>9.91</v>
      </c>
      <c r="L175" s="8">
        <v>24.1593993020937</v>
      </c>
      <c r="M175" s="8">
        <f t="shared" si="36"/>
        <v>0.239419647083749</v>
      </c>
      <c r="N175" s="8">
        <f>AVERAGE(M175:M177)</f>
        <v>0.201663950460357</v>
      </c>
      <c r="O175" s="3">
        <f t="shared" si="37"/>
        <v>1.66847769134339</v>
      </c>
      <c r="P175" s="8">
        <f>AVERAGE(O175:O177)</f>
        <v>1.52874659194276</v>
      </c>
    </row>
    <row r="176" spans="1:16">
      <c r="A176" s="5"/>
      <c r="C176" s="8">
        <v>13.06</v>
      </c>
      <c r="D176" s="8">
        <v>33.2800947158524</v>
      </c>
      <c r="E176" s="8">
        <f t="shared" si="34"/>
        <v>0.434638036989032</v>
      </c>
      <c r="F176" s="8"/>
      <c r="G176" s="8">
        <v>21.94</v>
      </c>
      <c r="H176" s="8">
        <v>36.0313398203593</v>
      </c>
      <c r="I176" s="8">
        <f t="shared" si="35"/>
        <v>0.790527595658683</v>
      </c>
      <c r="J176" s="8"/>
      <c r="K176" s="8">
        <v>8.04</v>
      </c>
      <c r="L176" s="8">
        <v>22.3017964071856</v>
      </c>
      <c r="M176" s="8">
        <f t="shared" si="36"/>
        <v>0.179306443113772</v>
      </c>
      <c r="N176" s="8"/>
      <c r="O176" s="3">
        <f t="shared" si="37"/>
        <v>1.40447207576149</v>
      </c>
      <c r="P176" s="8"/>
    </row>
    <row r="177" spans="1:16">
      <c r="A177" s="5"/>
      <c r="C177" s="8">
        <v>15.5</v>
      </c>
      <c r="D177" s="8">
        <v>35.3679029850746</v>
      </c>
      <c r="E177" s="8">
        <f t="shared" si="34"/>
        <v>0.548202496268656</v>
      </c>
      <c r="F177" s="8"/>
      <c r="G177" s="8">
        <v>22.69</v>
      </c>
      <c r="H177" s="8">
        <v>34.3244491525424</v>
      </c>
      <c r="I177" s="8">
        <f t="shared" si="35"/>
        <v>0.778821751271187</v>
      </c>
      <c r="J177" s="8"/>
      <c r="K177" s="8">
        <v>7.47</v>
      </c>
      <c r="L177" s="8">
        <v>24.9351755265797</v>
      </c>
      <c r="M177" s="8">
        <f t="shared" si="36"/>
        <v>0.18626576118355</v>
      </c>
      <c r="N177" s="8"/>
      <c r="O177" s="3">
        <f t="shared" si="37"/>
        <v>1.51329000872339</v>
      </c>
      <c r="P177" s="8"/>
    </row>
    <row r="178" spans="1:16">
      <c r="A178" s="5"/>
      <c r="B178" s="3" t="s">
        <v>10</v>
      </c>
      <c r="C178" s="8">
        <v>13.84</v>
      </c>
      <c r="D178" s="8">
        <v>33.8392313432836</v>
      </c>
      <c r="E178" s="8">
        <f t="shared" si="34"/>
        <v>0.468334961791045</v>
      </c>
      <c r="F178" s="8">
        <f>AVERAGE(E178:E180)</f>
        <v>0.438049063690025</v>
      </c>
      <c r="G178" s="8">
        <v>23.6</v>
      </c>
      <c r="H178" s="8">
        <v>37.3182652043868</v>
      </c>
      <c r="I178" s="8">
        <f t="shared" si="35"/>
        <v>0.880711058823528</v>
      </c>
      <c r="J178" s="8">
        <f>AVERAGE(I178:I180)</f>
        <v>0.811079896508994</v>
      </c>
      <c r="K178" s="8">
        <v>7.76</v>
      </c>
      <c r="L178" s="8">
        <v>22.4436791044776</v>
      </c>
      <c r="M178" s="8">
        <f t="shared" si="36"/>
        <v>0.174162949850746</v>
      </c>
      <c r="N178" s="8">
        <f>AVERAGE(M178:M180)</f>
        <v>0.178998451063575</v>
      </c>
      <c r="O178" s="3">
        <f t="shared" si="37"/>
        <v>1.52320897046532</v>
      </c>
      <c r="P178" s="8">
        <f>AVERAGE(O178:O180)</f>
        <v>1.42812741126259</v>
      </c>
    </row>
    <row r="179" spans="1:16">
      <c r="A179" s="5"/>
      <c r="C179" s="8">
        <v>12.76</v>
      </c>
      <c r="D179" s="8">
        <v>30.017552238806</v>
      </c>
      <c r="E179" s="8">
        <f t="shared" si="34"/>
        <v>0.383023966567165</v>
      </c>
      <c r="F179" s="8"/>
      <c r="G179" s="8">
        <v>23.97</v>
      </c>
      <c r="H179" s="8">
        <v>33.3860557768924</v>
      </c>
      <c r="I179" s="8">
        <f t="shared" si="35"/>
        <v>0.800263756972111</v>
      </c>
      <c r="J179" s="8"/>
      <c r="K179" s="8">
        <v>9.38</v>
      </c>
      <c r="L179" s="8">
        <v>23.9505284147557</v>
      </c>
      <c r="M179" s="8">
        <f t="shared" si="36"/>
        <v>0.224655956530408</v>
      </c>
      <c r="N179" s="8"/>
      <c r="O179" s="3">
        <f t="shared" si="37"/>
        <v>1.40794368006968</v>
      </c>
      <c r="P179" s="8"/>
    </row>
    <row r="180" spans="1:16">
      <c r="A180" s="5"/>
      <c r="C180" s="8">
        <v>14.45</v>
      </c>
      <c r="D180" s="8">
        <v>32.0268693918245</v>
      </c>
      <c r="E180" s="8">
        <f t="shared" si="34"/>
        <v>0.462788262711864</v>
      </c>
      <c r="F180" s="8"/>
      <c r="G180" s="8">
        <v>21.96</v>
      </c>
      <c r="H180" s="8">
        <v>34.2561417910448</v>
      </c>
      <c r="I180" s="8">
        <f t="shared" si="35"/>
        <v>0.752264873731344</v>
      </c>
      <c r="J180" s="8"/>
      <c r="K180" s="8">
        <v>6.82</v>
      </c>
      <c r="L180" s="8">
        <v>20.2604760717846</v>
      </c>
      <c r="M180" s="8">
        <f t="shared" si="36"/>
        <v>0.138176446809571</v>
      </c>
      <c r="N180" s="8"/>
      <c r="O180" s="3">
        <f t="shared" si="37"/>
        <v>1.35322958325278</v>
      </c>
      <c r="P180" s="8"/>
    </row>
    <row r="181" spans="1:16">
      <c r="A181" s="5"/>
      <c r="B181" s="3" t="s">
        <v>11</v>
      </c>
      <c r="C181" s="8">
        <v>13.68</v>
      </c>
      <c r="D181" s="8">
        <v>35.3360846693387</v>
      </c>
      <c r="E181" s="8">
        <f t="shared" si="34"/>
        <v>0.483397638276553</v>
      </c>
      <c r="F181" s="8">
        <f>AVERAGE(E181:E183)</f>
        <v>0.511302528462494</v>
      </c>
      <c r="G181" s="8">
        <v>21.75</v>
      </c>
      <c r="H181" s="8">
        <v>37.1181756756757</v>
      </c>
      <c r="I181" s="8">
        <f t="shared" si="35"/>
        <v>0.807320320945947</v>
      </c>
      <c r="J181" s="8">
        <f>AVERAGE(I181:I183)</f>
        <v>0.780283191250183</v>
      </c>
      <c r="K181" s="8">
        <v>6.61</v>
      </c>
      <c r="L181" s="8">
        <v>22.8096105527638</v>
      </c>
      <c r="M181" s="8">
        <f t="shared" si="36"/>
        <v>0.150771525753769</v>
      </c>
      <c r="N181" s="8">
        <f>AVERAGE(M181:M183)</f>
        <v>0.155337315637459</v>
      </c>
      <c r="O181" s="3">
        <f t="shared" si="37"/>
        <v>1.44148948497627</v>
      </c>
      <c r="P181" s="8">
        <f>AVERAGE(O181:O183)</f>
        <v>1.44692303535014</v>
      </c>
    </row>
    <row r="182" spans="1:16">
      <c r="A182" s="5"/>
      <c r="C182" s="8">
        <v>15.53</v>
      </c>
      <c r="D182" s="8">
        <v>33.0748955223881</v>
      </c>
      <c r="E182" s="8">
        <f t="shared" si="34"/>
        <v>0.513653127462687</v>
      </c>
      <c r="F182" s="8"/>
      <c r="G182" s="8">
        <v>22.14</v>
      </c>
      <c r="H182" s="8">
        <v>33.4468286573146</v>
      </c>
      <c r="I182" s="8">
        <f t="shared" si="35"/>
        <v>0.740512786472945</v>
      </c>
      <c r="J182" s="8"/>
      <c r="K182" s="8">
        <v>6.94</v>
      </c>
      <c r="L182" s="8">
        <v>23.7668168168168</v>
      </c>
      <c r="M182" s="8">
        <f t="shared" si="36"/>
        <v>0.164941708708709</v>
      </c>
      <c r="N182" s="8"/>
      <c r="O182" s="3">
        <f t="shared" si="37"/>
        <v>1.41910762264434</v>
      </c>
      <c r="P182" s="8"/>
    </row>
    <row r="183" spans="1:16">
      <c r="A183" s="5"/>
      <c r="C183" s="8">
        <v>15.87</v>
      </c>
      <c r="D183" s="8">
        <v>33.8284070351759</v>
      </c>
      <c r="E183" s="8">
        <f t="shared" si="34"/>
        <v>0.536856819648242</v>
      </c>
      <c r="F183" s="8"/>
      <c r="G183" s="8">
        <v>23.54</v>
      </c>
      <c r="H183" s="8">
        <v>33.688040201005</v>
      </c>
      <c r="I183" s="8">
        <f t="shared" si="35"/>
        <v>0.793016466331658</v>
      </c>
      <c r="J183" s="8"/>
      <c r="K183" s="8">
        <v>7.59</v>
      </c>
      <c r="L183" s="8">
        <v>19.8022019038076</v>
      </c>
      <c r="M183" s="8">
        <f t="shared" si="36"/>
        <v>0.1502987124499</v>
      </c>
      <c r="N183" s="8"/>
      <c r="O183" s="3">
        <f t="shared" si="37"/>
        <v>1.4801719984298</v>
      </c>
      <c r="P183" s="8"/>
    </row>
    <row r="184" spans="1:16">
      <c r="A184" s="5">
        <v>0.008</v>
      </c>
      <c r="B184" s="3" t="s">
        <v>8</v>
      </c>
      <c r="C184" s="8">
        <v>12.74</v>
      </c>
      <c r="D184" s="8">
        <v>34.6725672981057</v>
      </c>
      <c r="E184" s="8">
        <f t="shared" si="34"/>
        <v>0.441728507377867</v>
      </c>
      <c r="F184" s="8">
        <f>AVERAGE(E184:E186)</f>
        <v>0.469169864298305</v>
      </c>
      <c r="G184" s="8">
        <v>20.95</v>
      </c>
      <c r="H184" s="8">
        <v>37.7793825</v>
      </c>
      <c r="I184" s="8">
        <f t="shared" si="35"/>
        <v>0.791478063375</v>
      </c>
      <c r="J184" s="8">
        <f>AVERAGE(I184:I186)</f>
        <v>0.756358787324497</v>
      </c>
      <c r="K184" s="8">
        <v>9.68</v>
      </c>
      <c r="L184" s="8">
        <v>24.675548048048</v>
      </c>
      <c r="M184" s="8">
        <f t="shared" si="36"/>
        <v>0.238859305105105</v>
      </c>
      <c r="N184" s="8">
        <f>AVERAGE(M184:M186)</f>
        <v>0.195002436049556</v>
      </c>
      <c r="O184" s="3">
        <f t="shared" si="37"/>
        <v>1.47206587585797</v>
      </c>
      <c r="P184" s="8">
        <f>AVERAGE(O184:O186)</f>
        <v>1.42053108767236</v>
      </c>
    </row>
    <row r="185" spans="1:16">
      <c r="A185" s="5"/>
      <c r="C185" s="8">
        <v>14.82</v>
      </c>
      <c r="D185" s="8">
        <v>35.47491</v>
      </c>
      <c r="E185" s="8">
        <f t="shared" si="34"/>
        <v>0.5257381662</v>
      </c>
      <c r="F185" s="8"/>
      <c r="G185" s="8">
        <v>21.55</v>
      </c>
      <c r="H185" s="8">
        <v>34.320887662989</v>
      </c>
      <c r="I185" s="8">
        <f t="shared" si="35"/>
        <v>0.739615129137413</v>
      </c>
      <c r="J185" s="8"/>
      <c r="K185" s="8">
        <v>7.33</v>
      </c>
      <c r="L185" s="8">
        <v>20.704108040201</v>
      </c>
      <c r="M185" s="8">
        <f t="shared" si="36"/>
        <v>0.151761111934673</v>
      </c>
      <c r="N185" s="8"/>
      <c r="O185" s="3">
        <f t="shared" si="37"/>
        <v>1.41711440727209</v>
      </c>
      <c r="P185" s="8"/>
    </row>
    <row r="186" spans="1:16">
      <c r="A186" s="5"/>
      <c r="C186" s="8">
        <v>13.71</v>
      </c>
      <c r="D186" s="8">
        <v>32.0964930209372</v>
      </c>
      <c r="E186" s="8">
        <f t="shared" si="34"/>
        <v>0.440042919317049</v>
      </c>
      <c r="F186" s="8"/>
      <c r="G186" s="8">
        <v>22.92</v>
      </c>
      <c r="H186" s="8">
        <v>32.1982185628742</v>
      </c>
      <c r="I186" s="8">
        <f t="shared" si="35"/>
        <v>0.737983169461077</v>
      </c>
      <c r="J186" s="8"/>
      <c r="K186" s="8">
        <v>7.74</v>
      </c>
      <c r="L186" s="8">
        <v>25.1145854145854</v>
      </c>
      <c r="M186" s="8">
        <f t="shared" si="36"/>
        <v>0.194386891108891</v>
      </c>
      <c r="N186" s="8"/>
      <c r="O186" s="3">
        <f t="shared" si="37"/>
        <v>1.37241297988702</v>
      </c>
      <c r="P186" s="8"/>
    </row>
    <row r="187" spans="1:16">
      <c r="A187" s="5"/>
      <c r="B187" s="3" t="s">
        <v>9</v>
      </c>
      <c r="C187" s="8">
        <v>14.7</v>
      </c>
      <c r="D187" s="8">
        <v>36.6551070717131</v>
      </c>
      <c r="E187" s="8">
        <f t="shared" si="34"/>
        <v>0.538830073954182</v>
      </c>
      <c r="F187" s="8">
        <f>AVERAGE(E187:E189)</f>
        <v>0.49695124133979</v>
      </c>
      <c r="G187" s="8">
        <v>19.37</v>
      </c>
      <c r="H187" s="8">
        <v>35.6487587412587</v>
      </c>
      <c r="I187" s="8">
        <f t="shared" si="35"/>
        <v>0.690516456818181</v>
      </c>
      <c r="J187" s="8">
        <f>AVERAGE(I187:I189)</f>
        <v>0.748320712782488</v>
      </c>
      <c r="K187" s="8">
        <v>9.88</v>
      </c>
      <c r="L187" s="8">
        <v>24.4587462686567</v>
      </c>
      <c r="M187" s="8">
        <f t="shared" si="36"/>
        <v>0.241652413134328</v>
      </c>
      <c r="N187" s="8">
        <f>AVERAGE(M187:M189)</f>
        <v>0.212092800472667</v>
      </c>
      <c r="O187" s="3">
        <f t="shared" si="37"/>
        <v>1.47099894390669</v>
      </c>
      <c r="P187" s="8">
        <f>AVERAGE(O187:O189)</f>
        <v>1.45736475459495</v>
      </c>
    </row>
    <row r="188" spans="1:16">
      <c r="A188" s="5"/>
      <c r="C188" s="8">
        <v>13.31</v>
      </c>
      <c r="D188" s="8">
        <v>33.2070629370629</v>
      </c>
      <c r="E188" s="8">
        <f t="shared" si="34"/>
        <v>0.441986007692307</v>
      </c>
      <c r="F188" s="8"/>
      <c r="G188" s="8">
        <v>22.39</v>
      </c>
      <c r="H188" s="8">
        <v>39.3677241035857</v>
      </c>
      <c r="I188" s="8">
        <f t="shared" si="35"/>
        <v>0.881443342679284</v>
      </c>
      <c r="J188" s="8"/>
      <c r="K188" s="8">
        <v>8.93</v>
      </c>
      <c r="L188" s="8">
        <v>22.2321032934132</v>
      </c>
      <c r="M188" s="8">
        <f t="shared" si="36"/>
        <v>0.19853268241018</v>
      </c>
      <c r="N188" s="8"/>
      <c r="O188" s="3">
        <f t="shared" si="37"/>
        <v>1.52196203278177</v>
      </c>
      <c r="P188" s="8"/>
    </row>
    <row r="189" spans="1:16">
      <c r="A189" s="5"/>
      <c r="C189" s="8">
        <v>14.28</v>
      </c>
      <c r="D189" s="8">
        <v>35.7169217347956</v>
      </c>
      <c r="E189" s="8">
        <f t="shared" si="34"/>
        <v>0.510037642372881</v>
      </c>
      <c r="F189" s="8"/>
      <c r="G189" s="8">
        <v>19.83</v>
      </c>
      <c r="H189" s="8">
        <v>33.938595</v>
      </c>
      <c r="I189" s="8">
        <f t="shared" si="35"/>
        <v>0.67300233885</v>
      </c>
      <c r="J189" s="8"/>
      <c r="K189" s="8">
        <v>8.06</v>
      </c>
      <c r="L189" s="8">
        <v>24.3291942771084</v>
      </c>
      <c r="M189" s="8">
        <f t="shared" si="36"/>
        <v>0.196093305873494</v>
      </c>
      <c r="N189" s="8"/>
      <c r="O189" s="3">
        <f t="shared" si="37"/>
        <v>1.37913328709637</v>
      </c>
      <c r="P189" s="8"/>
    </row>
    <row r="190" spans="1:16">
      <c r="A190" s="5"/>
      <c r="B190" s="3" t="s">
        <v>10</v>
      </c>
      <c r="C190" s="8">
        <v>15.71</v>
      </c>
      <c r="D190" s="8">
        <v>34.9511313686314</v>
      </c>
      <c r="E190" s="8">
        <f t="shared" si="34"/>
        <v>0.549082273801199</v>
      </c>
      <c r="F190" s="8">
        <f>AVERAGE(E190:E192)</f>
        <v>0.501439451114311</v>
      </c>
      <c r="G190" s="8">
        <v>22.45</v>
      </c>
      <c r="H190" s="8">
        <v>37.4352580160321</v>
      </c>
      <c r="I190" s="8">
        <f t="shared" si="35"/>
        <v>0.840421542459921</v>
      </c>
      <c r="J190" s="8">
        <f>AVERAGE(I190:I192)</f>
        <v>0.810631139896135</v>
      </c>
      <c r="K190" s="8">
        <v>9.61</v>
      </c>
      <c r="L190" s="8">
        <v>21.6048652694611</v>
      </c>
      <c r="M190" s="8">
        <f t="shared" si="36"/>
        <v>0.207622755239521</v>
      </c>
      <c r="N190" s="8">
        <f>AVERAGE(M190:M192)</f>
        <v>0.179030320015099</v>
      </c>
      <c r="O190" s="3">
        <f t="shared" si="37"/>
        <v>1.59712657150064</v>
      </c>
      <c r="P190" s="8">
        <f>AVERAGE(O190:O192)</f>
        <v>1.49110091102555</v>
      </c>
    </row>
    <row r="191" spans="1:16">
      <c r="A191" s="5"/>
      <c r="C191" s="8">
        <v>14.11</v>
      </c>
      <c r="D191" s="8">
        <v>33.3101025</v>
      </c>
      <c r="E191" s="8">
        <f t="shared" si="34"/>
        <v>0.470005546275</v>
      </c>
      <c r="F191" s="8"/>
      <c r="G191" s="8">
        <v>19.99</v>
      </c>
      <c r="H191" s="8">
        <v>36.87156</v>
      </c>
      <c r="I191" s="8">
        <f t="shared" si="35"/>
        <v>0.7370624844</v>
      </c>
      <c r="J191" s="8"/>
      <c r="K191" s="8">
        <v>7.18</v>
      </c>
      <c r="L191" s="8">
        <v>22.6051419322709</v>
      </c>
      <c r="M191" s="8">
        <f t="shared" si="36"/>
        <v>0.162304919073705</v>
      </c>
      <c r="N191" s="8"/>
      <c r="O191" s="3">
        <f t="shared" si="37"/>
        <v>1.36937294974871</v>
      </c>
      <c r="P191" s="8"/>
    </row>
    <row r="192" spans="1:16">
      <c r="A192" s="5"/>
      <c r="C192" s="8">
        <v>15.88</v>
      </c>
      <c r="D192" s="8">
        <v>30.5560789210789</v>
      </c>
      <c r="E192" s="8">
        <f t="shared" si="34"/>
        <v>0.485230533266733</v>
      </c>
      <c r="F192" s="8"/>
      <c r="G192" s="8">
        <v>24.06</v>
      </c>
      <c r="H192" s="8">
        <v>35.511612337011</v>
      </c>
      <c r="I192" s="8">
        <f t="shared" si="35"/>
        <v>0.854409392828485</v>
      </c>
      <c r="J192" s="8"/>
      <c r="K192" s="8">
        <v>6.77</v>
      </c>
      <c r="L192" s="8">
        <v>24.6917704183267</v>
      </c>
      <c r="M192" s="8">
        <f t="shared" si="36"/>
        <v>0.167163285732072</v>
      </c>
      <c r="N192" s="8"/>
      <c r="O192" s="3">
        <f t="shared" si="37"/>
        <v>1.50680321182729</v>
      </c>
      <c r="P192" s="8"/>
    </row>
    <row r="193" spans="1:16">
      <c r="A193" s="5"/>
      <c r="B193" s="3" t="s">
        <v>11</v>
      </c>
      <c r="C193" s="8">
        <v>16.21</v>
      </c>
      <c r="D193" s="8">
        <v>34.110759779338</v>
      </c>
      <c r="E193" s="8">
        <f t="shared" si="34"/>
        <v>0.552935416023069</v>
      </c>
      <c r="F193" s="8">
        <f>AVERAGE(E193:E195)</f>
        <v>0.526418234261449</v>
      </c>
      <c r="G193" s="8">
        <v>23.16</v>
      </c>
      <c r="H193" s="8">
        <v>34.5317867867868</v>
      </c>
      <c r="I193" s="8">
        <f t="shared" si="35"/>
        <v>0.799756181981982</v>
      </c>
      <c r="J193" s="8">
        <f>AVERAGE(I193:I195)</f>
        <v>0.813320437606769</v>
      </c>
      <c r="K193" s="8">
        <v>7.76</v>
      </c>
      <c r="L193" s="8">
        <v>25.2986002994012</v>
      </c>
      <c r="M193" s="8">
        <f t="shared" si="36"/>
        <v>0.196317138323353</v>
      </c>
      <c r="N193" s="8">
        <f>AVERAGE(M193:M195)</f>
        <v>0.183845695</v>
      </c>
      <c r="O193" s="3">
        <f t="shared" si="37"/>
        <v>1.5490087363284</v>
      </c>
      <c r="P193" s="8">
        <f>AVERAGE(O193:O195)</f>
        <v>1.52358436686822</v>
      </c>
    </row>
    <row r="194" spans="1:15">
      <c r="A194" s="5"/>
      <c r="C194" s="8">
        <v>15.58</v>
      </c>
      <c r="D194" s="8">
        <v>32.8458391959799</v>
      </c>
      <c r="E194" s="8">
        <f t="shared" si="34"/>
        <v>0.511738174673367</v>
      </c>
      <c r="G194" s="8">
        <v>23.46</v>
      </c>
      <c r="H194" s="8">
        <v>37.9130538922156</v>
      </c>
      <c r="I194" s="8">
        <f t="shared" si="35"/>
        <v>0.889440244311378</v>
      </c>
      <c r="K194" s="8">
        <v>9.38</v>
      </c>
      <c r="L194" s="8">
        <v>21.4014029850746</v>
      </c>
      <c r="M194" s="8">
        <f t="shared" si="36"/>
        <v>0.20074516</v>
      </c>
      <c r="O194" s="3">
        <f t="shared" si="37"/>
        <v>1.60192357898474</v>
      </c>
    </row>
    <row r="195" spans="1:15">
      <c r="A195" s="5"/>
      <c r="C195" s="8">
        <v>14.52</v>
      </c>
      <c r="D195" s="8">
        <v>35.4394705294705</v>
      </c>
      <c r="E195" s="8">
        <f t="shared" si="34"/>
        <v>0.514581112087912</v>
      </c>
      <c r="G195" s="8">
        <v>22.12</v>
      </c>
      <c r="H195" s="8">
        <v>33.9405464071856</v>
      </c>
      <c r="I195" s="8">
        <f t="shared" si="35"/>
        <v>0.750764886526946</v>
      </c>
      <c r="K195" s="8">
        <v>6.82</v>
      </c>
      <c r="L195" s="8">
        <v>22.6502619760479</v>
      </c>
      <c r="M195" s="8">
        <f t="shared" si="36"/>
        <v>0.154474786676647</v>
      </c>
      <c r="O195" s="3">
        <f t="shared" si="37"/>
        <v>1.4198207852915</v>
      </c>
    </row>
  </sheetData>
  <mergeCells count="84">
    <mergeCell ref="A2:E2"/>
    <mergeCell ref="A3:B3"/>
    <mergeCell ref="A34:E34"/>
    <mergeCell ref="A36:B36"/>
    <mergeCell ref="A67:E67"/>
    <mergeCell ref="A68:B68"/>
    <mergeCell ref="A101:E101"/>
    <mergeCell ref="A102:B102"/>
    <mergeCell ref="A133:E133"/>
    <mergeCell ref="A135:B135"/>
    <mergeCell ref="A166:E166"/>
    <mergeCell ref="A167:B167"/>
    <mergeCell ref="A5:A7"/>
    <mergeCell ref="A8:A19"/>
    <mergeCell ref="A20:A31"/>
    <mergeCell ref="A38:A40"/>
    <mergeCell ref="A41:A52"/>
    <mergeCell ref="A53:A64"/>
    <mergeCell ref="A70:A72"/>
    <mergeCell ref="A73:A84"/>
    <mergeCell ref="A85:A96"/>
    <mergeCell ref="A104:A106"/>
    <mergeCell ref="A107:A118"/>
    <mergeCell ref="A119:A130"/>
    <mergeCell ref="A137:A139"/>
    <mergeCell ref="A140:A151"/>
    <mergeCell ref="A152:A163"/>
    <mergeCell ref="A169:A171"/>
    <mergeCell ref="A172:A183"/>
    <mergeCell ref="A184:A195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70:B72"/>
    <mergeCell ref="B73:B75"/>
    <mergeCell ref="B76:B78"/>
    <mergeCell ref="B79:B81"/>
    <mergeCell ref="B82:B84"/>
    <mergeCell ref="B85:B87"/>
    <mergeCell ref="B88:B90"/>
    <mergeCell ref="B91:B93"/>
    <mergeCell ref="B94:B96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7:B139"/>
    <mergeCell ref="B140:B142"/>
    <mergeCell ref="B143:B145"/>
    <mergeCell ref="B146:B148"/>
    <mergeCell ref="B149:B151"/>
    <mergeCell ref="B152:B154"/>
    <mergeCell ref="B155:B157"/>
    <mergeCell ref="B158:B160"/>
    <mergeCell ref="B161:B163"/>
    <mergeCell ref="B169:B171"/>
    <mergeCell ref="B172:B174"/>
    <mergeCell ref="B175:B177"/>
    <mergeCell ref="B178:B180"/>
    <mergeCell ref="B181:B183"/>
    <mergeCell ref="B184:B186"/>
    <mergeCell ref="B187:B189"/>
    <mergeCell ref="B190:B192"/>
    <mergeCell ref="B193:B195"/>
  </mergeCells>
  <pageMargins left="0.75" right="0.75" top="1" bottom="1" header="0.5" footer="0.5"/>
  <headerFooter/>
  <ignoredErrors>
    <ignoredError sqref="O169:O196 O70 O73:O96" formula="1"/>
    <ignoredError sqref="F104:F129 D104:D128 H104:H128 H5:H29 F5:F29 D5:D29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8:L69"/>
  <sheetViews>
    <sheetView tabSelected="1" workbookViewId="0">
      <selection activeCell="G31" sqref="G31"/>
    </sheetView>
  </sheetViews>
  <sheetFormatPr defaultColWidth="9" defaultRowHeight="15"/>
  <cols>
    <col min="1" max="1" width="14.875" style="1" customWidth="1"/>
    <col min="2" max="3" width="9" style="1"/>
    <col min="4" max="4" width="12.625" style="1"/>
    <col min="5" max="8" width="9" style="1"/>
    <col min="9" max="9" width="14.875" style="1" customWidth="1"/>
    <col min="10" max="10" width="8.375" style="1" customWidth="1"/>
    <col min="11" max="11" width="9" style="1"/>
    <col min="12" max="12" width="12.625" style="1"/>
    <col min="13" max="16384" width="9" style="1"/>
  </cols>
  <sheetData>
    <row r="8" ht="18.75" spans="1:6">
      <c r="A8" s="2" t="s">
        <v>76</v>
      </c>
      <c r="B8" s="2"/>
      <c r="C8" s="2"/>
      <c r="D8" s="2"/>
      <c r="E8" s="2"/>
      <c r="F8" s="2"/>
    </row>
    <row r="9" spans="1:11">
      <c r="A9" s="3" t="s">
        <v>51</v>
      </c>
      <c r="B9" s="3"/>
      <c r="C9" s="1" t="s">
        <v>29</v>
      </c>
      <c r="I9" s="3" t="s">
        <v>51</v>
      </c>
      <c r="J9" s="3"/>
      <c r="K9" s="1" t="s">
        <v>28</v>
      </c>
    </row>
    <row r="10" spans="1:10">
      <c r="A10" s="3" t="s">
        <v>53</v>
      </c>
      <c r="B10" s="4" t="s">
        <v>44</v>
      </c>
      <c r="I10" s="3" t="s">
        <v>53</v>
      </c>
      <c r="J10" s="4" t="s">
        <v>44</v>
      </c>
    </row>
    <row r="11" spans="1:12">
      <c r="A11" s="3">
        <v>0</v>
      </c>
      <c r="B11" s="3" t="s">
        <v>59</v>
      </c>
      <c r="C11" s="1">
        <v>6.32</v>
      </c>
      <c r="D11" s="1">
        <f>AVERAGE(C11:C13)</f>
        <v>6.30666666666667</v>
      </c>
      <c r="I11" s="3">
        <v>0</v>
      </c>
      <c r="J11" s="3" t="s">
        <v>59</v>
      </c>
      <c r="K11" s="1">
        <v>6.37</v>
      </c>
      <c r="L11" s="1">
        <f>AVERAGE(K11:K13)</f>
        <v>6.36333333333333</v>
      </c>
    </row>
    <row r="12" spans="1:11">
      <c r="A12" s="3"/>
      <c r="B12" s="3"/>
      <c r="C12" s="1">
        <v>6.37</v>
      </c>
      <c r="I12" s="3"/>
      <c r="J12" s="3"/>
      <c r="K12" s="1">
        <v>6.42</v>
      </c>
    </row>
    <row r="13" spans="1:11">
      <c r="A13" s="3"/>
      <c r="B13" s="3"/>
      <c r="C13" s="1">
        <v>6.23</v>
      </c>
      <c r="I13" s="3"/>
      <c r="J13" s="3"/>
      <c r="K13" s="1">
        <v>6.3</v>
      </c>
    </row>
    <row r="14" spans="1:12">
      <c r="A14" s="5">
        <v>0.004</v>
      </c>
      <c r="B14" s="3" t="s">
        <v>8</v>
      </c>
      <c r="C14" s="1">
        <v>6.52</v>
      </c>
      <c r="D14" s="1">
        <f>AVERAGE(C14:C16)</f>
        <v>6.44</v>
      </c>
      <c r="I14" s="5">
        <v>0.004</v>
      </c>
      <c r="J14" s="3" t="s">
        <v>8</v>
      </c>
      <c r="K14" s="1">
        <v>6.43</v>
      </c>
      <c r="L14" s="1">
        <f>AVERAGE(K14:K16)</f>
        <v>6.47333333333333</v>
      </c>
    </row>
    <row r="15" spans="1:11">
      <c r="A15" s="5"/>
      <c r="B15" s="3"/>
      <c r="C15" s="1">
        <v>6.47</v>
      </c>
      <c r="I15" s="5"/>
      <c r="J15" s="3"/>
      <c r="K15" s="1">
        <v>6.65</v>
      </c>
    </row>
    <row r="16" spans="1:11">
      <c r="A16" s="5"/>
      <c r="B16" s="3"/>
      <c r="C16" s="1">
        <v>6.33</v>
      </c>
      <c r="I16" s="5"/>
      <c r="J16" s="3"/>
      <c r="K16" s="1">
        <v>6.34</v>
      </c>
    </row>
    <row r="17" spans="1:12">
      <c r="A17" s="5"/>
      <c r="B17" s="3" t="s">
        <v>9</v>
      </c>
      <c r="C17" s="1">
        <v>6.41</v>
      </c>
      <c r="D17" s="1">
        <f>AVERAGE(C17:C19)</f>
        <v>6.58666666666667</v>
      </c>
      <c r="I17" s="5"/>
      <c r="J17" s="3" t="s">
        <v>9</v>
      </c>
      <c r="K17" s="1">
        <v>6.51</v>
      </c>
      <c r="L17" s="1">
        <f>AVERAGE(K17:K19)</f>
        <v>6.54666666666667</v>
      </c>
    </row>
    <row r="18" spans="1:11">
      <c r="A18" s="5"/>
      <c r="B18" s="3"/>
      <c r="C18" s="1">
        <v>6.69</v>
      </c>
      <c r="I18" s="5"/>
      <c r="J18" s="3"/>
      <c r="K18" s="1">
        <v>6.61</v>
      </c>
    </row>
    <row r="19" spans="1:11">
      <c r="A19" s="5"/>
      <c r="B19" s="3"/>
      <c r="C19" s="1">
        <v>6.66</v>
      </c>
      <c r="I19" s="5"/>
      <c r="J19" s="3"/>
      <c r="K19" s="1">
        <v>6.52</v>
      </c>
    </row>
    <row r="20" spans="1:12">
      <c r="A20" s="5"/>
      <c r="B20" s="3" t="s">
        <v>10</v>
      </c>
      <c r="C20" s="1">
        <v>6.59</v>
      </c>
      <c r="D20" s="1">
        <f>AVERAGE(C20:C22)</f>
        <v>6.51333333333333</v>
      </c>
      <c r="I20" s="5"/>
      <c r="J20" s="3" t="s">
        <v>10</v>
      </c>
      <c r="K20" s="1">
        <v>6.4</v>
      </c>
      <c r="L20" s="1">
        <f>AVERAGE(K20:K22)</f>
        <v>6.5</v>
      </c>
    </row>
    <row r="21" spans="1:11">
      <c r="A21" s="5"/>
      <c r="B21" s="3"/>
      <c r="C21" s="1">
        <v>6.48</v>
      </c>
      <c r="I21" s="5"/>
      <c r="J21" s="3"/>
      <c r="K21" s="1">
        <v>6.63</v>
      </c>
    </row>
    <row r="22" spans="1:11">
      <c r="A22" s="5"/>
      <c r="B22" s="3"/>
      <c r="C22" s="1">
        <v>6.47</v>
      </c>
      <c r="I22" s="5"/>
      <c r="J22" s="3"/>
      <c r="K22" s="1">
        <v>6.47</v>
      </c>
    </row>
    <row r="23" spans="1:12">
      <c r="A23" s="5"/>
      <c r="B23" s="3" t="s">
        <v>11</v>
      </c>
      <c r="C23" s="1">
        <v>6.62</v>
      </c>
      <c r="D23" s="1">
        <f>AVERAGE(C23:C25)</f>
        <v>6.63666666666667</v>
      </c>
      <c r="I23" s="5"/>
      <c r="J23" s="3" t="s">
        <v>11</v>
      </c>
      <c r="K23" s="1">
        <v>6.52</v>
      </c>
      <c r="L23" s="1">
        <f>AVERAGE(K23:K25)</f>
        <v>6.51666666666667</v>
      </c>
    </row>
    <row r="24" spans="1:11">
      <c r="A24" s="5"/>
      <c r="B24" s="3"/>
      <c r="C24" s="1">
        <v>6.57</v>
      </c>
      <c r="I24" s="5"/>
      <c r="J24" s="3"/>
      <c r="K24" s="1">
        <v>6.48</v>
      </c>
    </row>
    <row r="25" spans="1:11">
      <c r="A25" s="5"/>
      <c r="B25" s="3"/>
      <c r="C25" s="1">
        <v>6.72</v>
      </c>
      <c r="I25" s="5"/>
      <c r="J25" s="3"/>
      <c r="K25" s="1">
        <v>6.55</v>
      </c>
    </row>
    <row r="26" spans="1:12">
      <c r="A26" s="5">
        <v>0.008</v>
      </c>
      <c r="B26" s="3" t="s">
        <v>8</v>
      </c>
      <c r="C26" s="1">
        <v>6.45</v>
      </c>
      <c r="D26" s="1">
        <f>AVERAGE(C26:C28)</f>
        <v>6.54</v>
      </c>
      <c r="I26" s="5">
        <v>0.008</v>
      </c>
      <c r="J26" s="3" t="s">
        <v>8</v>
      </c>
      <c r="K26" s="1">
        <v>6.59</v>
      </c>
      <c r="L26" s="1">
        <f>AVERAGE(K26:K28)</f>
        <v>6.61666666666667</v>
      </c>
    </row>
    <row r="27" spans="1:11">
      <c r="A27" s="5"/>
      <c r="B27" s="3"/>
      <c r="C27" s="1">
        <v>6.41</v>
      </c>
      <c r="I27" s="5"/>
      <c r="J27" s="3"/>
      <c r="K27" s="1">
        <v>6.71</v>
      </c>
    </row>
    <row r="28" spans="1:11">
      <c r="A28" s="5"/>
      <c r="B28" s="3"/>
      <c r="C28" s="1">
        <v>6.76</v>
      </c>
      <c r="I28" s="5"/>
      <c r="J28" s="3"/>
      <c r="K28" s="1">
        <v>6.55</v>
      </c>
    </row>
    <row r="29" spans="1:12">
      <c r="A29" s="5"/>
      <c r="B29" s="3" t="s">
        <v>9</v>
      </c>
      <c r="C29" s="1">
        <v>6.78</v>
      </c>
      <c r="D29" s="1">
        <f>AVERAGE(C29:C31)</f>
        <v>6.76666666666667</v>
      </c>
      <c r="I29" s="5"/>
      <c r="J29" s="3" t="s">
        <v>9</v>
      </c>
      <c r="K29" s="1">
        <v>6.66</v>
      </c>
      <c r="L29" s="1">
        <f>AVERAGE(K29:K31)</f>
        <v>6.72333333333333</v>
      </c>
    </row>
    <row r="30" spans="1:11">
      <c r="A30" s="5"/>
      <c r="B30" s="3"/>
      <c r="C30" s="1">
        <v>6.71</v>
      </c>
      <c r="I30" s="5"/>
      <c r="J30" s="3"/>
      <c r="K30" s="1">
        <v>6.72</v>
      </c>
    </row>
    <row r="31" spans="1:11">
      <c r="A31" s="5"/>
      <c r="B31" s="3"/>
      <c r="C31" s="1">
        <v>6.81</v>
      </c>
      <c r="I31" s="5"/>
      <c r="J31" s="3"/>
      <c r="K31" s="1">
        <v>6.79</v>
      </c>
    </row>
    <row r="32" spans="1:12">
      <c r="A32" s="5"/>
      <c r="B32" s="3" t="s">
        <v>10</v>
      </c>
      <c r="C32" s="1">
        <v>6.49</v>
      </c>
      <c r="D32" s="1">
        <f>AVERAGE(C32:C34)</f>
        <v>6.61666666666667</v>
      </c>
      <c r="I32" s="5"/>
      <c r="J32" s="3" t="s">
        <v>10</v>
      </c>
      <c r="K32" s="1">
        <v>6.7</v>
      </c>
      <c r="L32" s="1">
        <f>AVERAGE(K32:K34)</f>
        <v>6.63333333333333</v>
      </c>
    </row>
    <row r="33" spans="1:11">
      <c r="A33" s="5"/>
      <c r="B33" s="3"/>
      <c r="C33" s="1">
        <v>6.59</v>
      </c>
      <c r="I33" s="5"/>
      <c r="J33" s="3"/>
      <c r="K33" s="1">
        <v>6.61</v>
      </c>
    </row>
    <row r="34" spans="1:11">
      <c r="A34" s="5"/>
      <c r="B34" s="3"/>
      <c r="C34" s="1">
        <v>6.77</v>
      </c>
      <c r="I34" s="5"/>
      <c r="J34" s="3"/>
      <c r="K34" s="1">
        <v>6.59</v>
      </c>
    </row>
    <row r="35" spans="1:12">
      <c r="A35" s="5"/>
      <c r="B35" s="3" t="s">
        <v>11</v>
      </c>
      <c r="C35" s="1">
        <v>6.79</v>
      </c>
      <c r="D35" s="1">
        <f>AVERAGE(C35:C37)</f>
        <v>6.78333333333333</v>
      </c>
      <c r="I35" s="5"/>
      <c r="J35" s="3" t="s">
        <v>11</v>
      </c>
      <c r="K35" s="1">
        <v>6.76</v>
      </c>
      <c r="L35" s="1">
        <f>AVERAGE(K35:K37)</f>
        <v>6.79666666666667</v>
      </c>
    </row>
    <row r="36" spans="1:11">
      <c r="A36" s="5"/>
      <c r="B36" s="3"/>
      <c r="C36" s="1">
        <v>6.82</v>
      </c>
      <c r="I36" s="5"/>
      <c r="J36" s="3"/>
      <c r="K36" s="1">
        <v>6.82</v>
      </c>
    </row>
    <row r="37" spans="1:11">
      <c r="A37" s="5"/>
      <c r="B37" s="3"/>
      <c r="C37" s="1">
        <v>6.74</v>
      </c>
      <c r="I37" s="5"/>
      <c r="J37" s="3"/>
      <c r="K37" s="1">
        <v>6.81</v>
      </c>
    </row>
    <row r="40" ht="18.75" spans="1:6">
      <c r="A40" s="2" t="s">
        <v>77</v>
      </c>
      <c r="B40" s="2"/>
      <c r="C40" s="2"/>
      <c r="D40" s="2"/>
      <c r="E40" s="2"/>
      <c r="F40" s="2"/>
    </row>
    <row r="41" spans="1:11">
      <c r="A41" s="3" t="s">
        <v>51</v>
      </c>
      <c r="B41" s="3"/>
      <c r="C41" s="1" t="s">
        <v>29</v>
      </c>
      <c r="I41" s="3" t="s">
        <v>51</v>
      </c>
      <c r="J41" s="3"/>
      <c r="K41" s="1" t="s">
        <v>28</v>
      </c>
    </row>
    <row r="42" spans="1:10">
      <c r="A42" s="3" t="s">
        <v>53</v>
      </c>
      <c r="B42" s="4" t="s">
        <v>44</v>
      </c>
      <c r="I42" s="3" t="s">
        <v>53</v>
      </c>
      <c r="J42" s="4" t="s">
        <v>44</v>
      </c>
    </row>
    <row r="43" spans="1:12">
      <c r="A43" s="3">
        <v>0</v>
      </c>
      <c r="B43" s="3" t="s">
        <v>57</v>
      </c>
      <c r="C43" s="1">
        <v>6.34</v>
      </c>
      <c r="D43" s="1">
        <f>AVERAGE(C43:C45)</f>
        <v>6.3</v>
      </c>
      <c r="I43" s="3">
        <v>0</v>
      </c>
      <c r="J43" s="3" t="s">
        <v>57</v>
      </c>
      <c r="K43" s="1">
        <v>6.37</v>
      </c>
      <c r="L43" s="1">
        <f>AVERAGE(K43:K45)</f>
        <v>6.4</v>
      </c>
    </row>
    <row r="44" spans="1:11">
      <c r="A44" s="3"/>
      <c r="B44" s="3"/>
      <c r="C44" s="1">
        <v>6.25</v>
      </c>
      <c r="I44" s="3"/>
      <c r="J44" s="3"/>
      <c r="K44" s="1">
        <v>6.42</v>
      </c>
    </row>
    <row r="45" spans="1:11">
      <c r="A45" s="3"/>
      <c r="B45" s="3"/>
      <c r="C45" s="1">
        <v>6.31</v>
      </c>
      <c r="I45" s="3"/>
      <c r="J45" s="3"/>
      <c r="K45" s="1">
        <v>6.41</v>
      </c>
    </row>
    <row r="46" spans="1:12">
      <c r="A46" s="5">
        <v>0.01</v>
      </c>
      <c r="B46" s="3" t="s">
        <v>8</v>
      </c>
      <c r="C46" s="1">
        <v>6.48</v>
      </c>
      <c r="D46" s="1">
        <f>AVERAGE(C46:C48)</f>
        <v>6.52</v>
      </c>
      <c r="I46" s="5">
        <v>0.01</v>
      </c>
      <c r="J46" s="3" t="s">
        <v>8</v>
      </c>
      <c r="K46" s="1">
        <v>6.65</v>
      </c>
      <c r="L46" s="1">
        <f>AVERAGE(K46:K48)</f>
        <v>6.56666666666667</v>
      </c>
    </row>
    <row r="47" spans="1:11">
      <c r="A47" s="5"/>
      <c r="B47" s="3"/>
      <c r="C47" s="1">
        <v>6.57</v>
      </c>
      <c r="I47" s="5"/>
      <c r="J47" s="3"/>
      <c r="K47" s="1">
        <v>6.5</v>
      </c>
    </row>
    <row r="48" spans="1:11">
      <c r="A48" s="5"/>
      <c r="B48" s="3"/>
      <c r="C48" s="1">
        <v>6.51</v>
      </c>
      <c r="I48" s="5"/>
      <c r="J48" s="3"/>
      <c r="K48" s="1">
        <v>6.55</v>
      </c>
    </row>
    <row r="49" spans="1:12">
      <c r="A49" s="5"/>
      <c r="B49" s="3" t="s">
        <v>9</v>
      </c>
      <c r="C49" s="1">
        <v>6.64</v>
      </c>
      <c r="D49" s="1">
        <f>AVERAGE(C49:C51)</f>
        <v>6.65666666666667</v>
      </c>
      <c r="I49" s="5"/>
      <c r="J49" s="3" t="s">
        <v>9</v>
      </c>
      <c r="K49" s="1">
        <v>6.76</v>
      </c>
      <c r="L49" s="1">
        <f>AVERAGE(K49:K51)</f>
        <v>6.78666666666667</v>
      </c>
    </row>
    <row r="50" spans="1:11">
      <c r="A50" s="5"/>
      <c r="B50" s="3"/>
      <c r="C50" s="1">
        <v>6.6</v>
      </c>
      <c r="I50" s="5"/>
      <c r="J50" s="3"/>
      <c r="K50" s="1">
        <v>6.71</v>
      </c>
    </row>
    <row r="51" spans="1:11">
      <c r="A51" s="5"/>
      <c r="B51" s="3"/>
      <c r="C51" s="1">
        <v>6.73</v>
      </c>
      <c r="I51" s="5"/>
      <c r="J51" s="3"/>
      <c r="K51" s="1">
        <v>6.89</v>
      </c>
    </row>
    <row r="52" spans="1:12">
      <c r="A52" s="5"/>
      <c r="B52" s="3" t="s">
        <v>10</v>
      </c>
      <c r="C52" s="1">
        <v>6.58</v>
      </c>
      <c r="D52" s="1">
        <f>AVERAGE(C52:C54)</f>
        <v>6.6</v>
      </c>
      <c r="I52" s="5"/>
      <c r="J52" s="3" t="s">
        <v>10</v>
      </c>
      <c r="K52" s="1">
        <v>6.68</v>
      </c>
      <c r="L52" s="1">
        <f>AVERAGE(K52:K54)</f>
        <v>6.61</v>
      </c>
    </row>
    <row r="53" spans="1:11">
      <c r="A53" s="5"/>
      <c r="B53" s="3"/>
      <c r="C53" s="1">
        <v>6.56</v>
      </c>
      <c r="I53" s="5"/>
      <c r="J53" s="3"/>
      <c r="K53" s="1">
        <v>6.63</v>
      </c>
    </row>
    <row r="54" spans="1:11">
      <c r="A54" s="5"/>
      <c r="B54" s="3"/>
      <c r="C54" s="1">
        <v>6.66</v>
      </c>
      <c r="I54" s="5"/>
      <c r="J54" s="3"/>
      <c r="K54" s="1">
        <v>6.52</v>
      </c>
    </row>
    <row r="55" spans="1:12">
      <c r="A55" s="5"/>
      <c r="B55" s="3" t="s">
        <v>11</v>
      </c>
      <c r="C55" s="1">
        <v>6.81</v>
      </c>
      <c r="D55" s="1">
        <f>AVERAGE(C55:C57)</f>
        <v>6.72666666666667</v>
      </c>
      <c r="I55" s="5"/>
      <c r="J55" s="3" t="s">
        <v>11</v>
      </c>
      <c r="K55" s="1">
        <v>6.81</v>
      </c>
      <c r="L55" s="1">
        <f>AVERAGE(K55:K57)</f>
        <v>6.75333333333333</v>
      </c>
    </row>
    <row r="56" spans="1:11">
      <c r="A56" s="5"/>
      <c r="B56" s="3"/>
      <c r="C56" s="1">
        <v>6.67</v>
      </c>
      <c r="I56" s="5"/>
      <c r="J56" s="3"/>
      <c r="K56" s="1">
        <v>6.76</v>
      </c>
    </row>
    <row r="57" spans="1:11">
      <c r="A57" s="5"/>
      <c r="B57" s="3"/>
      <c r="C57" s="1">
        <v>6.7</v>
      </c>
      <c r="I57" s="5"/>
      <c r="J57" s="3"/>
      <c r="K57" s="1">
        <v>6.69</v>
      </c>
    </row>
    <row r="58" spans="1:12">
      <c r="A58" s="5">
        <v>0.03</v>
      </c>
      <c r="B58" s="3" t="s">
        <v>8</v>
      </c>
      <c r="C58" s="1">
        <v>6.87</v>
      </c>
      <c r="D58" s="1">
        <f>AVERAGE(C58:C60)</f>
        <v>6.86333333333333</v>
      </c>
      <c r="I58" s="5">
        <v>0.03</v>
      </c>
      <c r="J58" s="3" t="s">
        <v>8</v>
      </c>
      <c r="K58" s="1">
        <v>6.8</v>
      </c>
      <c r="L58" s="1">
        <f>AVERAGE(K58:K60)</f>
        <v>6.87</v>
      </c>
    </row>
    <row r="59" spans="1:11">
      <c r="A59" s="5"/>
      <c r="B59" s="3"/>
      <c r="C59" s="1">
        <v>6.92</v>
      </c>
      <c r="I59" s="5"/>
      <c r="J59" s="3"/>
      <c r="K59" s="1">
        <v>6.93</v>
      </c>
    </row>
    <row r="60" spans="1:11">
      <c r="A60" s="5"/>
      <c r="B60" s="3"/>
      <c r="C60" s="1">
        <v>6.8</v>
      </c>
      <c r="I60" s="5"/>
      <c r="J60" s="3"/>
      <c r="K60" s="1">
        <v>6.88</v>
      </c>
    </row>
    <row r="61" spans="1:12">
      <c r="A61" s="5"/>
      <c r="B61" s="3" t="s">
        <v>9</v>
      </c>
      <c r="C61" s="1">
        <v>7.05</v>
      </c>
      <c r="D61" s="1">
        <f>AVERAGE(C61:C63)</f>
        <v>6.97666666666667</v>
      </c>
      <c r="I61" s="5"/>
      <c r="J61" s="3" t="s">
        <v>9</v>
      </c>
      <c r="K61" s="1">
        <v>6.97</v>
      </c>
      <c r="L61" s="1">
        <f>AVERAGE(K61:K63)</f>
        <v>6.90666666666667</v>
      </c>
    </row>
    <row r="62" spans="1:11">
      <c r="A62" s="5"/>
      <c r="B62" s="3"/>
      <c r="C62" s="1">
        <v>6.93</v>
      </c>
      <c r="I62" s="5"/>
      <c r="J62" s="3"/>
      <c r="K62" s="1">
        <v>6.85</v>
      </c>
    </row>
    <row r="63" spans="1:11">
      <c r="A63" s="5"/>
      <c r="B63" s="3"/>
      <c r="C63" s="1">
        <v>6.95</v>
      </c>
      <c r="I63" s="5"/>
      <c r="J63" s="3"/>
      <c r="K63" s="1">
        <v>6.9</v>
      </c>
    </row>
    <row r="64" spans="1:12">
      <c r="A64" s="5"/>
      <c r="B64" s="3" t="s">
        <v>10</v>
      </c>
      <c r="C64" s="1">
        <v>6.86</v>
      </c>
      <c r="D64" s="1">
        <f>AVERAGE(C64:C66)</f>
        <v>6.85666666666667</v>
      </c>
      <c r="I64" s="5"/>
      <c r="J64" s="3" t="s">
        <v>10</v>
      </c>
      <c r="K64" s="1">
        <v>6.92</v>
      </c>
      <c r="L64" s="1">
        <f>AVERAGE(K64:K66)</f>
        <v>6.85333333333333</v>
      </c>
    </row>
    <row r="65" spans="1:11">
      <c r="A65" s="5"/>
      <c r="B65" s="3"/>
      <c r="C65" s="1">
        <v>6.92</v>
      </c>
      <c r="I65" s="5"/>
      <c r="J65" s="3"/>
      <c r="K65" s="1">
        <v>6.84</v>
      </c>
    </row>
    <row r="66" spans="1:11">
      <c r="A66" s="5"/>
      <c r="B66" s="3"/>
      <c r="C66" s="1">
        <v>6.79</v>
      </c>
      <c r="I66" s="5"/>
      <c r="J66" s="3"/>
      <c r="K66" s="1">
        <v>6.8</v>
      </c>
    </row>
    <row r="67" spans="1:12">
      <c r="A67" s="5"/>
      <c r="B67" s="3" t="s">
        <v>11</v>
      </c>
      <c r="C67" s="1">
        <v>6.98</v>
      </c>
      <c r="D67" s="1">
        <f>AVERAGE(C67:C69)</f>
        <v>7.04666666666667</v>
      </c>
      <c r="I67" s="5"/>
      <c r="J67" s="3" t="s">
        <v>11</v>
      </c>
      <c r="K67" s="1">
        <v>7.1</v>
      </c>
      <c r="L67" s="1">
        <f>AVERAGE(K67:K69)</f>
        <v>7.01333333333333</v>
      </c>
    </row>
    <row r="68" spans="1:11">
      <c r="A68" s="5"/>
      <c r="B68" s="3"/>
      <c r="C68" s="1">
        <v>7.11</v>
      </c>
      <c r="I68" s="5"/>
      <c r="J68" s="3"/>
      <c r="K68" s="1">
        <v>7.04</v>
      </c>
    </row>
    <row r="69" spans="1:11">
      <c r="A69" s="5"/>
      <c r="B69" s="3"/>
      <c r="C69" s="1">
        <v>7.05</v>
      </c>
      <c r="I69" s="5"/>
      <c r="J69" s="3"/>
      <c r="K69" s="1">
        <v>6.9</v>
      </c>
    </row>
  </sheetData>
  <mergeCells count="54">
    <mergeCell ref="A8:F8"/>
    <mergeCell ref="A9:B9"/>
    <mergeCell ref="I9:J9"/>
    <mergeCell ref="A40:F40"/>
    <mergeCell ref="A41:B41"/>
    <mergeCell ref="I41:J41"/>
    <mergeCell ref="A11:A13"/>
    <mergeCell ref="A14:A25"/>
    <mergeCell ref="A26:A37"/>
    <mergeCell ref="A43:A45"/>
    <mergeCell ref="A46:A57"/>
    <mergeCell ref="A58:A69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43:B45"/>
    <mergeCell ref="B46:B48"/>
    <mergeCell ref="B49:B51"/>
    <mergeCell ref="B52:B54"/>
    <mergeCell ref="B55:B57"/>
    <mergeCell ref="B58:B60"/>
    <mergeCell ref="B61:B63"/>
    <mergeCell ref="B64:B66"/>
    <mergeCell ref="B67:B69"/>
    <mergeCell ref="I11:I13"/>
    <mergeCell ref="I14:I25"/>
    <mergeCell ref="I26:I37"/>
    <mergeCell ref="I43:I45"/>
    <mergeCell ref="I46:I57"/>
    <mergeCell ref="I58:I69"/>
    <mergeCell ref="J11:J13"/>
    <mergeCell ref="J14:J16"/>
    <mergeCell ref="J17:J19"/>
    <mergeCell ref="J20:J22"/>
    <mergeCell ref="J23:J25"/>
    <mergeCell ref="J26:J28"/>
    <mergeCell ref="J29:J31"/>
    <mergeCell ref="J32:J34"/>
    <mergeCell ref="J35:J37"/>
    <mergeCell ref="J43:J45"/>
    <mergeCell ref="J46:J48"/>
    <mergeCell ref="J49:J51"/>
    <mergeCell ref="J52:J54"/>
    <mergeCell ref="J55:J57"/>
    <mergeCell ref="J58:J60"/>
    <mergeCell ref="J61:J63"/>
    <mergeCell ref="J64:J66"/>
    <mergeCell ref="J67:J69"/>
  </mergeCells>
  <pageMargins left="0.75" right="0.75" top="1" bottom="1" header="0.5" footer="0.5"/>
  <headerFooter/>
  <ignoredErrors>
    <ignoredError sqref="D43:D67 D11:D35 L11:L35 L43:L6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Basic properties</vt:lpstr>
      <vt:lpstr>Silicon dissolution characteris</vt:lpstr>
      <vt:lpstr>Soil incubation experiment</vt:lpstr>
      <vt:lpstr>Rice growth pot experiment</vt:lpstr>
      <vt:lpstr>Rice Si uptake</vt:lpstr>
      <vt:lpstr>pH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Dookie Wu</dc:creator>
  <cp:lastModifiedBy>DookieWu</cp:lastModifiedBy>
  <dcterms:created xsi:type="dcterms:W3CDTF">2023-04-27T02:30:00Z</dcterms:created>
  <dcterms:modified xsi:type="dcterms:W3CDTF">2023-12-07T05:53:42Z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2FBBDD539C324352B78EB040A261E0F0_12</vt:lpwstr>
  </property>
  <property fmtid="{D5CDD505-2E9C-101B-9397-08002B2CF9AE}" pid="3" name="KSOProductBuildVer">
    <vt:lpwstr>2052-12.1.0.15990</vt:lpwstr>
  </property>
  <property fmtid="{D5CDD505-2E9C-101B-9397-08002B2CF9AE}" pid="4" name="KSOReadingLayout">
    <vt:bool>false</vt:bool>
  </property>
</Properties>
</file>