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O:\oag\Jack\WWP2 manuscript for ART\"/>
    </mc:Choice>
  </mc:AlternateContent>
  <xr:revisionPtr revIDLastSave="0" documentId="13_ncr:1_{A084AA3A-ECA5-4E1B-868B-7020082CC69E}" xr6:coauthVersionLast="47" xr6:coauthVersionMax="47" xr10:uidLastSave="{00000000-0000-0000-0000-000000000000}"/>
  <bookViews>
    <workbookView xWindow="0" yWindow="0" windowWidth="28800" windowHeight="15600" xr2:uid="{B23E0E29-1011-3749-90A9-DB77E6EAFCF7}"/>
  </bookViews>
  <sheets>
    <sheet name="Add File 13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9" i="5" l="1"/>
  <c r="J68" i="5"/>
  <c r="J67" i="5"/>
  <c r="J66" i="5"/>
  <c r="J65" i="5"/>
  <c r="J64" i="5"/>
  <c r="J63" i="5"/>
  <c r="J62" i="5"/>
  <c r="J61" i="5"/>
  <c r="J60" i="5"/>
  <c r="J59" i="5"/>
  <c r="J57" i="5"/>
  <c r="J56" i="5"/>
  <c r="J55" i="5"/>
</calcChain>
</file>

<file path=xl/sharedStrings.xml><?xml version="1.0" encoding="utf-8"?>
<sst xmlns="http://schemas.openxmlformats.org/spreadsheetml/2006/main" count="431" uniqueCount="77">
  <si>
    <t>CpG 1</t>
  </si>
  <si>
    <t>CpG 2</t>
  </si>
  <si>
    <t>CpG 3</t>
  </si>
  <si>
    <t>CpG 4</t>
  </si>
  <si>
    <t>CpG 5</t>
  </si>
  <si>
    <t>CpG 6</t>
  </si>
  <si>
    <t>CpG 11</t>
  </si>
  <si>
    <t>CpG 12</t>
  </si>
  <si>
    <t>CpG 14</t>
  </si>
  <si>
    <t>CpG 15</t>
  </si>
  <si>
    <t>CpG 16</t>
  </si>
  <si>
    <t>CpG 9</t>
  </si>
  <si>
    <t>CpG 10</t>
  </si>
  <si>
    <t>CpG 7</t>
  </si>
  <si>
    <t>gRNA 1</t>
  </si>
  <si>
    <t>gRNA 2</t>
  </si>
  <si>
    <t>gRNA 3</t>
  </si>
  <si>
    <t>gRNA 4</t>
  </si>
  <si>
    <t>gRNA 5</t>
  </si>
  <si>
    <t>miR-140-5p</t>
  </si>
  <si>
    <t>miR-140-3p</t>
  </si>
  <si>
    <r>
      <t>WWP2</t>
    </r>
    <r>
      <rPr>
        <sz val="12"/>
        <color theme="1"/>
        <rFont val="Calibri"/>
        <family val="2"/>
        <scheme val="minor"/>
      </rPr>
      <t>-FL</t>
    </r>
  </si>
  <si>
    <r>
      <t>WWP2</t>
    </r>
    <r>
      <rPr>
        <sz val="12"/>
        <color theme="1"/>
        <rFont val="Calibri"/>
        <family val="2"/>
        <scheme val="minor"/>
      </rPr>
      <t>-N</t>
    </r>
  </si>
  <si>
    <t>OA cartilage</t>
  </si>
  <si>
    <t>Foetal cartilage</t>
  </si>
  <si>
    <t>r2</t>
  </si>
  <si>
    <t>n</t>
  </si>
  <si>
    <t>**</t>
  </si>
  <si>
    <t>ns</t>
  </si>
  <si>
    <t>*</t>
  </si>
  <si>
    <t>CpG 8</t>
  </si>
  <si>
    <t>***</t>
  </si>
  <si>
    <t>CpG 13</t>
  </si>
  <si>
    <t>OA Hip</t>
  </si>
  <si>
    <t>OA Knee</t>
  </si>
  <si>
    <t>OA Female</t>
  </si>
  <si>
    <t>OA Male</t>
  </si>
  <si>
    <t>****</t>
  </si>
  <si>
    <r>
      <t>WWP2</t>
    </r>
    <r>
      <rPr>
        <sz val="12"/>
        <color theme="1"/>
        <rFont val="Calibri"/>
        <family val="2"/>
        <scheme val="minor"/>
      </rPr>
      <t>-C</t>
    </r>
  </si>
  <si>
    <t>Variable A</t>
  </si>
  <si>
    <t>Variable B</t>
  </si>
  <si>
    <t>gRNA</t>
  </si>
  <si>
    <t>Rank</t>
  </si>
  <si>
    <t>Benjamini-Hochberg critical value (i/m)Q</t>
  </si>
  <si>
    <t>Discovery?</t>
  </si>
  <si>
    <t>Summary</t>
  </si>
  <si>
    <t>Yes</t>
  </si>
  <si>
    <t>No</t>
  </si>
  <si>
    <t>Vector</t>
  </si>
  <si>
    <r>
      <t>P</t>
    </r>
    <r>
      <rPr>
        <sz val="12"/>
        <color theme="1"/>
        <rFont val="Calibri"/>
        <family val="2"/>
        <scheme val="minor"/>
      </rPr>
      <t>-value</t>
    </r>
  </si>
  <si>
    <r>
      <t xml:space="preserve">Adj. </t>
    </r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>-value</t>
    </r>
  </si>
  <si>
    <t>Promoter</t>
  </si>
  <si>
    <t>Enhancer</t>
  </si>
  <si>
    <t>Control</t>
  </si>
  <si>
    <t>Unmethylated</t>
  </si>
  <si>
    <t>Methylated</t>
  </si>
  <si>
    <t>&lt;0.000001</t>
  </si>
  <si>
    <r>
      <t xml:space="preserve">mQTL analysis </t>
    </r>
    <r>
      <rPr>
        <sz val="12"/>
        <color theme="1"/>
        <rFont val="Calibri"/>
        <family val="2"/>
        <scheme val="minor"/>
      </rPr>
      <t>(statistical test = simple linear regression)</t>
    </r>
  </si>
  <si>
    <r>
      <t xml:space="preserve">dCas9-DNMT3a gene expression analysis - RT-qPCR </t>
    </r>
    <r>
      <rPr>
        <sz val="12"/>
        <color theme="1"/>
        <rFont val="Calibri"/>
        <family val="2"/>
        <scheme val="minor"/>
      </rPr>
      <t>(statistical test = paired t-test with Benjamini-Hochberg correction)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</si>
  <si>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>-value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</si>
  <si>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>-value summary</t>
    </r>
  </si>
  <si>
    <r>
      <t xml:space="preserve">Adjusted </t>
    </r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value (Q)</t>
    </r>
  </si>
  <si>
    <r>
      <t xml:space="preserve">Adjusted </t>
    </r>
    <r>
      <rPr>
        <i/>
        <sz val="12"/>
        <color theme="1"/>
        <rFont val="Calibri"/>
        <family val="2"/>
        <scheme val="minor"/>
      </rPr>
      <t xml:space="preserve">P </t>
    </r>
    <r>
      <rPr>
        <sz val="12"/>
        <color theme="1"/>
        <rFont val="Calibri"/>
        <family val="2"/>
        <scheme val="minor"/>
      </rPr>
      <t>value (Q)</t>
    </r>
  </si>
  <si>
    <r>
      <t xml:space="preserve">mQTL analysis - joint site and sex stratification of OA patients </t>
    </r>
    <r>
      <rPr>
        <sz val="12"/>
        <color theme="1"/>
        <rFont val="Calibri"/>
        <family val="2"/>
        <scheme val="minor"/>
      </rPr>
      <t>(statistical test = simple linear regression)</t>
    </r>
  </si>
  <si>
    <r>
      <t xml:space="preserve">Lucia reporter gene assays </t>
    </r>
    <r>
      <rPr>
        <sz val="12"/>
        <color theme="1"/>
        <rFont val="Calibri"/>
        <family val="2"/>
        <scheme val="minor"/>
      </rPr>
      <t>(statistical test = Mann-Whitney U with Holm-Šídák correction)</t>
    </r>
  </si>
  <si>
    <t>CpG</t>
  </si>
  <si>
    <r>
      <t xml:space="preserve">Age of OA patients versus methylation at the 16 CpGs </t>
    </r>
    <r>
      <rPr>
        <sz val="12"/>
        <color theme="1"/>
        <rFont val="Calibri"/>
        <family val="2"/>
        <scheme val="minor"/>
      </rPr>
      <t>(statistical test = simple linear regression)</t>
    </r>
  </si>
  <si>
    <t>OA, joint site</t>
  </si>
  <si>
    <t>OA, sex</t>
  </si>
  <si>
    <t>Foetal, sex</t>
  </si>
  <si>
    <t>P-value</t>
  </si>
  <si>
    <r>
      <rPr>
        <i/>
        <sz val="11"/>
        <rFont val="Arial"/>
        <family val="2"/>
      </rPr>
      <t>P</t>
    </r>
    <r>
      <rPr>
        <sz val="11"/>
        <rFont val="Arial"/>
        <family val="2"/>
      </rPr>
      <t>-value summary</t>
    </r>
  </si>
  <si>
    <r>
      <t xml:space="preserve">DNAm comparisons irrespective of genotype at rs34195470 </t>
    </r>
    <r>
      <rPr>
        <sz val="12"/>
        <color theme="1"/>
        <rFont val="Calibri"/>
        <family val="2"/>
        <scheme val="minor"/>
      </rPr>
      <t>(joint site or sex for OA; sex for foetal) (statistical test = Mann-Whitney U)</t>
    </r>
  </si>
  <si>
    <r>
      <t xml:space="preserve">AEI analysis </t>
    </r>
    <r>
      <rPr>
        <sz val="12"/>
        <color theme="1"/>
        <rFont val="Calibri"/>
        <family val="2"/>
        <scheme val="minor"/>
      </rPr>
      <t>(statistical test = Wilcoxon matched-pairs signed rank test)</t>
    </r>
  </si>
  <si>
    <t>rs1052429</t>
  </si>
  <si>
    <t>SNP</t>
  </si>
  <si>
    <r>
      <rPr>
        <b/>
        <sz val="12"/>
        <color theme="1"/>
        <rFont val="Calibri"/>
        <family val="2"/>
        <scheme val="minor"/>
      </rPr>
      <t xml:space="preserve">Additional file 13. </t>
    </r>
    <r>
      <rPr>
        <sz val="12"/>
        <color theme="1"/>
        <rFont val="Calibri"/>
        <family val="2"/>
        <scheme val="minor"/>
      </rPr>
      <t>Summary of the statistical analyses performed.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</si>
</sst>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b/>
      <sz val="12"/>
      <color rgb="FFFF0000"/>
      <name val="Calibri"/>
      <family val="2"/>
      <scheme val="minor"/>
    </font>
    <font>
      <sz val="10"/>
      <name val="Arial"/>
      <family val="2"/>
    </font>
    <font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right"/>
    </xf>
    <xf numFmtId="0" fontId="6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F933D-2425-6D47-B005-C68F07E32183}">
  <dimension ref="A1:Q126"/>
  <sheetViews>
    <sheetView tabSelected="1" topLeftCell="A112" zoomScale="120" zoomScaleNormal="120" workbookViewId="0">
      <selection activeCell="A127" sqref="A127"/>
    </sheetView>
  </sheetViews>
  <sheetFormatPr defaultColWidth="11" defaultRowHeight="15.75" x14ac:dyDescent="0.25"/>
  <sheetData>
    <row r="1" spans="1:13" x14ac:dyDescent="0.25">
      <c r="J1" s="5"/>
    </row>
    <row r="2" spans="1:13" x14ac:dyDescent="0.25">
      <c r="A2" s="1" t="s">
        <v>57</v>
      </c>
    </row>
    <row r="3" spans="1:13" x14ac:dyDescent="0.25">
      <c r="A3" s="1"/>
      <c r="B3" s="12" t="s">
        <v>23</v>
      </c>
      <c r="C3" s="12"/>
      <c r="D3" s="12"/>
      <c r="E3" s="12"/>
      <c r="F3" s="12" t="s">
        <v>24</v>
      </c>
      <c r="G3" s="12"/>
      <c r="H3" s="12"/>
      <c r="I3" s="12"/>
    </row>
    <row r="4" spans="1:13" x14ac:dyDescent="0.25">
      <c r="B4" t="s">
        <v>59</v>
      </c>
      <c r="C4" t="s">
        <v>60</v>
      </c>
      <c r="D4" t="s">
        <v>25</v>
      </c>
      <c r="E4" t="s">
        <v>26</v>
      </c>
      <c r="F4" t="s">
        <v>59</v>
      </c>
      <c r="G4" t="s">
        <v>60</v>
      </c>
      <c r="H4" t="s">
        <v>25</v>
      </c>
      <c r="I4" t="s">
        <v>26</v>
      </c>
      <c r="K4" s="2"/>
      <c r="L4" s="2"/>
      <c r="M4" s="2"/>
    </row>
    <row r="5" spans="1:13" x14ac:dyDescent="0.25">
      <c r="A5" t="s">
        <v>0</v>
      </c>
      <c r="B5" s="2">
        <v>7.3000000000000001E-3</v>
      </c>
      <c r="C5" s="2" t="s">
        <v>27</v>
      </c>
      <c r="D5" s="2">
        <v>0.24479999999999999</v>
      </c>
      <c r="E5" s="2">
        <v>38</v>
      </c>
      <c r="F5" s="2">
        <v>0.49280000000000002</v>
      </c>
      <c r="G5" s="2" t="s">
        <v>28</v>
      </c>
      <c r="H5" s="2">
        <v>3.3930000000000002E-2</v>
      </c>
      <c r="I5" s="2">
        <v>44</v>
      </c>
      <c r="K5" s="2"/>
      <c r="L5" s="2"/>
      <c r="M5" s="2"/>
    </row>
    <row r="6" spans="1:13" x14ac:dyDescent="0.25">
      <c r="A6" t="s">
        <v>1</v>
      </c>
      <c r="B6" s="2">
        <v>4.0800000000000003E-2</v>
      </c>
      <c r="C6" s="2" t="s">
        <v>29</v>
      </c>
      <c r="D6" s="2">
        <v>0.21099999999999999</v>
      </c>
      <c r="E6" s="2">
        <v>30</v>
      </c>
      <c r="F6" s="2">
        <v>9.5999999999999992E-3</v>
      </c>
      <c r="G6" s="2" t="s">
        <v>27</v>
      </c>
      <c r="H6" s="2">
        <v>0.21179999999999999</v>
      </c>
      <c r="I6" s="2">
        <v>42</v>
      </c>
    </row>
    <row r="7" spans="1:13" x14ac:dyDescent="0.25">
      <c r="A7" t="s">
        <v>2</v>
      </c>
      <c r="B7" s="2">
        <v>4.3E-3</v>
      </c>
      <c r="C7" s="2" t="s">
        <v>27</v>
      </c>
      <c r="D7" s="2">
        <v>0.24929999999999999</v>
      </c>
      <c r="E7" s="2">
        <v>41</v>
      </c>
      <c r="F7" s="2">
        <v>0.50749999999999995</v>
      </c>
      <c r="G7" s="2" t="s">
        <v>28</v>
      </c>
      <c r="H7" s="2">
        <v>3.1060000000000001E-2</v>
      </c>
      <c r="I7" s="2">
        <v>46</v>
      </c>
      <c r="K7" s="2"/>
      <c r="L7" s="2"/>
      <c r="M7" s="2"/>
    </row>
    <row r="8" spans="1:13" x14ac:dyDescent="0.25">
      <c r="A8" t="s">
        <v>3</v>
      </c>
      <c r="B8" s="2">
        <v>1.8E-3</v>
      </c>
      <c r="C8" s="2" t="s">
        <v>27</v>
      </c>
      <c r="D8" s="2">
        <v>0.28339999999999999</v>
      </c>
      <c r="E8" s="2">
        <v>41</v>
      </c>
      <c r="F8" s="2">
        <v>0.4163</v>
      </c>
      <c r="G8" s="2" t="s">
        <v>28</v>
      </c>
      <c r="H8" s="2">
        <v>4.0869999999999997E-2</v>
      </c>
      <c r="I8" s="2">
        <v>45</v>
      </c>
    </row>
    <row r="9" spans="1:13" x14ac:dyDescent="0.25">
      <c r="A9" t="s">
        <v>4</v>
      </c>
      <c r="B9" s="2">
        <v>1.95E-2</v>
      </c>
      <c r="C9" s="2" t="s">
        <v>29</v>
      </c>
      <c r="D9" s="2">
        <v>0.1787</v>
      </c>
      <c r="E9" s="2">
        <v>43</v>
      </c>
      <c r="F9" s="2">
        <v>0.2697</v>
      </c>
      <c r="G9" s="2" t="s">
        <v>28</v>
      </c>
      <c r="H9" s="2">
        <v>5.7829999999999999E-2</v>
      </c>
      <c r="I9" s="2">
        <v>47</v>
      </c>
    </row>
    <row r="10" spans="1:13" x14ac:dyDescent="0.25">
      <c r="A10" t="s">
        <v>5</v>
      </c>
      <c r="B10" s="2">
        <v>1.5E-3</v>
      </c>
      <c r="C10" s="2" t="s">
        <v>27</v>
      </c>
      <c r="D10" s="2">
        <v>0.29609999999999997</v>
      </c>
      <c r="E10" s="2">
        <v>40</v>
      </c>
      <c r="F10" s="2">
        <v>0.60109999999999997</v>
      </c>
      <c r="G10" s="2" t="s">
        <v>28</v>
      </c>
      <c r="H10" s="2">
        <v>2.3400000000000001E-2</v>
      </c>
      <c r="I10" s="2">
        <v>46</v>
      </c>
    </row>
    <row r="11" spans="1:13" x14ac:dyDescent="0.25">
      <c r="A11" t="s">
        <v>13</v>
      </c>
      <c r="B11" s="2">
        <v>4.7600000000000003E-2</v>
      </c>
      <c r="C11" s="2" t="s">
        <v>29</v>
      </c>
      <c r="D11" s="2">
        <v>0.1265</v>
      </c>
      <c r="E11" s="2">
        <v>48</v>
      </c>
      <c r="F11" s="2">
        <v>0.2089</v>
      </c>
      <c r="G11" s="2" t="s">
        <v>28</v>
      </c>
      <c r="H11" s="2">
        <v>7.3529999999999998E-2</v>
      </c>
      <c r="I11" s="2">
        <v>44</v>
      </c>
    </row>
    <row r="12" spans="1:13" x14ac:dyDescent="0.25">
      <c r="A12" t="s">
        <v>30</v>
      </c>
      <c r="B12" s="2">
        <v>1.1000000000000001E-3</v>
      </c>
      <c r="C12" s="2" t="s">
        <v>27</v>
      </c>
      <c r="D12" s="2">
        <v>0.26719999999999999</v>
      </c>
      <c r="E12" s="2">
        <v>47</v>
      </c>
      <c r="F12" s="2">
        <v>0.2487</v>
      </c>
      <c r="G12" s="2" t="s">
        <v>28</v>
      </c>
      <c r="H12" s="2">
        <v>7.2450000000000001E-2</v>
      </c>
      <c r="I12" s="2">
        <v>40</v>
      </c>
    </row>
    <row r="13" spans="1:13" x14ac:dyDescent="0.25">
      <c r="A13" t="s">
        <v>11</v>
      </c>
      <c r="B13" s="2">
        <v>1.12E-2</v>
      </c>
      <c r="C13" s="2" t="s">
        <v>29</v>
      </c>
      <c r="D13" s="2">
        <v>0.19270000000000001</v>
      </c>
      <c r="E13" s="2">
        <v>45</v>
      </c>
      <c r="F13" s="2">
        <v>0.26910000000000001</v>
      </c>
      <c r="G13" s="2" t="s">
        <v>28</v>
      </c>
      <c r="H13" s="2">
        <v>6.3519999999999993E-2</v>
      </c>
      <c r="I13" s="2">
        <v>43</v>
      </c>
    </row>
    <row r="14" spans="1:13" x14ac:dyDescent="0.25">
      <c r="A14" t="s">
        <v>12</v>
      </c>
      <c r="B14" s="2">
        <v>2E-3</v>
      </c>
      <c r="C14" s="2" t="s">
        <v>27</v>
      </c>
      <c r="D14" s="2">
        <v>0.25629999999999997</v>
      </c>
      <c r="E14" s="2">
        <v>45</v>
      </c>
      <c r="F14" s="2">
        <v>2.6599999999999999E-2</v>
      </c>
      <c r="G14" s="2" t="s">
        <v>29</v>
      </c>
      <c r="H14" s="2">
        <v>0.16980000000000001</v>
      </c>
      <c r="I14" s="2">
        <v>42</v>
      </c>
    </row>
    <row r="15" spans="1:13" x14ac:dyDescent="0.25">
      <c r="A15" t="s">
        <v>6</v>
      </c>
      <c r="B15" s="2">
        <v>1E-3</v>
      </c>
      <c r="C15" s="2" t="s">
        <v>31</v>
      </c>
      <c r="D15" s="2">
        <v>0.28170000000000001</v>
      </c>
      <c r="E15" s="2">
        <v>45</v>
      </c>
      <c r="F15" s="2">
        <v>6.0699999999999997E-2</v>
      </c>
      <c r="G15" s="2" t="s">
        <v>28</v>
      </c>
      <c r="H15" s="2">
        <v>0.152</v>
      </c>
      <c r="I15" s="2">
        <v>37</v>
      </c>
    </row>
    <row r="16" spans="1:13" x14ac:dyDescent="0.25">
      <c r="A16" t="s">
        <v>7</v>
      </c>
      <c r="B16" s="2">
        <v>0.34310000000000002</v>
      </c>
      <c r="C16" s="2" t="s">
        <v>28</v>
      </c>
      <c r="D16" s="2">
        <v>4.9669999999999999E-2</v>
      </c>
      <c r="E16" s="2">
        <v>45</v>
      </c>
      <c r="F16" s="2">
        <v>0.14799999999999999</v>
      </c>
      <c r="G16" s="2" t="s">
        <v>28</v>
      </c>
      <c r="H16" s="2">
        <v>0.10630000000000001</v>
      </c>
      <c r="I16" s="2">
        <v>37</v>
      </c>
    </row>
    <row r="17" spans="1:17" x14ac:dyDescent="0.25">
      <c r="A17" t="s">
        <v>32</v>
      </c>
      <c r="B17" s="2">
        <v>6.0000000000000001E-3</v>
      </c>
      <c r="C17" s="2" t="s">
        <v>27</v>
      </c>
      <c r="D17" s="2">
        <v>0.22559999999999999</v>
      </c>
      <c r="E17" s="2">
        <v>43</v>
      </c>
      <c r="F17" s="2">
        <v>2.3900000000000001E-2</v>
      </c>
      <c r="G17" s="2" t="s">
        <v>29</v>
      </c>
      <c r="H17" s="2">
        <v>0.1971</v>
      </c>
      <c r="I17" s="2">
        <v>37</v>
      </c>
    </row>
    <row r="18" spans="1:17" x14ac:dyDescent="0.25">
      <c r="A18" t="s">
        <v>8</v>
      </c>
      <c r="B18" s="2">
        <v>1.26E-2</v>
      </c>
      <c r="C18" s="2" t="s">
        <v>29</v>
      </c>
      <c r="D18" s="2">
        <v>0.20580000000000001</v>
      </c>
      <c r="E18" s="2">
        <v>41</v>
      </c>
      <c r="F18" s="2">
        <v>1.7999999999999999E-2</v>
      </c>
      <c r="G18" s="2" t="s">
        <v>29</v>
      </c>
      <c r="H18" s="2">
        <v>0.2104</v>
      </c>
      <c r="I18" s="2">
        <v>37</v>
      </c>
    </row>
    <row r="19" spans="1:17" x14ac:dyDescent="0.25">
      <c r="A19" t="s">
        <v>9</v>
      </c>
      <c r="B19" s="2">
        <v>4.48E-2</v>
      </c>
      <c r="C19" s="2" t="s">
        <v>29</v>
      </c>
      <c r="D19" s="2">
        <v>0.1439</v>
      </c>
      <c r="E19" s="2">
        <v>43</v>
      </c>
      <c r="F19" s="2">
        <v>0.13350000000000001</v>
      </c>
      <c r="G19" s="2" t="s">
        <v>28</v>
      </c>
      <c r="H19" s="2">
        <v>0.11169999999999999</v>
      </c>
      <c r="I19" s="2">
        <v>37</v>
      </c>
    </row>
    <row r="20" spans="1:17" x14ac:dyDescent="0.25">
      <c r="A20" t="s">
        <v>10</v>
      </c>
      <c r="B20" s="2">
        <v>0.42370000000000002</v>
      </c>
      <c r="C20" s="2" t="s">
        <v>28</v>
      </c>
      <c r="D20" s="2">
        <v>4.1020000000000001E-2</v>
      </c>
      <c r="E20" s="2">
        <v>44</v>
      </c>
      <c r="F20" s="2">
        <v>1.5100000000000001E-2</v>
      </c>
      <c r="G20" s="2" t="s">
        <v>29</v>
      </c>
      <c r="H20" s="2">
        <v>0.2132</v>
      </c>
      <c r="I20" s="2">
        <v>38</v>
      </c>
    </row>
    <row r="21" spans="1:17" x14ac:dyDescent="0.25">
      <c r="B21" s="2"/>
      <c r="C21" s="2"/>
      <c r="D21" s="2"/>
      <c r="E21" s="2"/>
      <c r="F21" s="2"/>
      <c r="G21" s="2"/>
      <c r="H21" s="2"/>
      <c r="I21" s="2"/>
      <c r="J21" s="2"/>
      <c r="L21" s="2"/>
      <c r="M21" s="2"/>
    </row>
    <row r="22" spans="1:17" x14ac:dyDescent="0.25">
      <c r="B22" s="2"/>
      <c r="C22" s="2"/>
      <c r="D22" s="2"/>
      <c r="E22" s="2"/>
      <c r="F22" s="2"/>
      <c r="G22" s="2"/>
      <c r="H22" s="2"/>
      <c r="I22" s="2"/>
      <c r="J22" s="2"/>
      <c r="L22" s="2"/>
      <c r="M22" s="2"/>
    </row>
    <row r="23" spans="1:17" x14ac:dyDescent="0.25">
      <c r="A23" s="1" t="s">
        <v>63</v>
      </c>
    </row>
    <row r="24" spans="1:17" x14ac:dyDescent="0.25">
      <c r="A24" s="1"/>
      <c r="B24" s="12" t="s">
        <v>33</v>
      </c>
      <c r="C24" s="12"/>
      <c r="D24" s="12"/>
      <c r="E24" s="12"/>
      <c r="F24" s="12" t="s">
        <v>34</v>
      </c>
      <c r="G24" s="12"/>
      <c r="H24" s="12"/>
      <c r="I24" s="12"/>
      <c r="J24" s="12" t="s">
        <v>35</v>
      </c>
      <c r="K24" s="12"/>
      <c r="L24" s="12"/>
      <c r="M24" s="12"/>
      <c r="N24" s="12" t="s">
        <v>36</v>
      </c>
      <c r="O24" s="12"/>
      <c r="P24" s="12"/>
      <c r="Q24" s="12"/>
    </row>
    <row r="25" spans="1:17" x14ac:dyDescent="0.25">
      <c r="B25" t="s">
        <v>59</v>
      </c>
      <c r="C25" t="s">
        <v>60</v>
      </c>
      <c r="D25" t="s">
        <v>25</v>
      </c>
      <c r="E25" t="s">
        <v>26</v>
      </c>
      <c r="F25" t="s">
        <v>59</v>
      </c>
      <c r="G25" t="s">
        <v>60</v>
      </c>
      <c r="H25" t="s">
        <v>25</v>
      </c>
      <c r="I25" t="s">
        <v>26</v>
      </c>
      <c r="J25" t="s">
        <v>59</v>
      </c>
      <c r="K25" t="s">
        <v>60</v>
      </c>
      <c r="L25" t="s">
        <v>25</v>
      </c>
      <c r="M25" t="s">
        <v>26</v>
      </c>
      <c r="N25" t="s">
        <v>59</v>
      </c>
      <c r="O25" t="s">
        <v>60</v>
      </c>
      <c r="P25" t="s">
        <v>25</v>
      </c>
      <c r="Q25" t="s">
        <v>26</v>
      </c>
    </row>
    <row r="26" spans="1:17" x14ac:dyDescent="0.25">
      <c r="A26" t="s">
        <v>0</v>
      </c>
      <c r="B26" s="2">
        <v>0.28239999999999998</v>
      </c>
      <c r="C26" s="2" t="s">
        <v>28</v>
      </c>
      <c r="D26" s="2">
        <v>0.1462</v>
      </c>
      <c r="E26" s="2">
        <v>19</v>
      </c>
      <c r="F26" s="2">
        <v>8.0999999999999996E-3</v>
      </c>
      <c r="G26" s="2" t="s">
        <v>27</v>
      </c>
      <c r="H26" s="2">
        <v>0.45229999999999998</v>
      </c>
      <c r="I26" s="2">
        <v>19</v>
      </c>
      <c r="J26" s="2">
        <v>0.54849999999999999</v>
      </c>
      <c r="K26" t="s">
        <v>28</v>
      </c>
      <c r="L26" s="2">
        <v>5.8290000000000002E-2</v>
      </c>
      <c r="M26" s="2">
        <v>23</v>
      </c>
      <c r="N26" s="2">
        <v>0.15770000000000001</v>
      </c>
      <c r="O26" t="s">
        <v>28</v>
      </c>
      <c r="P26" s="2">
        <v>0.20619999999999999</v>
      </c>
      <c r="Q26" s="2">
        <v>19</v>
      </c>
    </row>
    <row r="27" spans="1:17" x14ac:dyDescent="0.25">
      <c r="A27" t="s">
        <v>1</v>
      </c>
      <c r="B27" s="2">
        <v>9.98E-2</v>
      </c>
      <c r="C27" s="2" t="s">
        <v>28</v>
      </c>
      <c r="D27" s="2">
        <v>0.29849999999999999</v>
      </c>
      <c r="E27" s="2">
        <v>16</v>
      </c>
      <c r="F27" s="2">
        <v>0.40060000000000001</v>
      </c>
      <c r="G27" s="2" t="s">
        <v>28</v>
      </c>
      <c r="H27" s="2">
        <v>0.1532</v>
      </c>
      <c r="I27" s="2">
        <v>14</v>
      </c>
      <c r="J27" s="2">
        <v>3.7499999999999999E-2</v>
      </c>
      <c r="K27" s="2" t="s">
        <v>29</v>
      </c>
      <c r="L27" s="2">
        <v>0.3367</v>
      </c>
      <c r="M27" s="2">
        <v>19</v>
      </c>
      <c r="N27" s="2">
        <v>0.39900000000000002</v>
      </c>
      <c r="O27" s="2" t="s">
        <v>28</v>
      </c>
      <c r="P27" s="2">
        <v>0.20519999999999999</v>
      </c>
      <c r="Q27" s="2">
        <v>11</v>
      </c>
    </row>
    <row r="28" spans="1:17" x14ac:dyDescent="0.25">
      <c r="A28" t="s">
        <v>2</v>
      </c>
      <c r="B28" s="2">
        <v>9.2600000000000002E-2</v>
      </c>
      <c r="C28" s="2" t="s">
        <v>28</v>
      </c>
      <c r="D28" s="2">
        <v>0.22159999999999999</v>
      </c>
      <c r="E28" s="2">
        <v>22</v>
      </c>
      <c r="F28" s="2">
        <v>2.3900000000000001E-2</v>
      </c>
      <c r="G28" s="2" t="s">
        <v>29</v>
      </c>
      <c r="H28" s="2">
        <v>0.37280000000000002</v>
      </c>
      <c r="I28" s="2">
        <v>19</v>
      </c>
      <c r="J28" s="2">
        <v>8.1299999999999997E-2</v>
      </c>
      <c r="K28" t="s">
        <v>28</v>
      </c>
      <c r="L28" s="2">
        <v>0.26919999999999999</v>
      </c>
      <c r="M28" s="2">
        <v>19</v>
      </c>
      <c r="N28" s="2">
        <v>0.2301</v>
      </c>
      <c r="O28" t="s">
        <v>28</v>
      </c>
      <c r="P28" s="2">
        <v>0.1678</v>
      </c>
      <c r="Q28" s="2">
        <v>19</v>
      </c>
    </row>
    <row r="29" spans="1:17" x14ac:dyDescent="0.25">
      <c r="A29" t="s">
        <v>3</v>
      </c>
      <c r="B29" s="2">
        <v>4.5100000000000001E-2</v>
      </c>
      <c r="C29" s="2" t="s">
        <v>29</v>
      </c>
      <c r="D29" s="2">
        <v>0.30549999999999999</v>
      </c>
      <c r="E29" s="2">
        <v>20</v>
      </c>
      <c r="F29" s="2">
        <v>2.53E-2</v>
      </c>
      <c r="G29" s="2" t="s">
        <v>29</v>
      </c>
      <c r="H29" s="2">
        <v>0.33539999999999998</v>
      </c>
      <c r="I29" s="2">
        <v>21</v>
      </c>
      <c r="J29" s="2">
        <v>1.89E-2</v>
      </c>
      <c r="K29" t="s">
        <v>29</v>
      </c>
      <c r="L29" s="2">
        <v>0.34150000000000003</v>
      </c>
      <c r="M29" s="2">
        <v>22</v>
      </c>
      <c r="N29" s="2">
        <v>8.6599999999999996E-2</v>
      </c>
      <c r="O29" t="s">
        <v>28</v>
      </c>
      <c r="P29" s="2">
        <v>0.25009999999999999</v>
      </c>
      <c r="Q29" s="2">
        <v>20</v>
      </c>
    </row>
    <row r="30" spans="1:17" x14ac:dyDescent="0.25">
      <c r="A30" t="s">
        <v>4</v>
      </c>
      <c r="B30" s="2">
        <v>0.1749</v>
      </c>
      <c r="C30" s="2" t="s">
        <v>28</v>
      </c>
      <c r="D30" s="2">
        <v>0.17610000000000001</v>
      </c>
      <c r="E30" s="2">
        <v>21</v>
      </c>
      <c r="F30" s="2">
        <v>7.4700000000000003E-2</v>
      </c>
      <c r="G30" s="2" t="s">
        <v>28</v>
      </c>
      <c r="H30" s="2">
        <v>0.2389</v>
      </c>
      <c r="I30" s="2">
        <v>22</v>
      </c>
      <c r="J30" s="2">
        <v>0.02</v>
      </c>
      <c r="K30" t="s">
        <v>29</v>
      </c>
      <c r="L30" s="2">
        <v>0.35249999999999998</v>
      </c>
      <c r="M30" s="2">
        <v>21</v>
      </c>
      <c r="N30" s="2">
        <v>0.23119999999999999</v>
      </c>
      <c r="O30" t="s">
        <v>28</v>
      </c>
      <c r="P30" s="2">
        <v>0.1583</v>
      </c>
      <c r="Q30" s="2">
        <v>20</v>
      </c>
    </row>
    <row r="31" spans="1:17" x14ac:dyDescent="0.25">
      <c r="A31" t="s">
        <v>5</v>
      </c>
      <c r="B31" s="2">
        <v>3.2599999999999997E-2</v>
      </c>
      <c r="C31" s="2" t="s">
        <v>29</v>
      </c>
      <c r="D31" s="2">
        <v>0.36649999999999999</v>
      </c>
      <c r="E31" s="2">
        <v>18</v>
      </c>
      <c r="F31" s="2">
        <v>4.8800000000000003E-2</v>
      </c>
      <c r="G31" s="2" t="s">
        <v>29</v>
      </c>
      <c r="H31" s="2">
        <v>0.27229999999999999</v>
      </c>
      <c r="I31" s="2">
        <v>22</v>
      </c>
      <c r="J31" s="2">
        <v>7.9200000000000007E-2</v>
      </c>
      <c r="K31" s="2" t="s">
        <v>28</v>
      </c>
      <c r="L31" s="2">
        <v>0.224</v>
      </c>
      <c r="M31" s="2">
        <v>23</v>
      </c>
      <c r="N31" s="2">
        <v>9.2899999999999996E-2</v>
      </c>
      <c r="O31" s="2" t="s">
        <v>28</v>
      </c>
      <c r="P31" s="2">
        <v>0.2878</v>
      </c>
      <c r="Q31" s="2">
        <v>17</v>
      </c>
    </row>
    <row r="32" spans="1:17" x14ac:dyDescent="0.25">
      <c r="A32" t="s">
        <v>13</v>
      </c>
      <c r="B32" s="2">
        <v>0.2374</v>
      </c>
      <c r="C32" s="2" t="s">
        <v>28</v>
      </c>
      <c r="D32" s="2">
        <v>0.13389999999999999</v>
      </c>
      <c r="E32" s="2">
        <v>23</v>
      </c>
      <c r="F32" s="2">
        <v>0.1759</v>
      </c>
      <c r="G32" s="2" t="s">
        <v>28</v>
      </c>
      <c r="H32" s="2">
        <v>0.1462</v>
      </c>
      <c r="I32" s="2">
        <v>25</v>
      </c>
      <c r="J32" s="2">
        <v>9.5999999999999992E-3</v>
      </c>
      <c r="K32" t="s">
        <v>27</v>
      </c>
      <c r="L32" s="2">
        <v>0.37190000000000001</v>
      </c>
      <c r="M32" s="2">
        <v>23</v>
      </c>
      <c r="N32" s="2">
        <v>0.2344</v>
      </c>
      <c r="O32" t="s">
        <v>28</v>
      </c>
      <c r="P32" s="2">
        <v>0.13500000000000001</v>
      </c>
      <c r="Q32" s="2">
        <v>23</v>
      </c>
    </row>
    <row r="33" spans="1:17" x14ac:dyDescent="0.25">
      <c r="A33" t="s">
        <v>30</v>
      </c>
      <c r="B33" s="2">
        <v>5.0000000000000001E-4</v>
      </c>
      <c r="C33" s="2" t="s">
        <v>31</v>
      </c>
      <c r="D33" s="2">
        <v>0.55369999999999997</v>
      </c>
      <c r="E33" s="2">
        <v>22</v>
      </c>
      <c r="F33" s="2">
        <v>0.1371</v>
      </c>
      <c r="G33" s="2" t="s">
        <v>28</v>
      </c>
      <c r="H33" s="2">
        <v>0.16520000000000001</v>
      </c>
      <c r="I33" s="2">
        <v>25</v>
      </c>
      <c r="J33" s="2">
        <v>0.21340000000000001</v>
      </c>
      <c r="K33" t="s">
        <v>28</v>
      </c>
      <c r="L33" s="2">
        <v>0.13100000000000001</v>
      </c>
      <c r="M33" s="2">
        <v>25</v>
      </c>
      <c r="N33" s="2">
        <v>3.2000000000000002E-3</v>
      </c>
      <c r="O33" t="s">
        <v>27</v>
      </c>
      <c r="P33" s="2">
        <v>0.43719999999999998</v>
      </c>
      <c r="Q33" s="2">
        <v>23</v>
      </c>
    </row>
    <row r="34" spans="1:17" x14ac:dyDescent="0.25">
      <c r="A34" t="s">
        <v>11</v>
      </c>
      <c r="B34" s="2">
        <v>0.1231</v>
      </c>
      <c r="C34" s="2" t="s">
        <v>28</v>
      </c>
      <c r="D34" s="2">
        <v>0.19789999999999999</v>
      </c>
      <c r="E34" s="2">
        <v>22</v>
      </c>
      <c r="F34" s="2">
        <v>5.4300000000000001E-2</v>
      </c>
      <c r="G34" s="2" t="s">
        <v>28</v>
      </c>
      <c r="H34" s="2">
        <v>0.25280000000000002</v>
      </c>
      <c r="I34" s="2">
        <v>23</v>
      </c>
      <c r="J34" s="2">
        <v>4.5600000000000002E-2</v>
      </c>
      <c r="K34" t="s">
        <v>29</v>
      </c>
      <c r="L34" s="2">
        <v>0.25480000000000003</v>
      </c>
      <c r="M34" s="2">
        <v>24</v>
      </c>
      <c r="N34" s="2">
        <v>0.32250000000000001</v>
      </c>
      <c r="O34" t="s">
        <v>28</v>
      </c>
      <c r="P34" s="2">
        <v>0.1182</v>
      </c>
      <c r="Q34" s="2">
        <v>21</v>
      </c>
    </row>
    <row r="35" spans="1:17" x14ac:dyDescent="0.25">
      <c r="A35" t="s">
        <v>12</v>
      </c>
      <c r="B35" s="2">
        <v>6.6E-3</v>
      </c>
      <c r="C35" s="2" t="s">
        <v>27</v>
      </c>
      <c r="D35" s="2">
        <v>0.41070000000000001</v>
      </c>
      <c r="E35" s="2">
        <v>22</v>
      </c>
      <c r="F35" s="2">
        <v>0.14219999999999999</v>
      </c>
      <c r="G35" s="2" t="s">
        <v>28</v>
      </c>
      <c r="H35" s="2">
        <v>0.1772</v>
      </c>
      <c r="I35" s="2">
        <v>23</v>
      </c>
      <c r="J35" s="2">
        <v>2.7E-2</v>
      </c>
      <c r="K35" t="s">
        <v>29</v>
      </c>
      <c r="L35" s="2">
        <v>0.29110000000000003</v>
      </c>
      <c r="M35" s="2">
        <v>24</v>
      </c>
      <c r="N35" s="2">
        <v>8.6999999999999994E-3</v>
      </c>
      <c r="O35" t="s">
        <v>27</v>
      </c>
      <c r="P35" s="2">
        <v>0.40949999999999998</v>
      </c>
      <c r="Q35" s="2">
        <v>21</v>
      </c>
    </row>
    <row r="36" spans="1:17" x14ac:dyDescent="0.25">
      <c r="A36" t="s">
        <v>6</v>
      </c>
      <c r="B36" s="2">
        <v>8.0000000000000004E-4</v>
      </c>
      <c r="C36" s="2" t="s">
        <v>31</v>
      </c>
      <c r="D36" s="2">
        <v>0.52559999999999996</v>
      </c>
      <c r="E36" s="2">
        <v>22</v>
      </c>
      <c r="F36" s="2">
        <v>0.17169999999999999</v>
      </c>
      <c r="G36" s="2" t="s">
        <v>28</v>
      </c>
      <c r="H36" s="2">
        <v>0.16159999999999999</v>
      </c>
      <c r="I36" s="2">
        <v>23</v>
      </c>
      <c r="J36" s="2">
        <v>6.08E-2</v>
      </c>
      <c r="K36" t="s">
        <v>28</v>
      </c>
      <c r="L36" s="2">
        <v>0.2341</v>
      </c>
      <c r="M36" s="2">
        <v>24</v>
      </c>
      <c r="N36" s="2">
        <v>4.0000000000000001E-3</v>
      </c>
      <c r="O36" t="s">
        <v>27</v>
      </c>
      <c r="P36" s="2">
        <v>0.45789999999999997</v>
      </c>
      <c r="Q36" s="2">
        <v>21</v>
      </c>
    </row>
    <row r="37" spans="1:17" x14ac:dyDescent="0.25">
      <c r="A37" t="s">
        <v>7</v>
      </c>
      <c r="B37" s="2">
        <v>0.66159999999999997</v>
      </c>
      <c r="C37" s="2" t="s">
        <v>28</v>
      </c>
      <c r="D37" s="2">
        <v>4.2549999999999998E-2</v>
      </c>
      <c r="E37" s="2">
        <v>22</v>
      </c>
      <c r="F37" s="2">
        <v>0.48130000000000001</v>
      </c>
      <c r="G37" s="2" t="s">
        <v>28</v>
      </c>
      <c r="H37" s="2">
        <v>7.0519999999999999E-2</v>
      </c>
      <c r="I37" s="2">
        <v>23</v>
      </c>
      <c r="J37" s="2">
        <v>5.2600000000000001E-2</v>
      </c>
      <c r="K37" t="s">
        <v>28</v>
      </c>
      <c r="L37" s="2">
        <v>0.24460000000000001</v>
      </c>
      <c r="M37" s="2">
        <v>24</v>
      </c>
      <c r="N37" s="2">
        <v>0.87639999999999996</v>
      </c>
      <c r="O37" t="s">
        <v>28</v>
      </c>
      <c r="P37" s="2">
        <v>1.455E-2</v>
      </c>
      <c r="Q37" s="2">
        <v>21</v>
      </c>
    </row>
    <row r="38" spans="1:17" x14ac:dyDescent="0.25">
      <c r="A38" t="s">
        <v>32</v>
      </c>
      <c r="B38" s="2">
        <v>8.0999999999999996E-3</v>
      </c>
      <c r="C38" s="2" t="s">
        <v>27</v>
      </c>
      <c r="D38" s="2">
        <v>0.4143</v>
      </c>
      <c r="E38" s="2">
        <v>21</v>
      </c>
      <c r="F38" s="2">
        <v>0.2082</v>
      </c>
      <c r="G38" s="2" t="s">
        <v>28</v>
      </c>
      <c r="H38" s="2">
        <v>0.15229999999999999</v>
      </c>
      <c r="I38" s="2">
        <v>22</v>
      </c>
      <c r="J38" s="2">
        <v>0.24460000000000001</v>
      </c>
      <c r="K38" t="s">
        <v>28</v>
      </c>
      <c r="L38" s="2">
        <v>0.1255</v>
      </c>
      <c r="M38" s="2">
        <v>24</v>
      </c>
      <c r="N38" s="2">
        <v>2.01E-2</v>
      </c>
      <c r="O38" t="s">
        <v>29</v>
      </c>
      <c r="P38" s="2">
        <v>0.35220000000000001</v>
      </c>
      <c r="Q38" s="2">
        <v>21</v>
      </c>
    </row>
    <row r="39" spans="1:17" x14ac:dyDescent="0.25">
      <c r="A39" t="s">
        <v>8</v>
      </c>
      <c r="B39" s="2">
        <v>4.9700000000000001E-2</v>
      </c>
      <c r="C39" s="2" t="s">
        <v>29</v>
      </c>
      <c r="D39" s="2">
        <v>0.32990000000000003</v>
      </c>
      <c r="E39" s="2">
        <v>18</v>
      </c>
      <c r="F39" s="2">
        <v>0.1588</v>
      </c>
      <c r="G39" s="2" t="s">
        <v>28</v>
      </c>
      <c r="H39" s="2">
        <v>0.1681</v>
      </c>
      <c r="I39" s="2">
        <v>23</v>
      </c>
      <c r="J39" s="2">
        <v>7.51E-2</v>
      </c>
      <c r="K39" t="s">
        <v>28</v>
      </c>
      <c r="L39" s="2">
        <v>0.23849999999999999</v>
      </c>
      <c r="M39" s="2">
        <v>22</v>
      </c>
      <c r="N39" s="2">
        <v>1.38E-2</v>
      </c>
      <c r="O39" t="s">
        <v>29</v>
      </c>
      <c r="P39" s="2">
        <v>0.39560000000000001</v>
      </c>
      <c r="Q39" s="2">
        <v>20</v>
      </c>
    </row>
    <row r="40" spans="1:17" x14ac:dyDescent="0.25">
      <c r="A40" t="s">
        <v>9</v>
      </c>
      <c r="B40" s="2">
        <v>5.3499999999999999E-2</v>
      </c>
      <c r="C40" s="2" t="s">
        <v>28</v>
      </c>
      <c r="D40" s="2">
        <v>0.29139999999999999</v>
      </c>
      <c r="E40" s="2">
        <v>20</v>
      </c>
      <c r="F40" s="2">
        <v>0.35820000000000002</v>
      </c>
      <c r="G40" s="2" t="s">
        <v>28</v>
      </c>
      <c r="H40" s="2">
        <v>9.7570000000000004E-2</v>
      </c>
      <c r="I40" s="2">
        <v>23</v>
      </c>
      <c r="J40" s="2">
        <v>0.34389999999999998</v>
      </c>
      <c r="K40" t="s">
        <v>28</v>
      </c>
      <c r="L40" s="2">
        <v>0.1118</v>
      </c>
      <c r="M40" s="2">
        <v>21</v>
      </c>
      <c r="N40" s="2">
        <v>0.23200000000000001</v>
      </c>
      <c r="O40" t="s">
        <v>28</v>
      </c>
      <c r="P40" s="2">
        <v>0.15790000000000001</v>
      </c>
      <c r="Q40" s="2">
        <v>20</v>
      </c>
    </row>
    <row r="41" spans="1:17" x14ac:dyDescent="0.25">
      <c r="A41" t="s">
        <v>10</v>
      </c>
      <c r="B41" s="2">
        <v>0.76570000000000005</v>
      </c>
      <c r="C41" s="2" t="s">
        <v>28</v>
      </c>
      <c r="D41" s="2">
        <v>2.9229999999999999E-2</v>
      </c>
      <c r="E41" s="2">
        <v>21</v>
      </c>
      <c r="F41" s="2">
        <v>0.52459999999999996</v>
      </c>
      <c r="G41" s="2" t="s">
        <v>28</v>
      </c>
      <c r="H41" s="2">
        <v>6.2469999999999998E-2</v>
      </c>
      <c r="I41" s="2">
        <v>23</v>
      </c>
      <c r="J41" s="2">
        <v>0.24149999999999999</v>
      </c>
      <c r="K41" t="s">
        <v>28</v>
      </c>
      <c r="L41" s="2">
        <v>0.13250000000000001</v>
      </c>
      <c r="M41" s="2">
        <v>23</v>
      </c>
      <c r="N41" s="2">
        <v>0.81779999999999997</v>
      </c>
      <c r="O41" t="s">
        <v>28</v>
      </c>
      <c r="P41" s="2">
        <v>2.2100000000000002E-2</v>
      </c>
      <c r="Q41" s="2">
        <v>21</v>
      </c>
    </row>
    <row r="42" spans="1:17" x14ac:dyDescent="0.25">
      <c r="B42" s="2"/>
      <c r="C42" s="2"/>
      <c r="D42" s="2"/>
      <c r="E42" s="2"/>
      <c r="F42" s="2"/>
      <c r="G42" s="2"/>
      <c r="H42" s="2"/>
      <c r="I42" s="2"/>
      <c r="J42" s="2"/>
      <c r="L42" s="2"/>
      <c r="M42" s="2"/>
      <c r="N42" s="2"/>
      <c r="P42" s="2"/>
      <c r="Q42" s="2"/>
    </row>
    <row r="43" spans="1:17" x14ac:dyDescent="0.25">
      <c r="B43" s="2"/>
      <c r="C43" s="2"/>
      <c r="D43" s="2"/>
      <c r="E43" s="2"/>
      <c r="F43" s="2"/>
      <c r="G43" s="2"/>
      <c r="H43" s="2"/>
      <c r="I43" s="2"/>
      <c r="J43" s="2"/>
      <c r="L43" s="2"/>
      <c r="M43" s="2"/>
      <c r="N43" s="2"/>
      <c r="P43" s="2"/>
      <c r="Q43" s="2"/>
    </row>
    <row r="44" spans="1:17" x14ac:dyDescent="0.25">
      <c r="A44" s="1" t="s">
        <v>66</v>
      </c>
      <c r="B44" s="2"/>
      <c r="C44" s="2"/>
      <c r="D44" s="2"/>
      <c r="E44" s="2"/>
      <c r="F44" s="2"/>
      <c r="G44" s="2"/>
      <c r="H44" s="2"/>
      <c r="I44" s="2"/>
      <c r="J44" s="2"/>
      <c r="L44" s="2"/>
      <c r="M44" s="2"/>
      <c r="N44" s="2"/>
      <c r="P44" s="2"/>
      <c r="Q44" s="2"/>
    </row>
    <row r="45" spans="1:17" x14ac:dyDescent="0.25">
      <c r="A45" t="s">
        <v>65</v>
      </c>
      <c r="B45" s="7" t="s">
        <v>0</v>
      </c>
      <c r="C45" s="7" t="s">
        <v>1</v>
      </c>
      <c r="D45" s="7" t="s">
        <v>2</v>
      </c>
      <c r="E45" s="7" t="s">
        <v>3</v>
      </c>
      <c r="F45" s="7" t="s">
        <v>4</v>
      </c>
      <c r="G45" s="7" t="s">
        <v>5</v>
      </c>
      <c r="H45" s="7" t="s">
        <v>13</v>
      </c>
      <c r="I45" s="7" t="s">
        <v>30</v>
      </c>
      <c r="J45" s="7" t="s">
        <v>11</v>
      </c>
      <c r="K45" s="7" t="s">
        <v>12</v>
      </c>
      <c r="L45" s="7" t="s">
        <v>6</v>
      </c>
      <c r="M45" s="7" t="s">
        <v>7</v>
      </c>
      <c r="N45" s="7" t="s">
        <v>32</v>
      </c>
      <c r="O45" s="7" t="s">
        <v>8</v>
      </c>
      <c r="P45" s="7" t="s">
        <v>9</v>
      </c>
      <c r="Q45" s="7" t="s">
        <v>10</v>
      </c>
    </row>
    <row r="46" spans="1:17" x14ac:dyDescent="0.25">
      <c r="A46" t="s">
        <v>25</v>
      </c>
      <c r="B46" s="8">
        <v>7.1340000000000001E-2</v>
      </c>
      <c r="C46" s="8">
        <v>0.1023</v>
      </c>
      <c r="D46" s="8">
        <v>1.5990000000000001E-2</v>
      </c>
      <c r="E46" s="8">
        <v>3.2129999999999999E-2</v>
      </c>
      <c r="F46" s="8">
        <v>1.6199999999999999E-2</v>
      </c>
      <c r="G46" s="8">
        <v>4.8779999999999997E-2</v>
      </c>
      <c r="H46" s="8">
        <v>5.2500000000000003E-3</v>
      </c>
      <c r="I46" s="8">
        <v>6.0639999999999999E-2</v>
      </c>
      <c r="J46" s="8">
        <v>1.056E-2</v>
      </c>
      <c r="K46" s="8">
        <v>4.6760000000000003E-2</v>
      </c>
      <c r="L46" s="8">
        <v>9.6670000000000006E-2</v>
      </c>
      <c r="M46" s="8">
        <v>3.4610000000000001E-3</v>
      </c>
      <c r="N46" s="8">
        <v>9.0859999999999996E-2</v>
      </c>
      <c r="O46" s="8">
        <v>5.6500000000000002E-2</v>
      </c>
      <c r="P46" s="8">
        <v>5.4649999999999997E-2</v>
      </c>
      <c r="Q46" s="8">
        <v>1.294E-2</v>
      </c>
    </row>
    <row r="47" spans="1:17" x14ac:dyDescent="0.25">
      <c r="A47" t="s">
        <v>59</v>
      </c>
      <c r="B47" s="8">
        <v>0.105</v>
      </c>
      <c r="C47" s="8">
        <v>8.5000000000000006E-2</v>
      </c>
      <c r="D47" s="8">
        <v>0.43080000000000002</v>
      </c>
      <c r="E47" s="8">
        <v>0.26219999999999999</v>
      </c>
      <c r="F47" s="8">
        <v>0.41599999999999998</v>
      </c>
      <c r="G47" s="8">
        <v>0.17080000000000001</v>
      </c>
      <c r="H47" s="8">
        <v>0.62450000000000006</v>
      </c>
      <c r="I47" s="8">
        <v>9.5200000000000007E-2</v>
      </c>
      <c r="J47" s="8">
        <v>0.50180000000000002</v>
      </c>
      <c r="K47" s="8">
        <v>0.1537</v>
      </c>
      <c r="L47" s="8">
        <v>3.7600000000000001E-2</v>
      </c>
      <c r="M47" s="8">
        <v>0.70109999999999995</v>
      </c>
      <c r="N47" s="8">
        <v>4.9500000000000002E-2</v>
      </c>
      <c r="O47" s="8">
        <v>0.13450000000000001</v>
      </c>
      <c r="P47" s="8">
        <v>0.13139999999999999</v>
      </c>
      <c r="Q47" s="8">
        <v>0.4622</v>
      </c>
    </row>
    <row r="48" spans="1:17" x14ac:dyDescent="0.25">
      <c r="A48" t="s">
        <v>45</v>
      </c>
      <c r="B48" s="8" t="s">
        <v>28</v>
      </c>
      <c r="C48" s="8" t="s">
        <v>28</v>
      </c>
      <c r="D48" s="8" t="s">
        <v>28</v>
      </c>
      <c r="E48" s="8" t="s">
        <v>28</v>
      </c>
      <c r="F48" s="8" t="s">
        <v>28</v>
      </c>
      <c r="G48" s="8" t="s">
        <v>28</v>
      </c>
      <c r="H48" s="8" t="s">
        <v>28</v>
      </c>
      <c r="I48" s="8" t="s">
        <v>28</v>
      </c>
      <c r="J48" s="8" t="s">
        <v>28</v>
      </c>
      <c r="K48" s="8" t="s">
        <v>28</v>
      </c>
      <c r="L48" s="8" t="s">
        <v>29</v>
      </c>
      <c r="M48" s="8" t="s">
        <v>28</v>
      </c>
      <c r="N48" s="8" t="s">
        <v>29</v>
      </c>
      <c r="O48" s="8" t="s">
        <v>28</v>
      </c>
      <c r="P48" s="8" t="s">
        <v>28</v>
      </c>
      <c r="Q48" s="8" t="s">
        <v>28</v>
      </c>
    </row>
    <row r="49" spans="1:17" x14ac:dyDescent="0.25">
      <c r="A49" t="s">
        <v>26</v>
      </c>
      <c r="B49" s="9">
        <v>38</v>
      </c>
      <c r="C49" s="9">
        <v>30</v>
      </c>
      <c r="D49" s="9">
        <v>41</v>
      </c>
      <c r="E49" s="9">
        <v>41</v>
      </c>
      <c r="F49" s="9">
        <v>43</v>
      </c>
      <c r="G49" s="9">
        <v>40</v>
      </c>
      <c r="H49" s="9">
        <v>48</v>
      </c>
      <c r="I49" s="9">
        <v>47</v>
      </c>
      <c r="J49" s="9">
        <v>45</v>
      </c>
      <c r="K49" s="9">
        <v>45</v>
      </c>
      <c r="L49" s="9">
        <v>45</v>
      </c>
      <c r="M49" s="9">
        <v>45</v>
      </c>
      <c r="N49" s="9">
        <v>43</v>
      </c>
      <c r="O49" s="9">
        <v>41</v>
      </c>
      <c r="P49" s="9">
        <v>43</v>
      </c>
      <c r="Q49" s="9">
        <v>44</v>
      </c>
    </row>
    <row r="50" spans="1:17" x14ac:dyDescent="0.25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</row>
    <row r="51" spans="1:17" x14ac:dyDescent="0.25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</row>
    <row r="52" spans="1:17" x14ac:dyDescent="0.25">
      <c r="A52" s="1" t="s">
        <v>72</v>
      </c>
      <c r="K52" s="6"/>
      <c r="L52" s="6"/>
      <c r="M52" s="6"/>
      <c r="N52" s="6"/>
      <c r="O52" s="6"/>
      <c r="P52" s="6"/>
      <c r="Q52" s="6"/>
    </row>
    <row r="53" spans="1:17" x14ac:dyDescent="0.25">
      <c r="A53" s="1"/>
      <c r="B53" s="12" t="s">
        <v>67</v>
      </c>
      <c r="C53" s="12"/>
      <c r="D53" s="12"/>
      <c r="E53" s="12" t="s">
        <v>68</v>
      </c>
      <c r="F53" s="12"/>
      <c r="G53" s="12"/>
      <c r="H53" s="12" t="s">
        <v>69</v>
      </c>
      <c r="I53" s="12"/>
      <c r="J53" s="12"/>
      <c r="K53" s="6"/>
      <c r="L53" s="6"/>
      <c r="M53" s="6"/>
      <c r="N53" s="6"/>
      <c r="O53" s="6"/>
      <c r="P53" s="6"/>
      <c r="Q53" s="6"/>
    </row>
    <row r="54" spans="1:17" x14ac:dyDescent="0.25">
      <c r="B54" t="s">
        <v>70</v>
      </c>
      <c r="C54" s="2" t="s">
        <v>71</v>
      </c>
      <c r="D54" t="s">
        <v>26</v>
      </c>
      <c r="E54" t="s">
        <v>70</v>
      </c>
      <c r="F54" s="2" t="s">
        <v>71</v>
      </c>
      <c r="G54" t="s">
        <v>26</v>
      </c>
      <c r="H54" t="s">
        <v>59</v>
      </c>
      <c r="I54" s="2" t="s">
        <v>71</v>
      </c>
      <c r="J54" t="s">
        <v>26</v>
      </c>
      <c r="K54" s="6"/>
      <c r="L54" s="6"/>
      <c r="M54" s="6"/>
      <c r="N54" s="6"/>
      <c r="O54" s="6"/>
      <c r="P54" s="6"/>
      <c r="Q54" s="6"/>
    </row>
    <row r="55" spans="1:17" x14ac:dyDescent="0.25">
      <c r="A55" t="s">
        <v>0</v>
      </c>
      <c r="B55">
        <v>0.4556</v>
      </c>
      <c r="C55" t="s">
        <v>28</v>
      </c>
      <c r="D55" s="2">
        <v>38</v>
      </c>
      <c r="E55">
        <v>0.35709999999999997</v>
      </c>
      <c r="F55" t="s">
        <v>28</v>
      </c>
      <c r="G55" s="2">
        <v>38</v>
      </c>
      <c r="H55" s="10">
        <v>0.27989999999999998</v>
      </c>
      <c r="I55" t="s">
        <v>28</v>
      </c>
      <c r="J55" s="2">
        <f>25+19</f>
        <v>44</v>
      </c>
      <c r="K55" s="6"/>
      <c r="L55" s="6"/>
      <c r="M55" s="6"/>
      <c r="N55" s="6"/>
      <c r="O55" s="6"/>
      <c r="P55" s="6"/>
      <c r="Q55" s="6"/>
    </row>
    <row r="56" spans="1:17" x14ac:dyDescent="0.25">
      <c r="A56" t="s">
        <v>1</v>
      </c>
      <c r="B56">
        <v>0.2273</v>
      </c>
      <c r="C56" t="s">
        <v>28</v>
      </c>
      <c r="D56" s="2">
        <v>30</v>
      </c>
      <c r="E56">
        <v>0.89049999999999996</v>
      </c>
      <c r="F56" t="s">
        <v>28</v>
      </c>
      <c r="G56" s="2">
        <v>30</v>
      </c>
      <c r="H56">
        <v>0.84599999999999997</v>
      </c>
      <c r="I56" t="s">
        <v>28</v>
      </c>
      <c r="J56" s="2">
        <f>19+23</f>
        <v>42</v>
      </c>
      <c r="K56" s="6"/>
      <c r="L56" s="6"/>
      <c r="M56" s="6"/>
      <c r="N56" s="6"/>
      <c r="O56" s="6"/>
      <c r="P56" s="6"/>
      <c r="Q56" s="6"/>
    </row>
    <row r="57" spans="1:17" x14ac:dyDescent="0.25">
      <c r="A57" t="s">
        <v>2</v>
      </c>
      <c r="B57">
        <v>7.85E-2</v>
      </c>
      <c r="C57" t="s">
        <v>28</v>
      </c>
      <c r="D57" s="2">
        <v>41</v>
      </c>
      <c r="E57">
        <v>0.80089999999999995</v>
      </c>
      <c r="F57" t="s">
        <v>28</v>
      </c>
      <c r="G57" s="2">
        <v>41</v>
      </c>
      <c r="H57">
        <v>0.78890000000000005</v>
      </c>
      <c r="I57" t="s">
        <v>28</v>
      </c>
      <c r="J57" s="2">
        <f>25+21</f>
        <v>46</v>
      </c>
      <c r="K57" s="6"/>
      <c r="L57" s="6"/>
      <c r="M57" s="6"/>
      <c r="N57" s="6"/>
      <c r="O57" s="6"/>
      <c r="P57" s="6"/>
      <c r="Q57" s="6"/>
    </row>
    <row r="58" spans="1:17" x14ac:dyDescent="0.25">
      <c r="A58" t="s">
        <v>3</v>
      </c>
      <c r="B58">
        <v>0.2621</v>
      </c>
      <c r="C58" t="s">
        <v>28</v>
      </c>
      <c r="D58" s="2">
        <v>41</v>
      </c>
      <c r="E58">
        <v>0.48920000000000002</v>
      </c>
      <c r="F58" t="s">
        <v>28</v>
      </c>
      <c r="G58" s="2">
        <v>41</v>
      </c>
      <c r="H58">
        <v>0.66259999999999997</v>
      </c>
      <c r="I58" t="s">
        <v>28</v>
      </c>
      <c r="J58" s="2">
        <v>45</v>
      </c>
      <c r="K58" s="6"/>
      <c r="L58" s="6"/>
      <c r="M58" s="6"/>
      <c r="N58" s="6"/>
      <c r="O58" s="6"/>
      <c r="P58" s="6"/>
      <c r="Q58" s="6"/>
    </row>
    <row r="59" spans="1:17" x14ac:dyDescent="0.25">
      <c r="A59" t="s">
        <v>4</v>
      </c>
      <c r="B59">
        <v>0.3135</v>
      </c>
      <c r="C59" t="s">
        <v>28</v>
      </c>
      <c r="D59" s="2">
        <v>43</v>
      </c>
      <c r="E59">
        <v>0.95669999999999999</v>
      </c>
      <c r="F59" t="s">
        <v>28</v>
      </c>
      <c r="G59" s="2">
        <v>43</v>
      </c>
      <c r="H59" s="10">
        <v>0.96189999999999998</v>
      </c>
      <c r="I59" t="s">
        <v>28</v>
      </c>
      <c r="J59" s="2">
        <f>21+26</f>
        <v>47</v>
      </c>
      <c r="K59" s="6"/>
      <c r="L59" s="6"/>
      <c r="M59" s="6"/>
      <c r="N59" s="6"/>
      <c r="O59" s="6"/>
      <c r="P59" s="6"/>
      <c r="Q59" s="6"/>
    </row>
    <row r="60" spans="1:17" x14ac:dyDescent="0.25">
      <c r="A60" t="s">
        <v>5</v>
      </c>
      <c r="B60">
        <v>0.27689999999999998</v>
      </c>
      <c r="C60" t="s">
        <v>28</v>
      </c>
      <c r="D60" s="2">
        <v>40</v>
      </c>
      <c r="E60">
        <v>0.62109999999999999</v>
      </c>
      <c r="F60" t="s">
        <v>28</v>
      </c>
      <c r="G60" s="2">
        <v>40</v>
      </c>
      <c r="H60" s="10">
        <v>0.76349999999999996</v>
      </c>
      <c r="I60" t="s">
        <v>28</v>
      </c>
      <c r="J60" s="2">
        <f>21+25</f>
        <v>46</v>
      </c>
      <c r="K60" s="6"/>
      <c r="L60" s="6"/>
      <c r="M60" s="6"/>
      <c r="N60" s="6"/>
      <c r="O60" s="6"/>
      <c r="P60" s="6"/>
      <c r="Q60" s="6"/>
    </row>
    <row r="61" spans="1:17" x14ac:dyDescent="0.25">
      <c r="A61" t="s">
        <v>13</v>
      </c>
      <c r="B61">
        <v>0.1089</v>
      </c>
      <c r="C61" t="s">
        <v>28</v>
      </c>
      <c r="D61" s="2">
        <v>48</v>
      </c>
      <c r="E61">
        <v>0.28810000000000002</v>
      </c>
      <c r="F61" t="s">
        <v>28</v>
      </c>
      <c r="G61" s="2">
        <v>48</v>
      </c>
      <c r="H61">
        <v>0.73780000000000001</v>
      </c>
      <c r="I61" t="s">
        <v>28</v>
      </c>
      <c r="J61" s="2">
        <f>19+25</f>
        <v>44</v>
      </c>
      <c r="K61" s="6"/>
      <c r="L61" s="6"/>
      <c r="M61" s="6"/>
      <c r="N61" s="6"/>
      <c r="O61" s="6"/>
      <c r="P61" s="6"/>
      <c r="Q61" s="6"/>
    </row>
    <row r="62" spans="1:17" x14ac:dyDescent="0.25">
      <c r="A62" t="s">
        <v>30</v>
      </c>
      <c r="B62">
        <v>0.46200000000000002</v>
      </c>
      <c r="C62" t="s">
        <v>28</v>
      </c>
      <c r="D62" s="2">
        <v>47</v>
      </c>
      <c r="E62">
        <v>0.15970000000000001</v>
      </c>
      <c r="F62" t="s">
        <v>28</v>
      </c>
      <c r="G62" s="2">
        <v>47</v>
      </c>
      <c r="H62">
        <v>0.34520000000000001</v>
      </c>
      <c r="I62" t="s">
        <v>28</v>
      </c>
      <c r="J62" s="2">
        <f>17+23</f>
        <v>40</v>
      </c>
      <c r="K62" s="6"/>
      <c r="L62" s="6"/>
      <c r="M62" s="6"/>
      <c r="N62" s="6"/>
      <c r="O62" s="6"/>
      <c r="P62" s="6"/>
      <c r="Q62" s="6"/>
    </row>
    <row r="63" spans="1:17" x14ac:dyDescent="0.25">
      <c r="A63" t="s">
        <v>11</v>
      </c>
      <c r="B63">
        <v>5.8000000000000003E-2</v>
      </c>
      <c r="C63" t="s">
        <v>28</v>
      </c>
      <c r="D63" s="2">
        <v>45</v>
      </c>
      <c r="E63">
        <v>0.66420000000000001</v>
      </c>
      <c r="F63" t="s">
        <v>28</v>
      </c>
      <c r="G63" s="2">
        <v>45</v>
      </c>
      <c r="H63">
        <v>0.8034</v>
      </c>
      <c r="I63" t="s">
        <v>28</v>
      </c>
      <c r="J63" s="2">
        <f>19+24</f>
        <v>43</v>
      </c>
      <c r="K63" s="6"/>
      <c r="L63" s="6"/>
      <c r="M63" s="6"/>
      <c r="N63" s="6"/>
      <c r="O63" s="6"/>
      <c r="P63" s="6"/>
      <c r="Q63" s="6"/>
    </row>
    <row r="64" spans="1:17" x14ac:dyDescent="0.25">
      <c r="A64" t="s">
        <v>12</v>
      </c>
      <c r="B64">
        <v>0.80900000000000005</v>
      </c>
      <c r="C64" t="s">
        <v>28</v>
      </c>
      <c r="D64" s="2">
        <v>45</v>
      </c>
      <c r="E64">
        <v>0.32279999999999998</v>
      </c>
      <c r="F64" t="s">
        <v>28</v>
      </c>
      <c r="G64" s="2">
        <v>45</v>
      </c>
      <c r="H64" s="10">
        <v>0.47070000000000001</v>
      </c>
      <c r="I64" t="s">
        <v>28</v>
      </c>
      <c r="J64" s="2">
        <f>19+23</f>
        <v>42</v>
      </c>
      <c r="K64" s="6"/>
      <c r="L64" s="6"/>
      <c r="M64" s="6"/>
      <c r="N64" s="6"/>
      <c r="O64" s="6"/>
      <c r="P64" s="6"/>
      <c r="Q64" s="6"/>
    </row>
    <row r="65" spans="1:17" x14ac:dyDescent="0.25">
      <c r="A65" t="s">
        <v>6</v>
      </c>
      <c r="B65">
        <v>0.82640000000000002</v>
      </c>
      <c r="C65" t="s">
        <v>28</v>
      </c>
      <c r="D65" s="2">
        <v>45</v>
      </c>
      <c r="E65">
        <v>0.4002</v>
      </c>
      <c r="F65" t="s">
        <v>28</v>
      </c>
      <c r="G65" s="2">
        <v>45</v>
      </c>
      <c r="H65">
        <v>0.81569999999999998</v>
      </c>
      <c r="I65" t="s">
        <v>28</v>
      </c>
      <c r="J65" s="2">
        <f>18+19</f>
        <v>37</v>
      </c>
      <c r="K65" s="6"/>
      <c r="L65" s="6"/>
      <c r="M65" s="6"/>
      <c r="N65" s="6"/>
      <c r="O65" s="6"/>
      <c r="P65" s="6"/>
      <c r="Q65" s="6"/>
    </row>
    <row r="66" spans="1:17" x14ac:dyDescent="0.25">
      <c r="A66" t="s">
        <v>7</v>
      </c>
      <c r="B66">
        <v>4.1599999999999998E-2</v>
      </c>
      <c r="C66" t="s">
        <v>29</v>
      </c>
      <c r="D66" s="2">
        <v>45</v>
      </c>
      <c r="E66">
        <v>0.45250000000000001</v>
      </c>
      <c r="F66" t="s">
        <v>28</v>
      </c>
      <c r="G66" s="2">
        <v>45</v>
      </c>
      <c r="H66">
        <v>0.35759999999999997</v>
      </c>
      <c r="I66" t="s">
        <v>28</v>
      </c>
      <c r="J66" s="2">
        <f>18+19</f>
        <v>37</v>
      </c>
      <c r="K66" s="6"/>
      <c r="L66" s="6"/>
      <c r="M66" s="6"/>
      <c r="N66" s="6"/>
      <c r="O66" s="6"/>
      <c r="P66" s="6"/>
      <c r="Q66" s="6"/>
    </row>
    <row r="67" spans="1:17" x14ac:dyDescent="0.25">
      <c r="A67" t="s">
        <v>32</v>
      </c>
      <c r="B67">
        <v>0.35630000000000001</v>
      </c>
      <c r="C67" t="s">
        <v>28</v>
      </c>
      <c r="D67" s="2">
        <v>43</v>
      </c>
      <c r="E67">
        <v>0.23400000000000001</v>
      </c>
      <c r="F67" t="s">
        <v>28</v>
      </c>
      <c r="G67" s="2">
        <v>43</v>
      </c>
      <c r="H67">
        <v>0.6573</v>
      </c>
      <c r="I67" t="s">
        <v>28</v>
      </c>
      <c r="J67" s="2">
        <f>18+19</f>
        <v>37</v>
      </c>
      <c r="K67" s="6"/>
      <c r="L67" s="6"/>
      <c r="M67" s="6"/>
      <c r="N67" s="6"/>
      <c r="O67" s="6"/>
      <c r="P67" s="6"/>
      <c r="Q67" s="6"/>
    </row>
    <row r="68" spans="1:17" x14ac:dyDescent="0.25">
      <c r="A68" t="s">
        <v>8</v>
      </c>
      <c r="B68">
        <v>0.37909999999999999</v>
      </c>
      <c r="C68" t="s">
        <v>28</v>
      </c>
      <c r="D68" s="2">
        <v>41</v>
      </c>
      <c r="E68">
        <v>0.53939999999999999</v>
      </c>
      <c r="F68" t="s">
        <v>28</v>
      </c>
      <c r="G68" s="2">
        <v>41</v>
      </c>
      <c r="H68">
        <v>0.72340000000000004</v>
      </c>
      <c r="I68" t="s">
        <v>28</v>
      </c>
      <c r="J68" s="2">
        <f>18+19</f>
        <v>37</v>
      </c>
      <c r="K68" s="6"/>
      <c r="L68" s="6"/>
      <c r="M68" s="6"/>
      <c r="N68" s="6"/>
      <c r="O68" s="6"/>
      <c r="P68" s="6"/>
      <c r="Q68" s="6"/>
    </row>
    <row r="69" spans="1:17" x14ac:dyDescent="0.25">
      <c r="A69" t="s">
        <v>9</v>
      </c>
      <c r="B69">
        <v>0.76759999999999995</v>
      </c>
      <c r="C69" t="s">
        <v>28</v>
      </c>
      <c r="D69" s="2">
        <v>43</v>
      </c>
      <c r="E69">
        <v>0.41460000000000002</v>
      </c>
      <c r="F69" t="s">
        <v>28</v>
      </c>
      <c r="G69" s="2">
        <v>43</v>
      </c>
      <c r="H69">
        <v>0.96989999999999998</v>
      </c>
      <c r="I69" t="s">
        <v>28</v>
      </c>
      <c r="J69" s="2">
        <f>18+19</f>
        <v>37</v>
      </c>
      <c r="K69" s="6"/>
      <c r="L69" s="6"/>
      <c r="M69" s="6"/>
      <c r="N69" s="6"/>
      <c r="O69" s="6"/>
      <c r="P69" s="6"/>
      <c r="Q69" s="6"/>
    </row>
    <row r="70" spans="1:17" x14ac:dyDescent="0.25">
      <c r="A70" t="s">
        <v>10</v>
      </c>
      <c r="B70">
        <v>0.26919999999999999</v>
      </c>
      <c r="C70" t="s">
        <v>28</v>
      </c>
      <c r="D70" s="2">
        <v>44</v>
      </c>
      <c r="E70">
        <v>0.75760000000000005</v>
      </c>
      <c r="F70" t="s">
        <v>28</v>
      </c>
      <c r="G70" s="2">
        <v>44</v>
      </c>
      <c r="H70">
        <v>0.82210000000000005</v>
      </c>
      <c r="I70" t="s">
        <v>28</v>
      </c>
      <c r="J70" s="2">
        <v>38</v>
      </c>
      <c r="K70" s="6"/>
      <c r="L70" s="6"/>
      <c r="M70" s="6"/>
      <c r="N70" s="6"/>
      <c r="O70" s="6"/>
      <c r="P70" s="6"/>
      <c r="Q70" s="6"/>
    </row>
    <row r="71" spans="1:17" x14ac:dyDescent="0.25">
      <c r="D71" s="2"/>
      <c r="G71" s="2"/>
      <c r="J71" s="2"/>
      <c r="K71" s="6"/>
      <c r="L71" s="6"/>
      <c r="M71" s="6"/>
      <c r="N71" s="6"/>
      <c r="O71" s="6"/>
      <c r="P71" s="6"/>
      <c r="Q71" s="6"/>
    </row>
    <row r="72" spans="1:17" x14ac:dyDescent="0.25">
      <c r="D72" s="2"/>
      <c r="G72" s="2"/>
      <c r="J72" s="2"/>
      <c r="K72" s="6"/>
      <c r="L72" s="6"/>
      <c r="M72" s="6"/>
      <c r="N72" s="6"/>
      <c r="O72" s="6"/>
      <c r="P72" s="6"/>
      <c r="Q72" s="6"/>
    </row>
    <row r="73" spans="1:17" x14ac:dyDescent="0.25">
      <c r="A73" s="1" t="s">
        <v>73</v>
      </c>
      <c r="D73" s="2"/>
      <c r="G73" s="2"/>
      <c r="J73" s="2"/>
      <c r="K73" s="6"/>
      <c r="L73" s="6"/>
      <c r="M73" s="6"/>
      <c r="N73" s="6"/>
      <c r="O73" s="6"/>
      <c r="P73" s="6"/>
      <c r="Q73" s="6"/>
    </row>
    <row r="74" spans="1:17" x14ac:dyDescent="0.25">
      <c r="A74" t="s">
        <v>75</v>
      </c>
      <c r="B74" t="s">
        <v>59</v>
      </c>
      <c r="C74" t="s">
        <v>60</v>
      </c>
      <c r="D74" s="2" t="s">
        <v>26</v>
      </c>
      <c r="G74" s="2"/>
      <c r="J74" s="2"/>
      <c r="K74" s="6"/>
      <c r="L74" s="6"/>
      <c r="M74" s="6"/>
      <c r="N74" s="6"/>
      <c r="O74" s="6"/>
      <c r="P74" s="6"/>
      <c r="Q74" s="6"/>
    </row>
    <row r="75" spans="1:17" x14ac:dyDescent="0.25">
      <c r="A75" t="s">
        <v>74</v>
      </c>
      <c r="B75">
        <v>1.95E-2</v>
      </c>
      <c r="C75" t="s">
        <v>29</v>
      </c>
      <c r="D75" s="2">
        <v>9</v>
      </c>
      <c r="G75" s="2"/>
      <c r="J75" s="2"/>
      <c r="K75" s="6"/>
      <c r="L75" s="6"/>
      <c r="M75" s="6"/>
      <c r="N75" s="6"/>
      <c r="O75" s="6"/>
      <c r="P75" s="6"/>
      <c r="Q75" s="6"/>
    </row>
    <row r="76" spans="1:17" x14ac:dyDescent="0.25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</row>
    <row r="77" spans="1:17" x14ac:dyDescent="0.25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</row>
    <row r="78" spans="1:17" x14ac:dyDescent="0.25">
      <c r="A78" s="1" t="s">
        <v>64</v>
      </c>
    </row>
    <row r="79" spans="1:17" x14ac:dyDescent="0.25">
      <c r="A79" t="s">
        <v>48</v>
      </c>
      <c r="B79" t="s">
        <v>39</v>
      </c>
      <c r="C79" t="s">
        <v>40</v>
      </c>
      <c r="D79" s="3" t="s">
        <v>49</v>
      </c>
      <c r="E79" t="s">
        <v>50</v>
      </c>
      <c r="F79" t="s">
        <v>45</v>
      </c>
    </row>
    <row r="80" spans="1:17" x14ac:dyDescent="0.25">
      <c r="A80" t="s">
        <v>51</v>
      </c>
      <c r="B80" t="s">
        <v>53</v>
      </c>
      <c r="C80" t="s">
        <v>54</v>
      </c>
      <c r="D80">
        <v>5.8E-5</v>
      </c>
      <c r="E80" s="4">
        <v>1.17E-4</v>
      </c>
      <c r="F80" t="s">
        <v>31</v>
      </c>
    </row>
    <row r="81" spans="1:7" x14ac:dyDescent="0.25">
      <c r="A81" t="s">
        <v>51</v>
      </c>
      <c r="B81" t="s">
        <v>53</v>
      </c>
      <c r="C81" t="s">
        <v>55</v>
      </c>
      <c r="D81" t="s">
        <v>56</v>
      </c>
      <c r="E81">
        <v>9.9999999999999995E-7</v>
      </c>
      <c r="F81" t="s">
        <v>37</v>
      </c>
    </row>
    <row r="82" spans="1:7" x14ac:dyDescent="0.25">
      <c r="A82" t="s">
        <v>51</v>
      </c>
      <c r="B82" t="s">
        <v>54</v>
      </c>
      <c r="C82" t="s">
        <v>55</v>
      </c>
      <c r="D82">
        <v>9.9999999999999995E-7</v>
      </c>
      <c r="E82">
        <v>3.0000000000000001E-6</v>
      </c>
      <c r="F82" t="s">
        <v>37</v>
      </c>
    </row>
    <row r="83" spans="1:7" x14ac:dyDescent="0.25">
      <c r="A83" t="s">
        <v>52</v>
      </c>
      <c r="B83" t="s">
        <v>53</v>
      </c>
      <c r="C83" t="s">
        <v>54</v>
      </c>
      <c r="D83">
        <v>2.5458999999999999E-2</v>
      </c>
      <c r="E83">
        <v>2.5458999999999999E-2</v>
      </c>
      <c r="F83" t="s">
        <v>29</v>
      </c>
    </row>
    <row r="84" spans="1:7" x14ac:dyDescent="0.25">
      <c r="A84" t="s">
        <v>52</v>
      </c>
      <c r="B84" t="s">
        <v>53</v>
      </c>
      <c r="C84" t="s">
        <v>55</v>
      </c>
      <c r="D84">
        <v>5.8E-5</v>
      </c>
      <c r="E84">
        <v>5.8E-5</v>
      </c>
      <c r="F84" t="s">
        <v>37</v>
      </c>
    </row>
    <row r="85" spans="1:7" x14ac:dyDescent="0.25">
      <c r="A85" t="s">
        <v>52</v>
      </c>
      <c r="B85" t="s">
        <v>54</v>
      </c>
      <c r="C85" t="s">
        <v>55</v>
      </c>
      <c r="D85">
        <v>1.7271000000000002E-2</v>
      </c>
      <c r="E85">
        <v>1.7271000000000002E-2</v>
      </c>
      <c r="F85" t="s">
        <v>29</v>
      </c>
    </row>
    <row r="88" spans="1:7" x14ac:dyDescent="0.25">
      <c r="A88" s="1" t="s">
        <v>58</v>
      </c>
      <c r="C88" s="2"/>
      <c r="E88" s="2"/>
      <c r="F88" s="2"/>
      <c r="G88" s="2"/>
    </row>
    <row r="89" spans="1:7" x14ac:dyDescent="0.25">
      <c r="A89" s="11" t="s">
        <v>21</v>
      </c>
      <c r="B89" s="11"/>
      <c r="C89" s="11"/>
      <c r="D89" s="11"/>
      <c r="E89" s="11"/>
      <c r="F89" s="11"/>
      <c r="G89" s="11"/>
    </row>
    <row r="90" spans="1:7" x14ac:dyDescent="0.25">
      <c r="A90" t="s">
        <v>41</v>
      </c>
      <c r="B90" t="s">
        <v>59</v>
      </c>
      <c r="C90" t="s">
        <v>42</v>
      </c>
      <c r="D90" t="s">
        <v>43</v>
      </c>
      <c r="E90" t="s">
        <v>61</v>
      </c>
      <c r="F90" t="s">
        <v>44</v>
      </c>
      <c r="G90" t="s">
        <v>45</v>
      </c>
    </row>
    <row r="91" spans="1:7" x14ac:dyDescent="0.25">
      <c r="A91" t="s">
        <v>14</v>
      </c>
      <c r="B91">
        <v>6.0000000000000001E-3</v>
      </c>
      <c r="C91">
        <v>3</v>
      </c>
      <c r="D91">
        <v>0.03</v>
      </c>
      <c r="E91" s="4">
        <v>0.01</v>
      </c>
      <c r="F91" t="s">
        <v>46</v>
      </c>
      <c r="G91" t="s">
        <v>27</v>
      </c>
    </row>
    <row r="92" spans="1:7" x14ac:dyDescent="0.25">
      <c r="A92" t="s">
        <v>15</v>
      </c>
      <c r="B92">
        <v>1.35E-2</v>
      </c>
      <c r="C92">
        <v>5</v>
      </c>
      <c r="D92">
        <v>0.05</v>
      </c>
      <c r="E92" s="4">
        <v>1.35E-2</v>
      </c>
      <c r="F92" t="s">
        <v>46</v>
      </c>
      <c r="G92" t="s">
        <v>29</v>
      </c>
    </row>
    <row r="93" spans="1:7" x14ac:dyDescent="0.25">
      <c r="A93" t="s">
        <v>16</v>
      </c>
      <c r="B93">
        <v>9.4000000000000004E-3</v>
      </c>
      <c r="C93">
        <v>4</v>
      </c>
      <c r="D93">
        <v>4.0000000000000008E-2</v>
      </c>
      <c r="E93" s="4">
        <v>1.18E-2</v>
      </c>
      <c r="F93" t="s">
        <v>46</v>
      </c>
      <c r="G93" t="s">
        <v>29</v>
      </c>
    </row>
    <row r="94" spans="1:7" x14ac:dyDescent="0.25">
      <c r="A94" t="s">
        <v>17</v>
      </c>
      <c r="B94">
        <v>5.8999999999999999E-3</v>
      </c>
      <c r="C94">
        <v>2</v>
      </c>
      <c r="D94">
        <v>2.0000000000000004E-2</v>
      </c>
      <c r="E94" s="4">
        <v>0.01</v>
      </c>
      <c r="F94" t="s">
        <v>46</v>
      </c>
      <c r="G94" t="s">
        <v>27</v>
      </c>
    </row>
    <row r="95" spans="1:7" x14ac:dyDescent="0.25">
      <c r="A95" t="s">
        <v>18</v>
      </c>
      <c r="B95">
        <v>2.7000000000000001E-3</v>
      </c>
      <c r="C95">
        <v>1</v>
      </c>
      <c r="D95">
        <v>1.0000000000000002E-2</v>
      </c>
      <c r="E95" s="4">
        <v>0.01</v>
      </c>
      <c r="F95" t="s">
        <v>46</v>
      </c>
      <c r="G95" t="s">
        <v>27</v>
      </c>
    </row>
    <row r="96" spans="1:7" x14ac:dyDescent="0.25">
      <c r="A96" s="11" t="s">
        <v>22</v>
      </c>
      <c r="B96" s="11"/>
      <c r="C96" s="11"/>
      <c r="D96" s="11"/>
      <c r="E96" s="11"/>
      <c r="F96" s="11"/>
      <c r="G96" s="11"/>
    </row>
    <row r="97" spans="1:7" x14ac:dyDescent="0.25">
      <c r="A97" t="s">
        <v>41</v>
      </c>
      <c r="B97" t="s">
        <v>59</v>
      </c>
      <c r="C97" t="s">
        <v>42</v>
      </c>
      <c r="D97" t="s">
        <v>43</v>
      </c>
      <c r="E97" t="s">
        <v>62</v>
      </c>
      <c r="F97" t="s">
        <v>44</v>
      </c>
      <c r="G97" t="s">
        <v>45</v>
      </c>
    </row>
    <row r="98" spans="1:7" x14ac:dyDescent="0.25">
      <c r="A98" t="s">
        <v>14</v>
      </c>
      <c r="B98">
        <v>9.1000000000000004E-3</v>
      </c>
      <c r="C98">
        <v>3</v>
      </c>
      <c r="D98">
        <v>0.03</v>
      </c>
      <c r="E98">
        <v>1.4999999999999999E-2</v>
      </c>
      <c r="F98" t="s">
        <v>46</v>
      </c>
      <c r="G98" t="s">
        <v>29</v>
      </c>
    </row>
    <row r="99" spans="1:7" x14ac:dyDescent="0.25">
      <c r="A99" t="s">
        <v>15</v>
      </c>
      <c r="B99">
        <v>3.4000000000000002E-2</v>
      </c>
      <c r="C99">
        <v>5</v>
      </c>
      <c r="D99">
        <v>0.05</v>
      </c>
      <c r="E99">
        <v>3.4000000000000002E-2</v>
      </c>
      <c r="F99" t="s">
        <v>46</v>
      </c>
      <c r="G99" t="s">
        <v>29</v>
      </c>
    </row>
    <row r="100" spans="1:7" x14ac:dyDescent="0.25">
      <c r="A100" t="s">
        <v>16</v>
      </c>
      <c r="B100">
        <v>9.1999999999999998E-3</v>
      </c>
      <c r="C100">
        <v>2</v>
      </c>
      <c r="D100">
        <v>2.0000000000000004E-2</v>
      </c>
      <c r="E100">
        <v>1.4999999999999999E-2</v>
      </c>
      <c r="F100" t="s">
        <v>46</v>
      </c>
      <c r="G100" t="s">
        <v>29</v>
      </c>
    </row>
    <row r="101" spans="1:7" x14ac:dyDescent="0.25">
      <c r="A101" t="s">
        <v>17</v>
      </c>
      <c r="B101">
        <v>1.4E-3</v>
      </c>
      <c r="C101">
        <v>1</v>
      </c>
      <c r="D101">
        <v>1.0000000000000002E-2</v>
      </c>
      <c r="E101">
        <v>5.0000000000000001E-3</v>
      </c>
      <c r="F101" t="s">
        <v>46</v>
      </c>
      <c r="G101" t="s">
        <v>27</v>
      </c>
    </row>
    <row r="102" spans="1:7" x14ac:dyDescent="0.25">
      <c r="A102" t="s">
        <v>18</v>
      </c>
      <c r="B102">
        <v>1.3100000000000001E-2</v>
      </c>
      <c r="C102">
        <v>4</v>
      </c>
      <c r="D102">
        <v>4.0000000000000008E-2</v>
      </c>
      <c r="E102">
        <v>1.6E-2</v>
      </c>
      <c r="F102" t="s">
        <v>46</v>
      </c>
      <c r="G102" t="s">
        <v>29</v>
      </c>
    </row>
    <row r="103" spans="1:7" x14ac:dyDescent="0.25">
      <c r="A103" s="11" t="s">
        <v>38</v>
      </c>
      <c r="B103" s="11"/>
      <c r="C103" s="11"/>
      <c r="D103" s="11"/>
      <c r="E103" s="11"/>
      <c r="F103" s="11"/>
      <c r="G103" s="11"/>
    </row>
    <row r="104" spans="1:7" x14ac:dyDescent="0.25">
      <c r="A104" t="s">
        <v>41</v>
      </c>
      <c r="B104" t="s">
        <v>59</v>
      </c>
      <c r="C104" t="s">
        <v>42</v>
      </c>
      <c r="D104" t="s">
        <v>43</v>
      </c>
      <c r="E104" t="s">
        <v>62</v>
      </c>
      <c r="F104" t="s">
        <v>44</v>
      </c>
      <c r="G104" t="s">
        <v>45</v>
      </c>
    </row>
    <row r="105" spans="1:7" x14ac:dyDescent="0.25">
      <c r="A105" t="s">
        <v>14</v>
      </c>
      <c r="B105" s="4">
        <v>0.33560000000000001</v>
      </c>
      <c r="C105">
        <v>1</v>
      </c>
      <c r="D105">
        <v>1.0000000000000002E-2</v>
      </c>
      <c r="E105" s="4">
        <v>0.94699999999999995</v>
      </c>
      <c r="F105" t="s">
        <v>47</v>
      </c>
      <c r="G105" t="s">
        <v>28</v>
      </c>
    </row>
    <row r="106" spans="1:7" x14ac:dyDescent="0.25">
      <c r="A106" t="s">
        <v>15</v>
      </c>
      <c r="B106" s="4">
        <v>0.68240000000000001</v>
      </c>
      <c r="C106">
        <v>3</v>
      </c>
      <c r="D106">
        <v>0.03</v>
      </c>
      <c r="E106" s="4">
        <v>0.94699999999999995</v>
      </c>
      <c r="F106" t="s">
        <v>47</v>
      </c>
      <c r="G106" t="s">
        <v>28</v>
      </c>
    </row>
    <row r="107" spans="1:7" x14ac:dyDescent="0.25">
      <c r="A107" t="s">
        <v>16</v>
      </c>
      <c r="B107" s="4">
        <v>0.89019999999999999</v>
      </c>
      <c r="C107">
        <v>4</v>
      </c>
      <c r="D107">
        <v>4.0000000000000008E-2</v>
      </c>
      <c r="E107" s="4">
        <v>0.94699999999999995</v>
      </c>
      <c r="F107" t="s">
        <v>47</v>
      </c>
      <c r="G107" t="s">
        <v>28</v>
      </c>
    </row>
    <row r="108" spans="1:7" x14ac:dyDescent="0.25">
      <c r="A108" t="s">
        <v>17</v>
      </c>
      <c r="B108" s="4">
        <v>0.94689999999999996</v>
      </c>
      <c r="C108">
        <v>5</v>
      </c>
      <c r="D108">
        <v>0.05</v>
      </c>
      <c r="E108" s="4">
        <v>0.94699999999999995</v>
      </c>
      <c r="F108" t="s">
        <v>47</v>
      </c>
      <c r="G108" t="s">
        <v>28</v>
      </c>
    </row>
    <row r="109" spans="1:7" x14ac:dyDescent="0.25">
      <c r="A109" t="s">
        <v>18</v>
      </c>
      <c r="B109" s="4">
        <v>0.435</v>
      </c>
      <c r="C109">
        <v>2</v>
      </c>
      <c r="D109">
        <v>2.0000000000000004E-2</v>
      </c>
      <c r="E109" s="4">
        <v>0.94699999999999995</v>
      </c>
      <c r="F109" t="s">
        <v>47</v>
      </c>
      <c r="G109" t="s">
        <v>28</v>
      </c>
    </row>
    <row r="110" spans="1:7" x14ac:dyDescent="0.25">
      <c r="A110" s="12" t="s">
        <v>19</v>
      </c>
      <c r="B110" s="12"/>
      <c r="C110" s="12"/>
      <c r="D110" s="12"/>
      <c r="E110" s="12"/>
      <c r="F110" s="12"/>
      <c r="G110" s="12"/>
    </row>
    <row r="111" spans="1:7" x14ac:dyDescent="0.25">
      <c r="A111" t="s">
        <v>41</v>
      </c>
      <c r="B111" t="s">
        <v>59</v>
      </c>
      <c r="C111" t="s">
        <v>42</v>
      </c>
      <c r="D111" t="s">
        <v>43</v>
      </c>
      <c r="E111" t="s">
        <v>62</v>
      </c>
      <c r="F111" t="s">
        <v>44</v>
      </c>
      <c r="G111" t="s">
        <v>45</v>
      </c>
    </row>
    <row r="112" spans="1:7" x14ac:dyDescent="0.25">
      <c r="A112" t="s">
        <v>14</v>
      </c>
      <c r="B112" s="4">
        <v>5.6300000000000003E-2</v>
      </c>
      <c r="C112">
        <v>3</v>
      </c>
      <c r="D112">
        <v>0.03</v>
      </c>
      <c r="E112" s="4">
        <v>9.2999999999999999E-2</v>
      </c>
      <c r="F112" t="s">
        <v>47</v>
      </c>
      <c r="G112" t="s">
        <v>28</v>
      </c>
    </row>
    <row r="113" spans="1:7" x14ac:dyDescent="0.25">
      <c r="A113" t="s">
        <v>15</v>
      </c>
      <c r="B113" s="4">
        <v>0.23380000000000001</v>
      </c>
      <c r="C113">
        <v>5</v>
      </c>
      <c r="D113">
        <v>0.05</v>
      </c>
      <c r="E113" s="4">
        <v>0.23400000000000001</v>
      </c>
      <c r="F113" t="s">
        <v>47</v>
      </c>
      <c r="G113" t="s">
        <v>28</v>
      </c>
    </row>
    <row r="114" spans="1:7" x14ac:dyDescent="0.25">
      <c r="A114" t="s">
        <v>16</v>
      </c>
      <c r="B114" s="4">
        <v>1.54E-2</v>
      </c>
      <c r="C114">
        <v>1</v>
      </c>
      <c r="D114">
        <v>1.0000000000000002E-2</v>
      </c>
      <c r="E114" s="4">
        <v>7.4999999999999997E-2</v>
      </c>
      <c r="F114" t="s">
        <v>47</v>
      </c>
      <c r="G114" t="s">
        <v>28</v>
      </c>
    </row>
    <row r="115" spans="1:7" x14ac:dyDescent="0.25">
      <c r="A115" t="s">
        <v>17</v>
      </c>
      <c r="B115" s="4">
        <v>0.1943</v>
      </c>
      <c r="C115">
        <v>4</v>
      </c>
      <c r="D115">
        <v>4.0000000000000008E-2</v>
      </c>
      <c r="E115" s="4">
        <v>0.23400000000000001</v>
      </c>
      <c r="F115" t="s">
        <v>47</v>
      </c>
      <c r="G115" t="s">
        <v>28</v>
      </c>
    </row>
    <row r="116" spans="1:7" x14ac:dyDescent="0.25">
      <c r="A116" t="s">
        <v>18</v>
      </c>
      <c r="B116" s="4">
        <v>3.56E-2</v>
      </c>
      <c r="C116">
        <v>2</v>
      </c>
      <c r="D116">
        <v>2.0000000000000004E-2</v>
      </c>
      <c r="E116" s="4">
        <v>0.09</v>
      </c>
      <c r="F116" t="s">
        <v>47</v>
      </c>
      <c r="G116" t="s">
        <v>28</v>
      </c>
    </row>
    <row r="117" spans="1:7" x14ac:dyDescent="0.25">
      <c r="A117" s="12" t="s">
        <v>20</v>
      </c>
      <c r="B117" s="12"/>
      <c r="C117" s="12"/>
      <c r="D117" s="12"/>
      <c r="E117" s="12"/>
      <c r="F117" s="12"/>
      <c r="G117" s="12"/>
    </row>
    <row r="118" spans="1:7" x14ac:dyDescent="0.25">
      <c r="A118" t="s">
        <v>41</v>
      </c>
      <c r="B118" t="s">
        <v>59</v>
      </c>
      <c r="C118" t="s">
        <v>42</v>
      </c>
      <c r="D118" t="s">
        <v>43</v>
      </c>
      <c r="E118" t="s">
        <v>61</v>
      </c>
      <c r="F118" t="s">
        <v>44</v>
      </c>
      <c r="G118" t="s">
        <v>45</v>
      </c>
    </row>
    <row r="119" spans="1:7" x14ac:dyDescent="0.25">
      <c r="A119" t="s">
        <v>14</v>
      </c>
      <c r="B119" s="4">
        <v>8.8300000000000003E-2</v>
      </c>
      <c r="C119">
        <v>2</v>
      </c>
      <c r="D119">
        <v>2.0000000000000004E-2</v>
      </c>
      <c r="E119" s="4">
        <v>0.22</v>
      </c>
      <c r="F119" t="s">
        <v>47</v>
      </c>
      <c r="G119" t="s">
        <v>28</v>
      </c>
    </row>
    <row r="120" spans="1:7" x14ac:dyDescent="0.25">
      <c r="A120" t="s">
        <v>15</v>
      </c>
      <c r="B120" s="4">
        <v>2.8899999999999999E-2</v>
      </c>
      <c r="C120">
        <v>1</v>
      </c>
      <c r="D120">
        <v>1.0000000000000002E-2</v>
      </c>
      <c r="E120" s="4">
        <v>0.14449999999999999</v>
      </c>
      <c r="F120" t="s">
        <v>47</v>
      </c>
      <c r="G120" t="s">
        <v>28</v>
      </c>
    </row>
    <row r="121" spans="1:7" x14ac:dyDescent="0.25">
      <c r="A121" t="s">
        <v>16</v>
      </c>
      <c r="B121" s="4">
        <v>0.1343</v>
      </c>
      <c r="C121">
        <v>3</v>
      </c>
      <c r="D121">
        <v>0.03</v>
      </c>
      <c r="E121" s="4">
        <v>0.2233</v>
      </c>
      <c r="F121" t="s">
        <v>47</v>
      </c>
      <c r="G121" t="s">
        <v>28</v>
      </c>
    </row>
    <row r="122" spans="1:7" x14ac:dyDescent="0.25">
      <c r="A122" t="s">
        <v>17</v>
      </c>
      <c r="B122" s="4">
        <v>0.7097</v>
      </c>
      <c r="C122">
        <v>5</v>
      </c>
      <c r="D122">
        <v>0.05</v>
      </c>
      <c r="E122" s="4">
        <v>0.71</v>
      </c>
      <c r="F122" t="s">
        <v>47</v>
      </c>
      <c r="G122" t="s">
        <v>28</v>
      </c>
    </row>
    <row r="123" spans="1:7" x14ac:dyDescent="0.25">
      <c r="A123" t="s">
        <v>18</v>
      </c>
      <c r="B123" s="4">
        <v>0.66020000000000001</v>
      </c>
      <c r="C123">
        <v>4</v>
      </c>
      <c r="D123">
        <v>4.0000000000000008E-2</v>
      </c>
      <c r="E123" s="4">
        <v>0.71</v>
      </c>
      <c r="F123" t="s">
        <v>47</v>
      </c>
      <c r="G123" t="s">
        <v>28</v>
      </c>
    </row>
    <row r="124" spans="1:7" x14ac:dyDescent="0.25">
      <c r="B124" s="4"/>
      <c r="E124" s="4"/>
    </row>
    <row r="126" spans="1:7" x14ac:dyDescent="0.25">
      <c r="A126" t="s">
        <v>76</v>
      </c>
    </row>
  </sheetData>
  <mergeCells count="14">
    <mergeCell ref="B53:D53"/>
    <mergeCell ref="E53:G53"/>
    <mergeCell ref="H53:J53"/>
    <mergeCell ref="N24:Q24"/>
    <mergeCell ref="B3:E3"/>
    <mergeCell ref="F3:I3"/>
    <mergeCell ref="B24:E24"/>
    <mergeCell ref="F24:I24"/>
    <mergeCell ref="J24:M24"/>
    <mergeCell ref="A89:G89"/>
    <mergeCell ref="A96:G96"/>
    <mergeCell ref="A103:G103"/>
    <mergeCell ref="A110:G110"/>
    <mergeCell ref="A117:G1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 File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Jack Roberts (PGR)</cp:lastModifiedBy>
  <dcterms:created xsi:type="dcterms:W3CDTF">2022-11-11T09:51:02Z</dcterms:created>
  <dcterms:modified xsi:type="dcterms:W3CDTF">2023-11-21T13:56:36Z</dcterms:modified>
</cp:coreProperties>
</file>