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rnank/Desktop/HD Move/IEI 2021 PHENOMS Manuscript/JCI Submission/Revisions_Docs/Tables and Figures Revised/"/>
    </mc:Choice>
  </mc:AlternateContent>
  <xr:revisionPtr revIDLastSave="0" documentId="13_ncr:1_{CCABB913-2E6C-CF4B-BFF0-DC33CF6F7938}" xr6:coauthVersionLast="47" xr6:coauthVersionMax="47" xr10:uidLastSave="{00000000-0000-0000-0000-000000000000}"/>
  <bookViews>
    <workbookView xWindow="2680" yWindow="3240" windowWidth="31620" windowHeight="13480" xr2:uid="{00000000-000D-0000-FFFF-FFFF00000000}"/>
  </bookViews>
  <sheets>
    <sheet name="data.and.gnomad.MAF.chi.sq.BH.c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3" i="1" l="1"/>
  <c r="S2" i="1"/>
  <c r="P64" i="1"/>
  <c r="S64" i="1"/>
  <c r="H64" i="1"/>
  <c r="H2" i="1"/>
  <c r="S93" i="1"/>
  <c r="P93" i="1"/>
  <c r="P98" i="1"/>
  <c r="P99" i="1"/>
  <c r="P101" i="1"/>
  <c r="P123" i="1"/>
  <c r="S123" i="1"/>
  <c r="S95" i="1"/>
  <c r="S98" i="1"/>
  <c r="S99" i="1"/>
  <c r="S101" i="1"/>
  <c r="P95" i="1"/>
  <c r="S91" i="1"/>
  <c r="S92" i="1"/>
  <c r="S67" i="1"/>
  <c r="P67" i="1"/>
  <c r="P91" i="1"/>
  <c r="P92" i="1"/>
  <c r="S57" i="1"/>
  <c r="P57" i="1"/>
  <c r="S56" i="1"/>
  <c r="P56" i="1"/>
  <c r="S55" i="1"/>
  <c r="P55" i="1"/>
  <c r="X123" i="1"/>
  <c r="X101" i="1"/>
  <c r="X92" i="1"/>
  <c r="X58" i="1"/>
  <c r="S58" i="1"/>
  <c r="P58" i="1"/>
  <c r="H56" i="1"/>
  <c r="H57" i="1"/>
  <c r="G58" i="1"/>
  <c r="H58" i="1"/>
  <c r="H67" i="1"/>
  <c r="H91" i="1"/>
  <c r="H92" i="1"/>
  <c r="H95" i="1"/>
  <c r="H98" i="1"/>
  <c r="H99" i="1"/>
  <c r="H101" i="1"/>
  <c r="G123" i="1"/>
  <c r="H123" i="1"/>
  <c r="H55" i="1"/>
  <c r="H16" i="1"/>
  <c r="J92" i="1"/>
  <c r="K58" i="1"/>
  <c r="K67" i="1"/>
  <c r="K92" i="1"/>
  <c r="K101" i="1"/>
  <c r="K123" i="1"/>
  <c r="P3" i="1"/>
  <c r="S3" i="1"/>
  <c r="P4" i="1"/>
  <c r="S4" i="1"/>
  <c r="P5" i="1"/>
  <c r="S5" i="1"/>
  <c r="P6" i="1"/>
  <c r="S6" i="1"/>
  <c r="P7" i="1"/>
  <c r="S7" i="1"/>
  <c r="P8" i="1"/>
  <c r="S8" i="1"/>
  <c r="P9" i="1"/>
  <c r="S9" i="1"/>
  <c r="P10" i="1"/>
  <c r="S10" i="1"/>
  <c r="P11" i="1"/>
  <c r="S11" i="1"/>
  <c r="P12" i="1"/>
  <c r="S12" i="1"/>
  <c r="P13" i="1"/>
  <c r="S13" i="1"/>
  <c r="P14" i="1"/>
  <c r="S14" i="1"/>
  <c r="P15" i="1"/>
  <c r="S15" i="1"/>
  <c r="P16" i="1"/>
  <c r="S16" i="1"/>
  <c r="P17" i="1"/>
  <c r="S17" i="1"/>
  <c r="P18" i="1"/>
  <c r="S18" i="1"/>
  <c r="P19" i="1"/>
  <c r="S19" i="1"/>
  <c r="P20" i="1"/>
  <c r="S20" i="1"/>
  <c r="P21" i="1"/>
  <c r="S21" i="1"/>
  <c r="P22" i="1"/>
  <c r="S22" i="1"/>
  <c r="S23" i="1"/>
  <c r="P24" i="1"/>
  <c r="S24" i="1"/>
  <c r="P25" i="1"/>
  <c r="S25" i="1"/>
  <c r="P26" i="1"/>
  <c r="S26" i="1"/>
  <c r="P27" i="1"/>
  <c r="S27" i="1"/>
  <c r="P28" i="1"/>
  <c r="S28" i="1"/>
  <c r="P29" i="1"/>
  <c r="S29" i="1"/>
  <c r="P30" i="1"/>
  <c r="S30" i="1"/>
  <c r="P31" i="1"/>
  <c r="S31" i="1"/>
  <c r="P32" i="1"/>
  <c r="S32" i="1"/>
  <c r="P33" i="1"/>
  <c r="S33" i="1"/>
  <c r="P34" i="1"/>
  <c r="S34" i="1"/>
  <c r="P35" i="1"/>
  <c r="S35" i="1"/>
  <c r="P36" i="1"/>
  <c r="S36" i="1"/>
  <c r="P37" i="1"/>
  <c r="S37" i="1"/>
  <c r="P38" i="1"/>
  <c r="S38" i="1"/>
  <c r="P39" i="1"/>
  <c r="S39" i="1"/>
  <c r="P40" i="1"/>
  <c r="S40" i="1"/>
  <c r="P41" i="1"/>
  <c r="S41" i="1"/>
  <c r="P42" i="1"/>
  <c r="S42" i="1"/>
  <c r="P43" i="1"/>
  <c r="S43" i="1"/>
  <c r="P44" i="1"/>
  <c r="S44" i="1"/>
  <c r="P45" i="1"/>
  <c r="S45" i="1"/>
  <c r="P46" i="1"/>
  <c r="S46" i="1"/>
  <c r="P47" i="1"/>
  <c r="S47" i="1"/>
  <c r="P48" i="1"/>
  <c r="S48" i="1"/>
  <c r="P49" i="1"/>
  <c r="S49" i="1"/>
  <c r="P50" i="1"/>
  <c r="S50" i="1"/>
  <c r="P51" i="1"/>
  <c r="S51" i="1"/>
  <c r="P52" i="1"/>
  <c r="S52" i="1"/>
  <c r="P53" i="1"/>
  <c r="S53" i="1"/>
  <c r="P54" i="1"/>
  <c r="S54" i="1"/>
  <c r="P59" i="1"/>
  <c r="S59" i="1"/>
  <c r="P60" i="1"/>
  <c r="S60" i="1"/>
  <c r="P61" i="1"/>
  <c r="S61" i="1"/>
  <c r="P62" i="1"/>
  <c r="S62" i="1"/>
  <c r="P63" i="1"/>
  <c r="S63" i="1"/>
  <c r="P65" i="1"/>
  <c r="S65" i="1"/>
  <c r="P66" i="1"/>
  <c r="S66" i="1"/>
  <c r="P68" i="1"/>
  <c r="S68" i="1"/>
  <c r="P69" i="1"/>
  <c r="S69" i="1"/>
  <c r="P70" i="1"/>
  <c r="S70" i="1"/>
  <c r="P71" i="1"/>
  <c r="S71" i="1"/>
  <c r="P72" i="1"/>
  <c r="S72" i="1"/>
  <c r="P73" i="1"/>
  <c r="S73" i="1"/>
  <c r="P74" i="1"/>
  <c r="S74" i="1"/>
  <c r="P75" i="1"/>
  <c r="S75" i="1"/>
  <c r="P76" i="1"/>
  <c r="S76" i="1"/>
  <c r="P77" i="1"/>
  <c r="S77" i="1"/>
  <c r="P78" i="1"/>
  <c r="S78" i="1"/>
  <c r="P79" i="1"/>
  <c r="S79" i="1"/>
  <c r="P80" i="1"/>
  <c r="S80" i="1"/>
  <c r="P81" i="1"/>
  <c r="S81" i="1"/>
  <c r="P82" i="1"/>
  <c r="S82" i="1"/>
  <c r="P83" i="1"/>
  <c r="S83" i="1"/>
  <c r="P84" i="1"/>
  <c r="S84" i="1"/>
  <c r="P85" i="1"/>
  <c r="S85" i="1"/>
  <c r="P86" i="1"/>
  <c r="S86" i="1"/>
  <c r="P87" i="1"/>
  <c r="S87" i="1"/>
  <c r="P88" i="1"/>
  <c r="S88" i="1"/>
  <c r="P89" i="1"/>
  <c r="S89" i="1"/>
  <c r="P90" i="1"/>
  <c r="S90" i="1"/>
  <c r="P94" i="1"/>
  <c r="S94" i="1"/>
  <c r="P96" i="1"/>
  <c r="S96" i="1"/>
  <c r="P97" i="1"/>
  <c r="S97" i="1"/>
  <c r="P100" i="1"/>
  <c r="S100" i="1"/>
  <c r="P102" i="1"/>
  <c r="S102" i="1"/>
  <c r="P103" i="1"/>
  <c r="S103" i="1"/>
  <c r="P104" i="1"/>
  <c r="S104" i="1"/>
  <c r="P105" i="1"/>
  <c r="S105" i="1"/>
  <c r="P106" i="1"/>
  <c r="S106" i="1"/>
  <c r="P107" i="1"/>
  <c r="S107" i="1"/>
  <c r="P108" i="1"/>
  <c r="S108" i="1"/>
  <c r="P109" i="1"/>
  <c r="S109" i="1"/>
  <c r="P110" i="1"/>
  <c r="S110" i="1"/>
  <c r="P111" i="1"/>
  <c r="S111" i="1"/>
  <c r="P112" i="1"/>
  <c r="S112" i="1"/>
  <c r="P113" i="1"/>
  <c r="S113" i="1"/>
  <c r="P114" i="1"/>
  <c r="S114" i="1"/>
  <c r="P115" i="1"/>
  <c r="S115" i="1"/>
  <c r="P116" i="1"/>
  <c r="S116" i="1"/>
  <c r="P117" i="1"/>
  <c r="S117" i="1"/>
  <c r="P118" i="1"/>
  <c r="S118" i="1"/>
  <c r="P119" i="1"/>
  <c r="S119" i="1"/>
  <c r="P120" i="1"/>
  <c r="S120" i="1"/>
  <c r="P121" i="1"/>
  <c r="S121" i="1"/>
  <c r="P122" i="1"/>
  <c r="S122" i="1"/>
  <c r="P124" i="1"/>
  <c r="S124" i="1"/>
  <c r="P132" i="1"/>
  <c r="S132" i="1"/>
</calcChain>
</file>

<file path=xl/sharedStrings.xml><?xml version="1.0" encoding="utf-8"?>
<sst xmlns="http://schemas.openxmlformats.org/spreadsheetml/2006/main" count="905" uniqueCount="352">
  <si>
    <t>Gene</t>
  </si>
  <si>
    <t>HGVS c</t>
  </si>
  <si>
    <t>HGVS p</t>
  </si>
  <si>
    <t>Cohort.Count</t>
  </si>
  <si>
    <t>Cohort.Without</t>
  </si>
  <si>
    <t>cohort.MAF</t>
  </si>
  <si>
    <t>all.gnomad.allele</t>
  </si>
  <si>
    <t>all.gnomad.without</t>
  </si>
  <si>
    <t>gnomad.MAF.all</t>
  </si>
  <si>
    <t>AA.sepsis.var.count</t>
  </si>
  <si>
    <t>AA.sepsis.WT.count</t>
  </si>
  <si>
    <t>AA.Sepsis.MAF</t>
  </si>
  <si>
    <t>Not.AA.Sepsis.var.count</t>
  </si>
  <si>
    <t>Not.AA.Sepsis.WT.count</t>
  </si>
  <si>
    <t>Not.AA.Sepsis.MAF</t>
  </si>
  <si>
    <t>GNOMAD.AA.sepsis.var.count</t>
  </si>
  <si>
    <t>GNOMAD.AA.sepsis.WT.count</t>
  </si>
  <si>
    <t>GNOMAD.AA.MAF</t>
  </si>
  <si>
    <t>AIRE</t>
  </si>
  <si>
    <t>c.1411C&gt;T</t>
  </si>
  <si>
    <t>p.Arg471Cys</t>
  </si>
  <si>
    <t>c.755C&gt;T</t>
  </si>
  <si>
    <t>p.Pro252Leu</t>
  </si>
  <si>
    <t>c.901G&gt;A</t>
  </si>
  <si>
    <t>p.Val301Met</t>
  </si>
  <si>
    <t>C3</t>
  </si>
  <si>
    <t>c.1407G&gt;C</t>
  </si>
  <si>
    <t>p.Glu469Asp</t>
  </si>
  <si>
    <t>c.2203C&gt;T</t>
  </si>
  <si>
    <t>p.Arg735Trp</t>
  </si>
  <si>
    <t>NA</t>
  </si>
  <si>
    <t>CFB</t>
  </si>
  <si>
    <t>c.1697A&gt;C</t>
  </si>
  <si>
    <t>p.Glu566Ala</t>
  </si>
  <si>
    <t>NF</t>
  </si>
  <si>
    <t>Not Found</t>
  </si>
  <si>
    <t>ELANE</t>
  </si>
  <si>
    <t>c.655G&gt;A</t>
  </si>
  <si>
    <t>p.Val219Ile</t>
  </si>
  <si>
    <t>IRF3</t>
  </si>
  <si>
    <t>c.829G&gt;A</t>
  </si>
  <si>
    <t>p.Ala277Thr</t>
  </si>
  <si>
    <t>ITGB2</t>
  </si>
  <si>
    <t>c.821dupA</t>
  </si>
  <si>
    <t>p.Leu275AlafsTer39</t>
  </si>
  <si>
    <t>NLRP3</t>
  </si>
  <si>
    <t>c.2113C&gt;A</t>
  </si>
  <si>
    <t>p.Gln705Lys</t>
  </si>
  <si>
    <t>THBD</t>
  </si>
  <si>
    <t>c.1208G&gt;A</t>
  </si>
  <si>
    <t>p.Arg403Lys</t>
  </si>
  <si>
    <t>XIAP</t>
  </si>
  <si>
    <t>c.738delT</t>
  </si>
  <si>
    <t>p.Asp247IlefsTer46</t>
  </si>
  <si>
    <t>c.26T&gt;C</t>
  </si>
  <si>
    <t>p.Leu9Pro</t>
  </si>
  <si>
    <t>c.3671G&gt;A</t>
  </si>
  <si>
    <t>p.Gly1224Asp</t>
  </si>
  <si>
    <t>c.443G&gt;A</t>
  </si>
  <si>
    <t>p.Arg148Gln</t>
  </si>
  <si>
    <t>c.4645C&gt;A</t>
  </si>
  <si>
    <t>p.Leu1549Met</t>
  </si>
  <si>
    <t>c.4855A&gt;C</t>
  </si>
  <si>
    <t>p.Ser1619Arg</t>
  </si>
  <si>
    <t>CARD14</t>
  </si>
  <si>
    <t>c.1772C&gt;T</t>
  </si>
  <si>
    <t>p.Thr591Met</t>
  </si>
  <si>
    <t>c.205C&gt;T</t>
  </si>
  <si>
    <t>p.Arg69Trp</t>
  </si>
  <si>
    <t>CASP10</t>
  </si>
  <si>
    <t>c.1216A&gt;T</t>
  </si>
  <si>
    <t>p.Ile406Leu</t>
  </si>
  <si>
    <t>CD46</t>
  </si>
  <si>
    <t>c.1058C&gt;T</t>
  </si>
  <si>
    <t>p.Ala353Val</t>
  </si>
  <si>
    <t>c.287-2A&gt;G</t>
  </si>
  <si>
    <t>c.38C&gt;T</t>
  </si>
  <si>
    <t>p.Ser13Phe</t>
  </si>
  <si>
    <t>c.1598A&gt;G</t>
  </si>
  <si>
    <t>p.Lys533Arg</t>
  </si>
  <si>
    <t>c.724A&gt;C</t>
  </si>
  <si>
    <t>p.Ile242Leu</t>
  </si>
  <si>
    <t>CFH</t>
  </si>
  <si>
    <t>c.1652T&gt;C</t>
  </si>
  <si>
    <t>p.Ile551Thr</t>
  </si>
  <si>
    <t>c.2850G&gt;T</t>
  </si>
  <si>
    <t>p.Gln950His</t>
  </si>
  <si>
    <t>c.2931delA</t>
  </si>
  <si>
    <t>p.Lys977AsnfsTer9</t>
  </si>
  <si>
    <t>c.3148A&gt;T</t>
  </si>
  <si>
    <t>p.Asn1050Tyr</t>
  </si>
  <si>
    <t>c.3176T&gt;C</t>
  </si>
  <si>
    <t>p.Ile1059Thr</t>
  </si>
  <si>
    <t>c.7C&gt;G</t>
  </si>
  <si>
    <t>p.Leu3Val</t>
  </si>
  <si>
    <t>c.920dup</t>
  </si>
  <si>
    <t>p.Cys309MetfsTer18</t>
  </si>
  <si>
    <t>CFHR3</t>
  </si>
  <si>
    <t>c.424C&gt;T</t>
  </si>
  <si>
    <t>p.Arg142Cys</t>
  </si>
  <si>
    <t>CFHR4</t>
  </si>
  <si>
    <t>c.1177+2T&gt;C</t>
  </si>
  <si>
    <t>CFHR5</t>
  </si>
  <si>
    <t>c.1067G&gt;A</t>
  </si>
  <si>
    <t>p.Arg356His</t>
  </si>
  <si>
    <t>c.1135G&gt;C</t>
  </si>
  <si>
    <t>p.Val379Leu</t>
  </si>
  <si>
    <t>c.434G&gt;A</t>
  </si>
  <si>
    <t>p.Gly145Glu</t>
  </si>
  <si>
    <t>c.485_486dup</t>
  </si>
  <si>
    <t>p.Glu163LysfsTer10</t>
  </si>
  <si>
    <t>c.61del</t>
  </si>
  <si>
    <t>p.Thr21HisfsTer50</t>
  </si>
  <si>
    <t>CFI</t>
  </si>
  <si>
    <t>c.1246A&gt;C</t>
  </si>
  <si>
    <t>p.Ile416Leu</t>
  </si>
  <si>
    <t>c.1322A&gt;G</t>
  </si>
  <si>
    <t>p.Lys441Arg</t>
  </si>
  <si>
    <t>c.1534+5G&gt;T</t>
  </si>
  <si>
    <t>c.1642G&gt;C</t>
  </si>
  <si>
    <t>p.Glu548Gln</t>
  </si>
  <si>
    <t>c.548A&gt;G</t>
  </si>
  <si>
    <t>p.His183Arg</t>
  </si>
  <si>
    <t>c.782G&gt;A</t>
  </si>
  <si>
    <t>p.Gly261Asp</t>
  </si>
  <si>
    <t>CFTR</t>
  </si>
  <si>
    <t>c.220C&gt;T</t>
  </si>
  <si>
    <t>p.Arg74Trp</t>
  </si>
  <si>
    <t>c.221G&gt;A</t>
  </si>
  <si>
    <t>p.Arg74Gln</t>
  </si>
  <si>
    <t>c.3808G&gt;A</t>
  </si>
  <si>
    <t>p.Asp1270Asn</t>
  </si>
  <si>
    <t>c.890G&gt;A</t>
  </si>
  <si>
    <t>p.Arg297Gln</t>
  </si>
  <si>
    <t>CHD7</t>
  </si>
  <si>
    <t>c.127A&gt;G</t>
  </si>
  <si>
    <t>p.Ile43Val</t>
  </si>
  <si>
    <t>c.2230G&gt;A</t>
  </si>
  <si>
    <t>p.Gly744Ser</t>
  </si>
  <si>
    <t>c.2413delA</t>
  </si>
  <si>
    <t>p.Ile805LeufsTer2</t>
  </si>
  <si>
    <t>CTLA4</t>
  </si>
  <si>
    <t>c.326G&gt;A</t>
  </si>
  <si>
    <t>p.Gly109Glu</t>
  </si>
  <si>
    <t>c.428G&gt;A</t>
  </si>
  <si>
    <t>p.Arg143His</t>
  </si>
  <si>
    <t>c.770C&gt;T</t>
  </si>
  <si>
    <t>p.Pro257Leu</t>
  </si>
  <si>
    <t>c.784C&gt;T</t>
  </si>
  <si>
    <t>p.Pro262Ser</t>
  </si>
  <si>
    <t>c.785C&gt;T</t>
  </si>
  <si>
    <t>p.Pro262Leu</t>
  </si>
  <si>
    <t>ERBB2IP</t>
  </si>
  <si>
    <t>c.1303delG</t>
  </si>
  <si>
    <t>p.Asp435MetfsTer46</t>
  </si>
  <si>
    <t>c.3053delA</t>
  </si>
  <si>
    <t>p.Asn1018IlefsTer11</t>
  </si>
  <si>
    <t>FANCD2</t>
  </si>
  <si>
    <t>c.3463delA</t>
  </si>
  <si>
    <t>p.Ile1155LeufsTer43</t>
  </si>
  <si>
    <t>FANCG</t>
  </si>
  <si>
    <t>c.890C&gt;T</t>
  </si>
  <si>
    <t>p.Thr297Ile</t>
  </si>
  <si>
    <t>FAS</t>
  </si>
  <si>
    <t>c.580G&gt;A</t>
  </si>
  <si>
    <t>p.Glu194Lys</t>
  </si>
  <si>
    <t>GATA2</t>
  </si>
  <si>
    <t>c.16dup</t>
  </si>
  <si>
    <t>p.Glu6GlyfsTer179</t>
  </si>
  <si>
    <t>IL17RA</t>
  </si>
  <si>
    <t>c.1188delG</t>
  </si>
  <si>
    <t>p.Lys397AsnfsTer30</t>
  </si>
  <si>
    <t>IL2RG</t>
  </si>
  <si>
    <t>c.115+5G&gt;A</t>
  </si>
  <si>
    <t>c.1323del</t>
  </si>
  <si>
    <t>p.Leu442PhefsTer87</t>
  </si>
  <si>
    <t>KMT2A</t>
  </si>
  <si>
    <t>c.10850T&gt;C</t>
  </si>
  <si>
    <t>p.Leu3617Pro</t>
  </si>
  <si>
    <t>KMT2D</t>
  </si>
  <si>
    <t>c.1010C&gt;T</t>
  </si>
  <si>
    <t>p.Ser337Leu</t>
  </si>
  <si>
    <t>c.10192A&gt;G</t>
  </si>
  <si>
    <t>p.Met3398Val</t>
  </si>
  <si>
    <t>c.3392C&gt;T</t>
  </si>
  <si>
    <t>p.Pro1131Leu</t>
  </si>
  <si>
    <t>c.3572C&gt;T</t>
  </si>
  <si>
    <t>p.Pro1191Leu</t>
  </si>
  <si>
    <t>c.5477G&gt;T</t>
  </si>
  <si>
    <t>p.Gly1826Val</t>
  </si>
  <si>
    <t>c.6076A&gt;G</t>
  </si>
  <si>
    <t>p.Ile2026Val</t>
  </si>
  <si>
    <t>c.6437C&gt;T</t>
  </si>
  <si>
    <t>p.Pro2146Leu</t>
  </si>
  <si>
    <t>c.6955dup</t>
  </si>
  <si>
    <t>p.Leu2319ProfsTer7</t>
  </si>
  <si>
    <t>MEFV</t>
  </si>
  <si>
    <t>c.1105C&gt;T</t>
  </si>
  <si>
    <t>p.Pro369Ser</t>
  </si>
  <si>
    <t>c.1223G&gt;A</t>
  </si>
  <si>
    <t>p.Arg408Gln</t>
  </si>
  <si>
    <t>c.1772T&gt;C</t>
  </si>
  <si>
    <t>p.Ile591Thr</t>
  </si>
  <si>
    <t>c.2084A&gt;G</t>
  </si>
  <si>
    <t>p.Lys695Arg</t>
  </si>
  <si>
    <t>c.2230G&gt;T</t>
  </si>
  <si>
    <t>p.Ala744Ser</t>
  </si>
  <si>
    <t>c.289C&gt;A</t>
  </si>
  <si>
    <t>p.Gln97Lys</t>
  </si>
  <si>
    <t>c.329T&gt;C</t>
  </si>
  <si>
    <t>p.Leu110Pro</t>
  </si>
  <si>
    <t>c.414del</t>
  </si>
  <si>
    <t>p.Ala139LeufsTer20</t>
  </si>
  <si>
    <t>c.586G&gt;T</t>
  </si>
  <si>
    <t>p.Gly196Trp</t>
  </si>
  <si>
    <t>NLRP12</t>
  </si>
  <si>
    <t>c.850C&gt;T</t>
  </si>
  <si>
    <t>p.Arg284Ter</t>
  </si>
  <si>
    <t>c.910C&gt;T</t>
  </si>
  <si>
    <t>p.His304Tyr</t>
  </si>
  <si>
    <t>c.2182A&gt;G</t>
  </si>
  <si>
    <t>p.Ser728Gly</t>
  </si>
  <si>
    <t>c.598G&gt;A</t>
  </si>
  <si>
    <t>p.Val200Met</t>
  </si>
  <si>
    <t>NOD2</t>
  </si>
  <si>
    <t>c.2264C&gt;T</t>
  </si>
  <si>
    <t>p.Ala755Val</t>
  </si>
  <si>
    <t>POLD1</t>
  </si>
  <si>
    <t>c.1539delG</t>
  </si>
  <si>
    <t>p.Lys514ArgfsTer17</t>
  </si>
  <si>
    <t>POLR3C</t>
  </si>
  <si>
    <t>c.251G&gt;A</t>
  </si>
  <si>
    <t>p.Arg84Gln</t>
  </si>
  <si>
    <t>PRF1</t>
  </si>
  <si>
    <t>c.11G&gt;A</t>
  </si>
  <si>
    <t>p.Arg4His</t>
  </si>
  <si>
    <t>PSTPIP1</t>
  </si>
  <si>
    <t>c.1213C&gt;T</t>
  </si>
  <si>
    <t>p.Arg405Cys</t>
  </si>
  <si>
    <t>REL</t>
  </si>
  <si>
    <t>c.1086delA</t>
  </si>
  <si>
    <t>p.Glu363AsnfsTer11</t>
  </si>
  <si>
    <t>RTEL1</t>
  </si>
  <si>
    <t>c.2332C&gt;T</t>
  </si>
  <si>
    <t>p.Arg778Ter</t>
  </si>
  <si>
    <t>c.2879dupG</t>
  </si>
  <si>
    <t>p.Leu962ProfsTer4</t>
  </si>
  <si>
    <t>SKIV2L</t>
  </si>
  <si>
    <t>c.3055dupC</t>
  </si>
  <si>
    <t>p.Arg1019ProfsTer36</t>
  </si>
  <si>
    <t>SLC39A7</t>
  </si>
  <si>
    <t>c.170del</t>
  </si>
  <si>
    <t>p.Gly57AlafsTer88</t>
  </si>
  <si>
    <t>SPINK5</t>
  </si>
  <si>
    <t>c.1658dupT</t>
  </si>
  <si>
    <t>p.Glu554ArgfsTer3</t>
  </si>
  <si>
    <t>SRP72</t>
  </si>
  <si>
    <t>c.20_21insT</t>
  </si>
  <si>
    <t>p.Val9GlyfsTer9</t>
  </si>
  <si>
    <t>STAT1</t>
  </si>
  <si>
    <t>c.796G&gt;A</t>
  </si>
  <si>
    <t>p.Val266Ile</t>
  </si>
  <si>
    <t>c.890delA</t>
  </si>
  <si>
    <t>p.Asn297ThrfsTer39</t>
  </si>
  <si>
    <t>TAP1</t>
  </si>
  <si>
    <t>c.147_148insA</t>
  </si>
  <si>
    <t>p.Pro50ThrfsTer14</t>
  </si>
  <si>
    <t>TBX1</t>
  </si>
  <si>
    <t>c.1452del</t>
  </si>
  <si>
    <t>p.Ala485ArgfsTer?</t>
  </si>
  <si>
    <t>TCF3</t>
  </si>
  <si>
    <t>c.1921dupC</t>
  </si>
  <si>
    <t>p.His641ProfsTer61</t>
  </si>
  <si>
    <t>c.302A&gt;G</t>
  </si>
  <si>
    <t>p.Lys101Arg</t>
  </si>
  <si>
    <t>TERT</t>
  </si>
  <si>
    <t>c.1234C&gt;T</t>
  </si>
  <si>
    <t>p.His412Tyr</t>
  </si>
  <si>
    <t>c.1323_1325del</t>
  </si>
  <si>
    <t>p.Glu441del</t>
  </si>
  <si>
    <t>c.336del</t>
  </si>
  <si>
    <t>p.Glu113ArgfsTer15</t>
  </si>
  <si>
    <t>c.560del</t>
  </si>
  <si>
    <t>p.Pro187ArgfsTer164</t>
  </si>
  <si>
    <t>c.604G&gt;A</t>
  </si>
  <si>
    <t>p.Ala202Thr</t>
  </si>
  <si>
    <t>c.1456G&gt;T</t>
  </si>
  <si>
    <t>p.Asp486Tyr</t>
  </si>
  <si>
    <t>c.1504G&gt;C</t>
  </si>
  <si>
    <t>p.Gly502Arg</t>
  </si>
  <si>
    <t>TICAM1</t>
  </si>
  <si>
    <t>c.1702G&gt;A</t>
  </si>
  <si>
    <t>p.Ala568Thr</t>
  </si>
  <si>
    <t>TINF2</t>
  </si>
  <si>
    <t>c.734C&gt;A</t>
  </si>
  <si>
    <t>p.Ser245Tyr</t>
  </si>
  <si>
    <t>TNFRSF13B</t>
  </si>
  <si>
    <t>c.260T&gt;A</t>
  </si>
  <si>
    <t>p.Ile87Asn</t>
  </si>
  <si>
    <t>c.310T&gt;C</t>
  </si>
  <si>
    <t>p.Cys104Arg</t>
  </si>
  <si>
    <t>c.542C&gt;A</t>
  </si>
  <si>
    <t>p.Ala181Glu</t>
  </si>
  <si>
    <t>TNFRSF1A</t>
  </si>
  <si>
    <t>c.224C&gt;T</t>
  </si>
  <si>
    <t>p.Pro75Leu</t>
  </si>
  <si>
    <t>c.362G&gt;A</t>
  </si>
  <si>
    <t>p.Arg121Gln</t>
  </si>
  <si>
    <t>TRIM22</t>
  </si>
  <si>
    <t>c.731C&gt;T</t>
  </si>
  <si>
    <t>p.Ser244Leu</t>
  </si>
  <si>
    <t>TTC37</t>
  </si>
  <si>
    <t>c.2448delA</t>
  </si>
  <si>
    <t>p.Ala817GlnfsTer2</t>
  </si>
  <si>
    <t>UNC13D</t>
  </si>
  <si>
    <t>c.175G&gt;A</t>
  </si>
  <si>
    <t>p.Ala59Thr</t>
  </si>
  <si>
    <t>c.2341G&gt;A</t>
  </si>
  <si>
    <t>p.Val781Ile</t>
  </si>
  <si>
    <t>c.2542A&gt;C</t>
  </si>
  <si>
    <t>p.Ile848Leu</t>
  </si>
  <si>
    <t>c.2553+5C&gt;G</t>
  </si>
  <si>
    <t>c.2782C&gt;T</t>
  </si>
  <si>
    <t>p.Arg928Cys</t>
  </si>
  <si>
    <t>c.2983G&gt;C</t>
  </si>
  <si>
    <t>p.Ala995Pro</t>
  </si>
  <si>
    <t>c.460C&gt;T</t>
  </si>
  <si>
    <t>p.Arg154Trp</t>
  </si>
  <si>
    <t>p-adj.BH (N=129)</t>
  </si>
  <si>
    <t>Calculated minor allele frequencies in cohort, subsets of cohort that are african American, gnomAD, gnomAD individuals of African/African American ancestry. Not that for disorders of AR inheritance identified by the study filter, MAF is calculated including individuals who are heterozygous carriers. Abbreviations: NF not found, NA not applicable</t>
  </si>
  <si>
    <t>Inheritance Pattern</t>
  </si>
  <si>
    <t>AD or AR</t>
  </si>
  <si>
    <t>AD</t>
  </si>
  <si>
    <t>AR</t>
  </si>
  <si>
    <t>XLR</t>
  </si>
  <si>
    <t>p-value</t>
  </si>
  <si>
    <t>IRF4</t>
  </si>
  <si>
    <t>ACD</t>
  </si>
  <si>
    <t>c.1285_1286insC</t>
  </si>
  <si>
    <t>p.Ser429ThrfsTer10</t>
  </si>
  <si>
    <t>c.402delA</t>
  </si>
  <si>
    <t>p.Gly135GlufsTer14</t>
  </si>
  <si>
    <t>IUIS Class</t>
  </si>
  <si>
    <t>Bone marrow failure</t>
  </si>
  <si>
    <t>Diseases of immune dysregulation</t>
  </si>
  <si>
    <t>Complement deficiencies</t>
  </si>
  <si>
    <t>Autoinflammatory disorders</t>
  </si>
  <si>
    <t>Congenital defects of phagocyte number or function</t>
  </si>
  <si>
    <t>Combined immunodeficiencies with associated or syndromic features</t>
  </si>
  <si>
    <t>Defects in intrinsic and innate immunity</t>
  </si>
  <si>
    <t>Immunodeficiencies affecting cellular and humoral immunity</t>
  </si>
  <si>
    <t>Predominantly antibody deficiencies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</si>
</sst>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26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8"/>
      <color indexed="54"/>
      <name val="Calibri Light"/>
      <family val="2"/>
    </font>
    <font>
      <sz val="12"/>
      <color indexed="20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2"/>
      <color indexed="52"/>
      <name val="Calibri"/>
      <family val="2"/>
    </font>
    <font>
      <b/>
      <sz val="13"/>
      <color indexed="54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indexed="52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8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3" borderId="0" applyNumberFormat="0" applyBorder="0" applyAlignment="0" applyProtection="0"/>
    <xf numFmtId="0" fontId="8" fillId="8" borderId="0" applyNumberFormat="0" applyBorder="0" applyAlignment="0" applyProtection="0"/>
    <xf numFmtId="0" fontId="8" fillId="3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5" borderId="0" applyNumberFormat="0" applyBorder="0" applyAlignment="0" applyProtection="0"/>
    <xf numFmtId="0" fontId="9" fillId="10" borderId="0" applyNumberFormat="0" applyBorder="0" applyAlignment="0" applyProtection="0"/>
    <xf numFmtId="0" fontId="3" fillId="14" borderId="0" applyNumberFormat="0" applyBorder="0" applyAlignment="0" applyProtection="0"/>
    <xf numFmtId="0" fontId="10" fillId="3" borderId="6" applyNumberFormat="0" applyAlignment="0" applyProtection="0"/>
    <xf numFmtId="0" fontId="11" fillId="16" borderId="7" applyNumberFormat="0" applyAlignment="0" applyProtection="0"/>
    <xf numFmtId="0" fontId="12" fillId="0" borderId="0" applyNumberFormat="0" applyFill="0" applyBorder="0" applyAlignment="0" applyProtection="0"/>
    <xf numFmtId="0" fontId="13" fillId="6" borderId="0" applyNumberFormat="0" applyBorder="0" applyAlignment="0" applyProtection="0"/>
    <xf numFmtId="0" fontId="4" fillId="0" borderId="1" applyNumberFormat="0" applyFill="0" applyAlignment="0" applyProtection="0"/>
    <xf numFmtId="0" fontId="7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4" fillId="3" borderId="6" applyNumberFormat="0" applyAlignment="0" applyProtection="0"/>
    <xf numFmtId="0" fontId="6" fillId="0" borderId="4" applyNumberFormat="0" applyFill="0" applyAlignment="0" applyProtection="0"/>
    <xf numFmtId="0" fontId="15" fillId="17" borderId="0" applyNumberFormat="0" applyBorder="0" applyAlignment="0" applyProtection="0"/>
    <xf numFmtId="0" fontId="1" fillId="18" borderId="8" applyNumberFormat="0" applyFont="0" applyAlignment="0" applyProtection="0"/>
    <xf numFmtId="0" fontId="16" fillId="3" borderId="9" applyNumberFormat="0" applyAlignment="0" applyProtection="0"/>
    <xf numFmtId="0" fontId="2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0" applyNumberFormat="0" applyFill="0" applyBorder="0" applyAlignment="0" applyProtection="0"/>
  </cellStyleXfs>
  <cellXfs count="66">
    <xf numFmtId="0" fontId="0" fillId="0" borderId="0" xfId="0"/>
    <xf numFmtId="164" fontId="19" fillId="0" borderId="0" xfId="0" applyNumberFormat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13" xfId="0" applyFont="1" applyFill="1" applyBorder="1" applyAlignment="1">
      <alignment horizontal="left"/>
    </xf>
    <xf numFmtId="164" fontId="19" fillId="0" borderId="10" xfId="0" applyNumberFormat="1" applyFont="1" applyFill="1" applyBorder="1" applyAlignment="1">
      <alignment horizontal="left"/>
    </xf>
    <xf numFmtId="0" fontId="19" fillId="0" borderId="10" xfId="0" applyFont="1" applyFill="1" applyBorder="1" applyAlignment="1">
      <alignment horizontal="left"/>
    </xf>
    <xf numFmtId="164" fontId="19" fillId="0" borderId="16" xfId="0" applyNumberFormat="1" applyFont="1" applyFill="1" applyBorder="1" applyAlignment="1">
      <alignment horizontal="left"/>
    </xf>
    <xf numFmtId="0" fontId="19" fillId="0" borderId="16" xfId="0" applyFont="1" applyFill="1" applyBorder="1" applyAlignment="1">
      <alignment horizontal="left"/>
    </xf>
    <xf numFmtId="0" fontId="19" fillId="0" borderId="15" xfId="0" applyFont="1" applyFill="1" applyBorder="1" applyAlignment="1">
      <alignment horizontal="left"/>
    </xf>
    <xf numFmtId="164" fontId="19" fillId="0" borderId="17" xfId="0" applyNumberFormat="1" applyFont="1" applyFill="1" applyBorder="1" applyAlignment="1">
      <alignment horizontal="left"/>
    </xf>
    <xf numFmtId="0" fontId="19" fillId="0" borderId="17" xfId="0" applyFont="1" applyFill="1" applyBorder="1" applyAlignment="1">
      <alignment horizontal="left"/>
    </xf>
    <xf numFmtId="0" fontId="21" fillId="0" borderId="0" xfId="0" applyFont="1" applyFill="1" applyBorder="1" applyAlignment="1">
      <alignment horizontal="left"/>
    </xf>
    <xf numFmtId="0" fontId="19" fillId="0" borderId="13" xfId="0" applyFont="1" applyFill="1" applyBorder="1" applyAlignment="1">
      <alignment horizontal="left" vertical="top"/>
    </xf>
    <xf numFmtId="0" fontId="19" fillId="0" borderId="0" xfId="0" applyFont="1" applyFill="1" applyBorder="1" applyAlignment="1">
      <alignment horizontal="left" vertical="top"/>
    </xf>
    <xf numFmtId="0" fontId="22" fillId="0" borderId="19" xfId="0" applyFont="1" applyFill="1" applyBorder="1" applyAlignment="1">
      <alignment horizontal="left"/>
    </xf>
    <xf numFmtId="0" fontId="23" fillId="0" borderId="13" xfId="0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0" fontId="23" fillId="0" borderId="19" xfId="0" applyFont="1" applyFill="1" applyBorder="1" applyAlignment="1">
      <alignment horizontal="left"/>
    </xf>
    <xf numFmtId="0" fontId="22" fillId="0" borderId="13" xfId="0" applyFont="1" applyFill="1" applyBorder="1" applyAlignment="1">
      <alignment horizontal="left"/>
    </xf>
    <xf numFmtId="0" fontId="22" fillId="0" borderId="13" xfId="0" applyFont="1" applyFill="1" applyBorder="1" applyAlignment="1">
      <alignment horizontal="left" wrapText="1"/>
    </xf>
    <xf numFmtId="0" fontId="22" fillId="0" borderId="0" xfId="0" applyFont="1" applyFill="1" applyBorder="1" applyAlignment="1">
      <alignment horizontal="left"/>
    </xf>
    <xf numFmtId="0" fontId="20" fillId="19" borderId="13" xfId="0" applyFont="1" applyFill="1" applyBorder="1" applyAlignment="1">
      <alignment horizontal="left"/>
    </xf>
    <xf numFmtId="0" fontId="20" fillId="19" borderId="0" xfId="0" applyFont="1" applyFill="1" applyBorder="1" applyAlignment="1">
      <alignment horizontal="left"/>
    </xf>
    <xf numFmtId="0" fontId="20" fillId="19" borderId="19" xfId="0" applyFont="1" applyFill="1" applyBorder="1" applyAlignment="1">
      <alignment horizontal="left"/>
    </xf>
    <xf numFmtId="164" fontId="21" fillId="19" borderId="0" xfId="0" applyNumberFormat="1" applyFont="1" applyFill="1" applyBorder="1" applyAlignment="1">
      <alignment horizontal="left"/>
    </xf>
    <xf numFmtId="0" fontId="21" fillId="19" borderId="0" xfId="0" applyFont="1" applyFill="1" applyBorder="1" applyAlignment="1">
      <alignment horizontal="left"/>
    </xf>
    <xf numFmtId="0" fontId="21" fillId="19" borderId="13" xfId="0" applyFont="1" applyFill="1" applyBorder="1" applyAlignment="1">
      <alignment horizontal="left"/>
    </xf>
    <xf numFmtId="164" fontId="21" fillId="19" borderId="10" xfId="0" applyNumberFormat="1" applyFont="1" applyFill="1" applyBorder="1" applyAlignment="1">
      <alignment horizontal="left"/>
    </xf>
    <xf numFmtId="11" fontId="21" fillId="19" borderId="0" xfId="0" applyNumberFormat="1" applyFont="1" applyFill="1" applyBorder="1" applyAlignment="1">
      <alignment horizontal="left"/>
    </xf>
    <xf numFmtId="0" fontId="21" fillId="19" borderId="10" xfId="0" applyFont="1" applyFill="1" applyBorder="1" applyAlignment="1">
      <alignment horizontal="left"/>
    </xf>
    <xf numFmtId="11" fontId="21" fillId="19" borderId="10" xfId="0" applyNumberFormat="1" applyFont="1" applyFill="1" applyBorder="1" applyAlignment="1">
      <alignment horizontal="left"/>
    </xf>
    <xf numFmtId="0" fontId="24" fillId="0" borderId="13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24" fillId="0" borderId="19" xfId="0" applyFont="1" applyFill="1" applyBorder="1" applyAlignment="1">
      <alignment horizontal="left"/>
    </xf>
    <xf numFmtId="0" fontId="25" fillId="19" borderId="13" xfId="0" applyFont="1" applyFill="1" applyBorder="1" applyAlignment="1">
      <alignment horizontal="left"/>
    </xf>
    <xf numFmtId="0" fontId="25" fillId="19" borderId="0" xfId="0" applyFont="1" applyFill="1" applyBorder="1" applyAlignment="1">
      <alignment horizontal="left"/>
    </xf>
    <xf numFmtId="0" fontId="25" fillId="19" borderId="19" xfId="0" applyFont="1" applyFill="1" applyBorder="1" applyAlignment="1">
      <alignment horizontal="left"/>
    </xf>
    <xf numFmtId="1" fontId="21" fillId="19" borderId="0" xfId="0" applyNumberFormat="1" applyFont="1" applyFill="1" applyBorder="1" applyAlignment="1">
      <alignment horizontal="left"/>
    </xf>
    <xf numFmtId="0" fontId="19" fillId="0" borderId="19" xfId="0" applyFont="1" applyFill="1" applyBorder="1" applyAlignment="1">
      <alignment horizontal="left"/>
    </xf>
    <xf numFmtId="1" fontId="21" fillId="19" borderId="13" xfId="0" applyNumberFormat="1" applyFont="1" applyFill="1" applyBorder="1" applyAlignment="1">
      <alignment horizontal="left"/>
    </xf>
    <xf numFmtId="165" fontId="21" fillId="19" borderId="10" xfId="0" applyNumberFormat="1" applyFont="1" applyFill="1" applyBorder="1" applyAlignment="1">
      <alignment horizontal="left"/>
    </xf>
    <xf numFmtId="1" fontId="21" fillId="19" borderId="10" xfId="0" applyNumberFormat="1" applyFont="1" applyFill="1" applyBorder="1" applyAlignment="1">
      <alignment horizontal="left"/>
    </xf>
    <xf numFmtId="0" fontId="21" fillId="19" borderId="19" xfId="0" applyFont="1" applyFill="1" applyBorder="1" applyAlignment="1">
      <alignment horizontal="left"/>
    </xf>
    <xf numFmtId="0" fontId="21" fillId="0" borderId="13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 vertical="top"/>
    </xf>
    <xf numFmtId="0" fontId="21" fillId="0" borderId="19" xfId="0" applyFont="1" applyFill="1" applyBorder="1" applyAlignment="1">
      <alignment horizontal="left"/>
    </xf>
    <xf numFmtId="164" fontId="21" fillId="0" borderId="0" xfId="0" applyNumberFormat="1" applyFont="1" applyFill="1" applyBorder="1" applyAlignment="1">
      <alignment horizontal="left"/>
    </xf>
    <xf numFmtId="164" fontId="21" fillId="0" borderId="10" xfId="0" applyNumberFormat="1" applyFont="1" applyFill="1" applyBorder="1" applyAlignment="1">
      <alignment horizontal="left"/>
    </xf>
    <xf numFmtId="0" fontId="21" fillId="0" borderId="10" xfId="0" applyFont="1" applyFill="1" applyBorder="1" applyAlignment="1">
      <alignment horizontal="left"/>
    </xf>
    <xf numFmtId="11" fontId="21" fillId="0" borderId="0" xfId="0" applyNumberFormat="1" applyFont="1" applyFill="1" applyBorder="1" applyAlignment="1">
      <alignment horizontal="left"/>
    </xf>
    <xf numFmtId="11" fontId="19" fillId="0" borderId="0" xfId="0" applyNumberFormat="1" applyFont="1" applyFill="1" applyBorder="1" applyAlignment="1">
      <alignment horizontal="left"/>
    </xf>
    <xf numFmtId="1" fontId="19" fillId="0" borderId="0" xfId="0" applyNumberFormat="1" applyFont="1" applyFill="1" applyBorder="1" applyAlignment="1">
      <alignment horizontal="left"/>
    </xf>
    <xf numFmtId="1" fontId="19" fillId="0" borderId="13" xfId="0" applyNumberFormat="1" applyFont="1" applyFill="1" applyBorder="1" applyAlignment="1">
      <alignment horizontal="left"/>
    </xf>
    <xf numFmtId="1" fontId="19" fillId="0" borderId="10" xfId="0" applyNumberFormat="1" applyFont="1" applyFill="1" applyBorder="1" applyAlignment="1">
      <alignment horizontal="left"/>
    </xf>
    <xf numFmtId="1" fontId="24" fillId="0" borderId="13" xfId="0" applyNumberFormat="1" applyFont="1" applyFill="1" applyBorder="1" applyAlignment="1">
      <alignment horizontal="left"/>
    </xf>
    <xf numFmtId="1" fontId="24" fillId="0" borderId="0" xfId="0" applyNumberFormat="1" applyFont="1" applyFill="1" applyBorder="1" applyAlignment="1">
      <alignment horizontal="left"/>
    </xf>
    <xf numFmtId="0" fontId="19" fillId="0" borderId="20" xfId="0" applyFont="1" applyFill="1" applyBorder="1" applyAlignment="1">
      <alignment horizontal="left"/>
    </xf>
    <xf numFmtId="0" fontId="20" fillId="20" borderId="14" xfId="0" applyFont="1" applyFill="1" applyBorder="1" applyAlignment="1">
      <alignment horizontal="left"/>
    </xf>
    <xf numFmtId="0" fontId="20" fillId="20" borderId="11" xfId="0" applyFont="1" applyFill="1" applyBorder="1" applyAlignment="1">
      <alignment horizontal="left"/>
    </xf>
    <xf numFmtId="0" fontId="20" fillId="20" borderId="18" xfId="0" applyFont="1" applyFill="1" applyBorder="1" applyAlignment="1">
      <alignment horizontal="left"/>
    </xf>
    <xf numFmtId="164" fontId="21" fillId="20" borderId="11" xfId="0" applyNumberFormat="1" applyFont="1" applyFill="1" applyBorder="1" applyAlignment="1">
      <alignment horizontal="left"/>
    </xf>
    <xf numFmtId="0" fontId="21" fillId="20" borderId="11" xfId="0" applyFont="1" applyFill="1" applyBorder="1" applyAlignment="1">
      <alignment horizontal="left"/>
    </xf>
    <xf numFmtId="0" fontId="21" fillId="20" borderId="14" xfId="0" applyFont="1" applyFill="1" applyBorder="1" applyAlignment="1">
      <alignment horizontal="left"/>
    </xf>
    <xf numFmtId="164" fontId="21" fillId="20" borderId="12" xfId="0" applyNumberFormat="1" applyFont="1" applyFill="1" applyBorder="1" applyAlignment="1">
      <alignment horizontal="left"/>
    </xf>
    <xf numFmtId="0" fontId="21" fillId="20" borderId="12" xfId="0" applyFont="1" applyFill="1" applyBorder="1" applyAlignment="1">
      <alignment horizontal="left"/>
    </xf>
    <xf numFmtId="0" fontId="21" fillId="20" borderId="0" xfId="0" applyFont="1" applyFill="1" applyBorder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34"/>
  <sheetViews>
    <sheetView tabSelected="1" zoomScale="133" zoomScaleNormal="133" workbookViewId="0">
      <pane xSplit="3" ySplit="1" topLeftCell="D159" activePane="bottomRight" state="frozen"/>
      <selection pane="topRight" activeCell="D1" sqref="D1"/>
      <selection pane="bottomLeft" activeCell="A2" sqref="A2"/>
      <selection pane="bottomRight" activeCell="B117" sqref="B117"/>
    </sheetView>
  </sheetViews>
  <sheetFormatPr baseColWidth="10" defaultRowHeight="16" x14ac:dyDescent="0.2"/>
  <cols>
    <col min="1" max="1" width="15.33203125" style="2" customWidth="1"/>
    <col min="2" max="2" width="18.83203125" style="2" customWidth="1"/>
    <col min="3" max="3" width="23.33203125" style="2" customWidth="1"/>
    <col min="4" max="4" width="16.1640625" style="2" customWidth="1"/>
    <col min="5" max="5" width="29.1640625" style="1" customWidth="1"/>
    <col min="6" max="6" width="12.83203125" style="2" customWidth="1"/>
    <col min="7" max="7" width="12" style="2" customWidth="1"/>
    <col min="8" max="8" width="13.33203125" style="1" customWidth="1"/>
    <col min="9" max="10" width="14.83203125" style="2" customWidth="1"/>
    <col min="11" max="11" width="13.6640625" style="1" customWidth="1"/>
    <col min="12" max="12" width="18.33203125" style="2" customWidth="1"/>
    <col min="13" max="15" width="14.83203125" style="2" customWidth="1"/>
    <col min="16" max="16" width="18.33203125" style="1" customWidth="1"/>
    <col min="17" max="19" width="14.83203125" style="2" customWidth="1"/>
    <col min="20" max="20" width="18.33203125" style="2" customWidth="1"/>
    <col min="21" max="24" width="14.83203125" style="2" customWidth="1"/>
    <col min="25" max="25" width="18.33203125" style="2" customWidth="1"/>
    <col min="26" max="42" width="14.83203125" style="2" customWidth="1"/>
    <col min="43" max="16384" width="10.83203125" style="2"/>
  </cols>
  <sheetData>
    <row r="1" spans="1:42" s="65" customFormat="1" ht="17" thickBot="1" x14ac:dyDescent="0.25">
      <c r="A1" s="57" t="s">
        <v>0</v>
      </c>
      <c r="B1" s="58" t="s">
        <v>1</v>
      </c>
      <c r="C1" s="58" t="s">
        <v>2</v>
      </c>
      <c r="D1" s="59" t="s">
        <v>330</v>
      </c>
      <c r="E1" s="60" t="s">
        <v>342</v>
      </c>
      <c r="F1" s="61" t="s">
        <v>3</v>
      </c>
      <c r="G1" s="61" t="s">
        <v>4</v>
      </c>
      <c r="H1" s="60" t="s">
        <v>5</v>
      </c>
      <c r="I1" s="62" t="s">
        <v>6</v>
      </c>
      <c r="J1" s="61" t="s">
        <v>7</v>
      </c>
      <c r="K1" s="63" t="s">
        <v>8</v>
      </c>
      <c r="L1" s="61" t="s">
        <v>335</v>
      </c>
      <c r="M1" s="61" t="s">
        <v>328</v>
      </c>
      <c r="N1" s="62" t="s">
        <v>9</v>
      </c>
      <c r="O1" s="61" t="s">
        <v>10</v>
      </c>
      <c r="P1" s="63" t="s">
        <v>11</v>
      </c>
      <c r="Q1" s="62" t="s">
        <v>12</v>
      </c>
      <c r="R1" s="61" t="s">
        <v>13</v>
      </c>
      <c r="S1" s="64" t="s">
        <v>14</v>
      </c>
      <c r="T1" s="61" t="s">
        <v>335</v>
      </c>
      <c r="U1" s="61" t="s">
        <v>328</v>
      </c>
      <c r="V1" s="62" t="s">
        <v>15</v>
      </c>
      <c r="W1" s="61" t="s">
        <v>16</v>
      </c>
      <c r="X1" s="64" t="s">
        <v>17</v>
      </c>
      <c r="Y1" s="61" t="s">
        <v>335</v>
      </c>
      <c r="Z1" s="64" t="s">
        <v>328</v>
      </c>
    </row>
    <row r="2" spans="1:42" ht="16" customHeight="1" x14ac:dyDescent="0.2">
      <c r="A2" s="12" t="s">
        <v>337</v>
      </c>
      <c r="B2" s="13" t="s">
        <v>338</v>
      </c>
      <c r="C2" s="13" t="s">
        <v>339</v>
      </c>
      <c r="D2" s="14" t="s">
        <v>332</v>
      </c>
      <c r="E2" s="1" t="s">
        <v>343</v>
      </c>
      <c r="F2" s="2">
        <v>1</v>
      </c>
      <c r="G2" s="2">
        <v>659</v>
      </c>
      <c r="H2" s="1">
        <f>F2/(G2+F2)</f>
        <v>1.5151515151515152E-3</v>
      </c>
      <c r="I2" s="3">
        <v>0</v>
      </c>
      <c r="J2" s="2">
        <v>0</v>
      </c>
      <c r="K2" s="4" t="s">
        <v>34</v>
      </c>
      <c r="L2" s="2" t="s">
        <v>30</v>
      </c>
      <c r="M2" s="2" t="s">
        <v>30</v>
      </c>
      <c r="N2" s="3">
        <v>0</v>
      </c>
      <c r="O2" s="2">
        <v>140</v>
      </c>
      <c r="P2" s="4">
        <v>0</v>
      </c>
      <c r="Q2" s="3">
        <v>1</v>
      </c>
      <c r="R2" s="2">
        <v>519</v>
      </c>
      <c r="S2" s="5">
        <f t="shared" ref="S2:S33" si="0">Q2/(Q2+R2)</f>
        <v>1.9230769230769232E-3</v>
      </c>
      <c r="T2" s="2">
        <v>0.60360000000000003</v>
      </c>
      <c r="U2" s="2">
        <v>1</v>
      </c>
      <c r="V2" s="3">
        <v>0</v>
      </c>
      <c r="W2" s="2">
        <v>0</v>
      </c>
      <c r="X2" s="5" t="s">
        <v>35</v>
      </c>
      <c r="Y2" s="2" t="s">
        <v>30</v>
      </c>
      <c r="Z2" s="5" t="s">
        <v>30</v>
      </c>
    </row>
    <row r="3" spans="1:42" x14ac:dyDescent="0.2">
      <c r="A3" s="15" t="s">
        <v>18</v>
      </c>
      <c r="B3" s="16" t="s">
        <v>19</v>
      </c>
      <c r="C3" s="16" t="s">
        <v>20</v>
      </c>
      <c r="D3" s="17" t="s">
        <v>331</v>
      </c>
      <c r="E3" s="1" t="s">
        <v>344</v>
      </c>
      <c r="F3" s="2">
        <v>2</v>
      </c>
      <c r="G3" s="2">
        <v>658</v>
      </c>
      <c r="H3" s="1">
        <v>3.0303029999999998E-3</v>
      </c>
      <c r="I3" s="3">
        <v>2155</v>
      </c>
      <c r="J3" s="2">
        <v>217761</v>
      </c>
      <c r="K3" s="4">
        <v>9.7990000000000004E-3</v>
      </c>
      <c r="L3" s="2">
        <v>0.1172</v>
      </c>
      <c r="M3" s="2">
        <v>1</v>
      </c>
      <c r="N3" s="3">
        <v>0</v>
      </c>
      <c r="O3" s="2">
        <v>140</v>
      </c>
      <c r="P3" s="4">
        <f t="shared" ref="P3:P34" si="1">N3/(O3+N3)</f>
        <v>0</v>
      </c>
      <c r="Q3" s="3">
        <v>2</v>
      </c>
      <c r="R3" s="2">
        <v>518</v>
      </c>
      <c r="S3" s="5">
        <f t="shared" si="0"/>
        <v>3.8461538461538464E-3</v>
      </c>
      <c r="T3" s="2">
        <v>1</v>
      </c>
      <c r="U3" s="2">
        <v>1</v>
      </c>
      <c r="V3" s="18">
        <v>45</v>
      </c>
      <c r="W3" s="2">
        <v>19407</v>
      </c>
      <c r="X3" s="5">
        <v>2.3133867982726712E-3</v>
      </c>
      <c r="Y3" s="2">
        <v>1</v>
      </c>
      <c r="Z3" s="5">
        <v>1</v>
      </c>
    </row>
    <row r="4" spans="1:42" x14ac:dyDescent="0.2">
      <c r="A4" s="15" t="s">
        <v>18</v>
      </c>
      <c r="B4" s="16" t="s">
        <v>21</v>
      </c>
      <c r="C4" s="16" t="s">
        <v>22</v>
      </c>
      <c r="D4" s="17" t="s">
        <v>331</v>
      </c>
      <c r="E4" s="1" t="s">
        <v>344</v>
      </c>
      <c r="F4" s="2">
        <v>2</v>
      </c>
      <c r="G4" s="2">
        <v>658</v>
      </c>
      <c r="H4" s="1">
        <v>3.0303029999999998E-3</v>
      </c>
      <c r="I4" s="3">
        <v>942</v>
      </c>
      <c r="J4" s="2">
        <v>278410</v>
      </c>
      <c r="K4" s="4">
        <v>3.372E-3</v>
      </c>
      <c r="L4" s="2">
        <v>1</v>
      </c>
      <c r="M4" s="2">
        <v>1</v>
      </c>
      <c r="N4" s="19">
        <v>1</v>
      </c>
      <c r="O4" s="2">
        <v>139</v>
      </c>
      <c r="P4" s="4">
        <f t="shared" si="1"/>
        <v>7.1428571428571426E-3</v>
      </c>
      <c r="Q4" s="3">
        <v>1</v>
      </c>
      <c r="R4" s="2">
        <v>519</v>
      </c>
      <c r="S4" s="5">
        <f t="shared" si="0"/>
        <v>1.9230769230769232E-3</v>
      </c>
      <c r="T4" s="2">
        <v>0.89559999999999995</v>
      </c>
      <c r="U4" s="2">
        <v>1</v>
      </c>
      <c r="V4" s="18">
        <v>839</v>
      </c>
      <c r="W4" s="20">
        <v>23405</v>
      </c>
      <c r="X4" s="5">
        <v>3.4606500577462465E-2</v>
      </c>
      <c r="Y4" s="2">
        <v>0.1225</v>
      </c>
      <c r="Z4" s="5">
        <v>1</v>
      </c>
    </row>
    <row r="5" spans="1:42" x14ac:dyDescent="0.2">
      <c r="A5" s="18" t="s">
        <v>18</v>
      </c>
      <c r="B5" s="20" t="s">
        <v>23</v>
      </c>
      <c r="C5" s="20" t="s">
        <v>24</v>
      </c>
      <c r="D5" s="14" t="s">
        <v>331</v>
      </c>
      <c r="E5" s="1" t="s">
        <v>344</v>
      </c>
      <c r="F5" s="2">
        <v>1</v>
      </c>
      <c r="G5" s="2">
        <v>659</v>
      </c>
      <c r="H5" s="1">
        <v>1.5151520000000001E-3</v>
      </c>
      <c r="I5" s="3">
        <v>298</v>
      </c>
      <c r="J5" s="2">
        <v>281016</v>
      </c>
      <c r="K5" s="4">
        <v>1.059E-3</v>
      </c>
      <c r="L5" s="2">
        <v>1</v>
      </c>
      <c r="M5" s="2">
        <v>1</v>
      </c>
      <c r="N5" s="3">
        <v>0</v>
      </c>
      <c r="O5" s="2">
        <v>140</v>
      </c>
      <c r="P5" s="4">
        <f t="shared" si="1"/>
        <v>0</v>
      </c>
      <c r="Q5" s="3">
        <v>1</v>
      </c>
      <c r="R5" s="2">
        <v>519</v>
      </c>
      <c r="S5" s="5">
        <f t="shared" si="0"/>
        <v>1.9230769230769232E-3</v>
      </c>
      <c r="T5" s="2">
        <v>1</v>
      </c>
      <c r="U5" s="2">
        <v>1</v>
      </c>
      <c r="V5" s="3">
        <v>16</v>
      </c>
      <c r="W5" s="2">
        <v>24856</v>
      </c>
      <c r="X5" s="5">
        <v>6.4329366355741395E-4</v>
      </c>
      <c r="Y5" s="2">
        <v>1</v>
      </c>
      <c r="Z5" s="5">
        <v>1</v>
      </c>
    </row>
    <row r="6" spans="1:42" s="11" customFormat="1" x14ac:dyDescent="0.2">
      <c r="A6" s="21" t="s">
        <v>25</v>
      </c>
      <c r="B6" s="22" t="s">
        <v>26</v>
      </c>
      <c r="C6" s="22" t="s">
        <v>27</v>
      </c>
      <c r="D6" s="23" t="s">
        <v>332</v>
      </c>
      <c r="E6" s="24" t="s">
        <v>345</v>
      </c>
      <c r="F6" s="25">
        <v>14</v>
      </c>
      <c r="G6" s="25">
        <v>646</v>
      </c>
      <c r="H6" s="24">
        <v>2.1212121E-2</v>
      </c>
      <c r="I6" s="26">
        <v>1265</v>
      </c>
      <c r="J6" s="25">
        <v>281581</v>
      </c>
      <c r="K6" s="27">
        <v>4.4720000000000003E-3</v>
      </c>
      <c r="L6" s="28">
        <v>1.457E-10</v>
      </c>
      <c r="M6" s="28">
        <v>1.2146640000000001E-7</v>
      </c>
      <c r="N6" s="26">
        <v>12</v>
      </c>
      <c r="O6" s="25">
        <v>128</v>
      </c>
      <c r="P6" s="27">
        <f t="shared" si="1"/>
        <v>8.5714285714285715E-2</v>
      </c>
      <c r="Q6" s="26">
        <v>2</v>
      </c>
      <c r="R6" s="25">
        <v>518</v>
      </c>
      <c r="S6" s="29">
        <f t="shared" si="0"/>
        <v>3.8461538461538464E-3</v>
      </c>
      <c r="T6" s="28">
        <v>3.4379999999999999E-7</v>
      </c>
      <c r="U6" s="28">
        <v>4.4350200000000001E-5</v>
      </c>
      <c r="V6" s="21">
        <v>1082</v>
      </c>
      <c r="W6" s="22">
        <v>23866</v>
      </c>
      <c r="X6" s="29">
        <v>4.3370210036876702E-2</v>
      </c>
      <c r="Y6" s="28">
        <v>1.4420000000000001E-2</v>
      </c>
      <c r="Z6" s="30">
        <v>1</v>
      </c>
    </row>
    <row r="7" spans="1:42" s="11" customFormat="1" x14ac:dyDescent="0.2">
      <c r="A7" s="15" t="s">
        <v>25</v>
      </c>
      <c r="B7" s="16" t="s">
        <v>28</v>
      </c>
      <c r="C7" s="16" t="s">
        <v>29</v>
      </c>
      <c r="D7" s="17" t="s">
        <v>332</v>
      </c>
      <c r="E7" s="1" t="s">
        <v>345</v>
      </c>
      <c r="F7" s="2">
        <v>2</v>
      </c>
      <c r="G7" s="2">
        <v>658</v>
      </c>
      <c r="H7" s="1">
        <v>3.0303029999999998E-3</v>
      </c>
      <c r="I7" s="3">
        <v>585</v>
      </c>
      <c r="J7" s="2">
        <v>279937</v>
      </c>
      <c r="K7" s="4">
        <v>2.085E-3</v>
      </c>
      <c r="L7" s="2">
        <v>0.91690000000000005</v>
      </c>
      <c r="M7" s="2">
        <v>1</v>
      </c>
      <c r="N7" s="3">
        <v>0</v>
      </c>
      <c r="O7" s="2">
        <v>140</v>
      </c>
      <c r="P7" s="4">
        <f t="shared" si="1"/>
        <v>0</v>
      </c>
      <c r="Q7" s="3">
        <v>2</v>
      </c>
      <c r="R7" s="2">
        <v>518</v>
      </c>
      <c r="S7" s="5">
        <f t="shared" si="0"/>
        <v>3.8461538461538464E-3</v>
      </c>
      <c r="T7" s="2">
        <v>1</v>
      </c>
      <c r="U7" s="2">
        <v>1</v>
      </c>
      <c r="V7" s="3">
        <v>10</v>
      </c>
      <c r="W7" s="2">
        <v>24776</v>
      </c>
      <c r="X7" s="5">
        <v>4.0345356249495682E-4</v>
      </c>
      <c r="Y7" s="2">
        <v>1</v>
      </c>
      <c r="Z7" s="5">
        <v>1</v>
      </c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</row>
    <row r="8" spans="1:42" x14ac:dyDescent="0.2">
      <c r="A8" s="31" t="s">
        <v>25</v>
      </c>
      <c r="B8" s="32" t="s">
        <v>54</v>
      </c>
      <c r="C8" s="32" t="s">
        <v>55</v>
      </c>
      <c r="D8" s="33" t="s">
        <v>332</v>
      </c>
      <c r="E8" s="1" t="s">
        <v>345</v>
      </c>
      <c r="F8" s="2">
        <v>1</v>
      </c>
      <c r="G8" s="2">
        <v>659</v>
      </c>
      <c r="H8" s="1">
        <v>1.5151520000000001E-3</v>
      </c>
      <c r="I8" s="3">
        <v>89</v>
      </c>
      <c r="J8" s="2">
        <v>238123</v>
      </c>
      <c r="K8" s="4">
        <v>3.7359999999999997E-4</v>
      </c>
      <c r="L8" s="2">
        <v>0.61370000000000002</v>
      </c>
      <c r="M8" s="2">
        <v>1</v>
      </c>
      <c r="N8" s="3">
        <v>0</v>
      </c>
      <c r="O8" s="2">
        <v>140</v>
      </c>
      <c r="P8" s="4">
        <f t="shared" si="1"/>
        <v>0</v>
      </c>
      <c r="Q8" s="3">
        <v>1</v>
      </c>
      <c r="R8" s="2">
        <v>519</v>
      </c>
      <c r="S8" s="5">
        <f t="shared" si="0"/>
        <v>1.9230769230769232E-3</v>
      </c>
      <c r="T8" s="2">
        <v>1</v>
      </c>
      <c r="U8" s="2">
        <v>1</v>
      </c>
      <c r="V8" s="3">
        <v>4</v>
      </c>
      <c r="W8" s="2">
        <v>21298</v>
      </c>
      <c r="X8" s="5">
        <v>1.8777579569993427E-4</v>
      </c>
      <c r="Y8" s="2">
        <v>1</v>
      </c>
      <c r="Z8" s="5">
        <v>1</v>
      </c>
    </row>
    <row r="9" spans="1:42" x14ac:dyDescent="0.2">
      <c r="A9" s="31" t="s">
        <v>25</v>
      </c>
      <c r="B9" s="32" t="s">
        <v>56</v>
      </c>
      <c r="C9" s="32" t="s">
        <v>57</v>
      </c>
      <c r="D9" s="33" t="s">
        <v>332</v>
      </c>
      <c r="E9" s="1" t="s">
        <v>345</v>
      </c>
      <c r="F9" s="2">
        <v>3</v>
      </c>
      <c r="G9" s="2">
        <v>657</v>
      </c>
      <c r="H9" s="1">
        <v>4.5454550000000003E-3</v>
      </c>
      <c r="I9" s="3">
        <v>537</v>
      </c>
      <c r="J9" s="2">
        <v>282353</v>
      </c>
      <c r="K9" s="4">
        <v>1.8979999999999999E-3</v>
      </c>
      <c r="L9" s="2">
        <v>0.26650000000000001</v>
      </c>
      <c r="M9" s="2">
        <v>1</v>
      </c>
      <c r="N9" s="3">
        <v>2</v>
      </c>
      <c r="O9" s="2">
        <v>138</v>
      </c>
      <c r="P9" s="4">
        <f t="shared" si="1"/>
        <v>1.4285714285714285E-2</v>
      </c>
      <c r="Q9" s="3">
        <v>1</v>
      </c>
      <c r="R9" s="2">
        <v>519</v>
      </c>
      <c r="S9" s="5">
        <f t="shared" si="0"/>
        <v>1.9230769230769232E-3</v>
      </c>
      <c r="T9" s="2">
        <v>0.2215</v>
      </c>
      <c r="U9" s="2">
        <v>1</v>
      </c>
      <c r="V9" s="18">
        <v>457</v>
      </c>
      <c r="W9" s="20">
        <v>24507</v>
      </c>
      <c r="X9" s="5">
        <v>1.8306361160070502E-2</v>
      </c>
      <c r="Y9" s="2">
        <v>0.9698</v>
      </c>
      <c r="Z9" s="5">
        <v>1</v>
      </c>
    </row>
    <row r="10" spans="1:42" x14ac:dyDescent="0.2">
      <c r="A10" s="34" t="s">
        <v>25</v>
      </c>
      <c r="B10" s="35" t="s">
        <v>58</v>
      </c>
      <c r="C10" s="35" t="s">
        <v>59</v>
      </c>
      <c r="D10" s="36" t="s">
        <v>332</v>
      </c>
      <c r="E10" s="24" t="s">
        <v>345</v>
      </c>
      <c r="F10" s="25">
        <v>1</v>
      </c>
      <c r="G10" s="25">
        <v>659</v>
      </c>
      <c r="H10" s="24">
        <v>1.5151520000000001E-3</v>
      </c>
      <c r="I10" s="26">
        <v>2</v>
      </c>
      <c r="J10" s="25">
        <v>282816</v>
      </c>
      <c r="K10" s="27">
        <v>7.0720000000000002E-6</v>
      </c>
      <c r="L10" s="25">
        <v>2.2E-16</v>
      </c>
      <c r="M10" s="28">
        <v>4.5206900000000002E-7</v>
      </c>
      <c r="N10" s="26">
        <v>1</v>
      </c>
      <c r="O10" s="25">
        <v>139</v>
      </c>
      <c r="P10" s="27">
        <f t="shared" si="1"/>
        <v>7.1428571428571426E-3</v>
      </c>
      <c r="Q10" s="26">
        <v>0</v>
      </c>
      <c r="R10" s="25">
        <v>520</v>
      </c>
      <c r="S10" s="29">
        <f t="shared" si="0"/>
        <v>0</v>
      </c>
      <c r="T10" s="25">
        <v>5.3769999999999998E-2</v>
      </c>
      <c r="U10" s="37">
        <v>1</v>
      </c>
      <c r="V10" s="21">
        <v>0</v>
      </c>
      <c r="W10" s="22">
        <v>24960</v>
      </c>
      <c r="X10" s="29">
        <v>0</v>
      </c>
      <c r="Y10" s="25">
        <v>3.160983E-11</v>
      </c>
      <c r="Z10" s="30">
        <v>4.0776680000000002E-9</v>
      </c>
    </row>
    <row r="11" spans="1:42" x14ac:dyDescent="0.2">
      <c r="A11" s="31" t="s">
        <v>25</v>
      </c>
      <c r="B11" s="32" t="s">
        <v>60</v>
      </c>
      <c r="C11" s="32" t="s">
        <v>61</v>
      </c>
      <c r="D11" s="33" t="s">
        <v>332</v>
      </c>
      <c r="E11" s="1" t="s">
        <v>345</v>
      </c>
      <c r="F11" s="2">
        <v>1</v>
      </c>
      <c r="G11" s="2">
        <v>659</v>
      </c>
      <c r="H11" s="1">
        <v>1.5151520000000001E-3</v>
      </c>
      <c r="I11" s="3">
        <v>378</v>
      </c>
      <c r="J11" s="2">
        <v>280528</v>
      </c>
      <c r="K11" s="4">
        <v>1.346E-3</v>
      </c>
      <c r="L11" s="2">
        <v>1</v>
      </c>
      <c r="M11" s="2">
        <v>1</v>
      </c>
      <c r="N11" s="3">
        <v>1</v>
      </c>
      <c r="O11" s="2">
        <v>139</v>
      </c>
      <c r="P11" s="4">
        <f t="shared" si="1"/>
        <v>7.1428571428571426E-3</v>
      </c>
      <c r="Q11" s="3">
        <v>0</v>
      </c>
      <c r="R11" s="2">
        <v>520</v>
      </c>
      <c r="S11" s="5">
        <f t="shared" si="0"/>
        <v>0</v>
      </c>
      <c r="T11" s="2">
        <v>0.48099999999999998</v>
      </c>
      <c r="U11" s="2">
        <v>1</v>
      </c>
      <c r="V11" s="18">
        <v>341</v>
      </c>
      <c r="W11" s="20">
        <v>24519</v>
      </c>
      <c r="X11" s="5">
        <v>1.3716814159292035E-2</v>
      </c>
      <c r="Y11" s="2">
        <v>0.76190000000000002</v>
      </c>
      <c r="Z11" s="5">
        <v>1</v>
      </c>
    </row>
    <row r="12" spans="1:42" x14ac:dyDescent="0.2">
      <c r="A12" s="31" t="s">
        <v>25</v>
      </c>
      <c r="B12" s="32" t="s">
        <v>62</v>
      </c>
      <c r="C12" s="32" t="s">
        <v>63</v>
      </c>
      <c r="D12" s="33" t="s">
        <v>332</v>
      </c>
      <c r="E12" s="1" t="s">
        <v>345</v>
      </c>
      <c r="F12" s="2">
        <v>1</v>
      </c>
      <c r="G12" s="2">
        <v>659</v>
      </c>
      <c r="H12" s="1">
        <v>1.5151520000000001E-3</v>
      </c>
      <c r="I12" s="3">
        <v>329</v>
      </c>
      <c r="J12" s="2">
        <v>282501</v>
      </c>
      <c r="K12" s="4">
        <v>1.163E-3</v>
      </c>
      <c r="L12" s="2">
        <v>1</v>
      </c>
      <c r="M12" s="2">
        <v>1</v>
      </c>
      <c r="N12" s="3">
        <v>0</v>
      </c>
      <c r="O12" s="2">
        <v>140</v>
      </c>
      <c r="P12" s="4">
        <f t="shared" si="1"/>
        <v>0</v>
      </c>
      <c r="Q12" s="3">
        <v>1</v>
      </c>
      <c r="R12" s="2">
        <v>519</v>
      </c>
      <c r="S12" s="5">
        <f t="shared" si="0"/>
        <v>1.9230769230769232E-3</v>
      </c>
      <c r="T12" s="2">
        <v>1</v>
      </c>
      <c r="U12" s="2">
        <v>1</v>
      </c>
      <c r="V12" s="18">
        <v>10</v>
      </c>
      <c r="W12" s="2">
        <v>24950</v>
      </c>
      <c r="X12" s="5">
        <v>4.0064102564102563E-4</v>
      </c>
      <c r="Y12" s="2">
        <v>1</v>
      </c>
      <c r="Z12" s="5">
        <v>1</v>
      </c>
    </row>
    <row r="13" spans="1:42" x14ac:dyDescent="0.2">
      <c r="A13" s="31" t="s">
        <v>64</v>
      </c>
      <c r="B13" s="32" t="s">
        <v>65</v>
      </c>
      <c r="C13" s="32" t="s">
        <v>66</v>
      </c>
      <c r="D13" s="33" t="s">
        <v>332</v>
      </c>
      <c r="E13" s="1" t="s">
        <v>346</v>
      </c>
      <c r="F13" s="2">
        <v>1</v>
      </c>
      <c r="G13" s="2">
        <v>659</v>
      </c>
      <c r="H13" s="1">
        <v>1.5151520000000001E-3</v>
      </c>
      <c r="I13" s="3">
        <v>185</v>
      </c>
      <c r="J13" s="2">
        <v>281389</v>
      </c>
      <c r="K13" s="4">
        <v>6.5700000000000003E-4</v>
      </c>
      <c r="L13" s="2">
        <v>0.92130000000000001</v>
      </c>
      <c r="M13" s="2">
        <v>1</v>
      </c>
      <c r="N13" s="3">
        <v>0</v>
      </c>
      <c r="O13" s="2">
        <v>140</v>
      </c>
      <c r="P13" s="4">
        <f t="shared" si="1"/>
        <v>0</v>
      </c>
      <c r="Q13" s="3">
        <v>1</v>
      </c>
      <c r="R13" s="2">
        <v>519</v>
      </c>
      <c r="S13" s="5">
        <f t="shared" si="0"/>
        <v>1.9230769230769232E-3</v>
      </c>
      <c r="T13" s="2">
        <v>1</v>
      </c>
      <c r="U13" s="2">
        <v>1</v>
      </c>
      <c r="V13" s="18">
        <v>4</v>
      </c>
      <c r="W13" s="2">
        <v>24858</v>
      </c>
      <c r="X13" s="5">
        <v>1.6088810232483308E-4</v>
      </c>
      <c r="Y13" s="2">
        <v>1</v>
      </c>
      <c r="Z13" s="5">
        <v>1</v>
      </c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42" x14ac:dyDescent="0.2">
      <c r="A14" s="15" t="s">
        <v>64</v>
      </c>
      <c r="B14" s="16" t="s">
        <v>67</v>
      </c>
      <c r="C14" s="16" t="s">
        <v>68</v>
      </c>
      <c r="D14" s="17" t="s">
        <v>332</v>
      </c>
      <c r="E14" s="1" t="s">
        <v>346</v>
      </c>
      <c r="F14" s="2">
        <v>1</v>
      </c>
      <c r="G14" s="2">
        <v>659</v>
      </c>
      <c r="H14" s="1">
        <v>1.5151520000000001E-3</v>
      </c>
      <c r="I14" s="3">
        <v>31</v>
      </c>
      <c r="J14" s="2">
        <v>179063</v>
      </c>
      <c r="K14" s="4">
        <v>1.7310000000000001E-4</v>
      </c>
      <c r="L14" s="2">
        <v>0.26350000000000001</v>
      </c>
      <c r="M14" s="2">
        <v>1</v>
      </c>
      <c r="N14" s="3">
        <v>0</v>
      </c>
      <c r="O14" s="2">
        <v>140</v>
      </c>
      <c r="P14" s="4">
        <f t="shared" si="1"/>
        <v>0</v>
      </c>
      <c r="Q14" s="3">
        <v>1</v>
      </c>
      <c r="R14" s="2">
        <v>519</v>
      </c>
      <c r="S14" s="5">
        <f t="shared" si="0"/>
        <v>1.9230769230769232E-3</v>
      </c>
      <c r="T14" s="2">
        <v>1</v>
      </c>
      <c r="U14" s="2">
        <v>1</v>
      </c>
      <c r="V14" s="18">
        <v>3</v>
      </c>
      <c r="W14" s="2">
        <v>16913</v>
      </c>
      <c r="X14" s="5">
        <v>1.7734689051785292E-4</v>
      </c>
      <c r="Y14" s="2">
        <v>1</v>
      </c>
      <c r="Z14" s="5">
        <v>1</v>
      </c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spans="1:42" x14ac:dyDescent="0.2">
      <c r="A15" s="31" t="s">
        <v>69</v>
      </c>
      <c r="B15" s="32" t="s">
        <v>70</v>
      </c>
      <c r="C15" s="32" t="s">
        <v>71</v>
      </c>
      <c r="D15" s="33" t="s">
        <v>332</v>
      </c>
      <c r="E15" s="1" t="s">
        <v>344</v>
      </c>
      <c r="F15" s="2">
        <v>2</v>
      </c>
      <c r="G15" s="2">
        <v>658</v>
      </c>
      <c r="H15" s="1">
        <v>3.0303029999999998E-3</v>
      </c>
      <c r="I15" s="3">
        <v>1279</v>
      </c>
      <c r="J15" s="2">
        <v>281141</v>
      </c>
      <c r="K15" s="4">
        <v>4.529E-3</v>
      </c>
      <c r="L15" s="2">
        <v>0.77749999999999997</v>
      </c>
      <c r="M15" s="2">
        <v>1</v>
      </c>
      <c r="N15" s="3">
        <v>0</v>
      </c>
      <c r="O15" s="2">
        <v>140</v>
      </c>
      <c r="P15" s="4">
        <f t="shared" si="1"/>
        <v>0</v>
      </c>
      <c r="Q15" s="3">
        <v>2</v>
      </c>
      <c r="R15" s="2">
        <v>518</v>
      </c>
      <c r="S15" s="5">
        <f t="shared" si="0"/>
        <v>3.8461538461538464E-3</v>
      </c>
      <c r="T15" s="2">
        <v>1</v>
      </c>
      <c r="U15" s="2">
        <v>1</v>
      </c>
      <c r="V15" s="18">
        <v>11</v>
      </c>
      <c r="W15" s="2">
        <v>24947</v>
      </c>
      <c r="X15" s="5">
        <v>4.40740443945829E-4</v>
      </c>
      <c r="Y15" s="2">
        <v>1</v>
      </c>
      <c r="Z15" s="5">
        <v>1</v>
      </c>
    </row>
    <row r="16" spans="1:42" x14ac:dyDescent="0.2">
      <c r="A16" s="15" t="s">
        <v>72</v>
      </c>
      <c r="B16" s="16" t="s">
        <v>73</v>
      </c>
      <c r="C16" s="16" t="s">
        <v>74</v>
      </c>
      <c r="D16" s="17" t="s">
        <v>332</v>
      </c>
      <c r="E16" s="1" t="s">
        <v>345</v>
      </c>
      <c r="F16" s="2">
        <v>8</v>
      </c>
      <c r="G16" s="2">
        <v>652</v>
      </c>
      <c r="H16" s="1">
        <f>F16/G16</f>
        <v>1.2269938650306749E-2</v>
      </c>
      <c r="I16" s="3">
        <v>4347</v>
      </c>
      <c r="J16" s="2">
        <v>277833</v>
      </c>
      <c r="K16" s="4">
        <v>1.541E-2</v>
      </c>
      <c r="L16" s="2">
        <v>0.5988</v>
      </c>
      <c r="M16" s="2">
        <v>1</v>
      </c>
      <c r="N16" s="3">
        <v>1</v>
      </c>
      <c r="O16" s="2">
        <v>139</v>
      </c>
      <c r="P16" s="4">
        <f t="shared" si="1"/>
        <v>7.1428571428571426E-3</v>
      </c>
      <c r="Q16" s="3">
        <v>7</v>
      </c>
      <c r="R16" s="2">
        <v>513</v>
      </c>
      <c r="S16" s="5">
        <f t="shared" si="0"/>
        <v>1.3461538461538462E-2</v>
      </c>
      <c r="T16" s="2">
        <v>0.8639</v>
      </c>
      <c r="U16" s="2">
        <v>1</v>
      </c>
      <c r="V16" s="18">
        <v>62</v>
      </c>
      <c r="W16" s="20">
        <v>24872</v>
      </c>
      <c r="X16" s="5">
        <v>2.4865645303601509E-3</v>
      </c>
      <c r="Y16" s="2">
        <v>0.80179999999999996</v>
      </c>
      <c r="Z16" s="5">
        <v>1</v>
      </c>
    </row>
    <row r="17" spans="1:42" x14ac:dyDescent="0.2">
      <c r="A17" s="31" t="s">
        <v>72</v>
      </c>
      <c r="B17" s="32" t="s">
        <v>75</v>
      </c>
      <c r="D17" s="38" t="s">
        <v>332</v>
      </c>
      <c r="E17" s="1" t="s">
        <v>345</v>
      </c>
      <c r="F17" s="2">
        <v>1</v>
      </c>
      <c r="G17" s="2">
        <v>659</v>
      </c>
      <c r="H17" s="1">
        <v>1.5151520000000001E-3</v>
      </c>
      <c r="I17" s="3">
        <v>6</v>
      </c>
      <c r="J17" s="2">
        <v>239276</v>
      </c>
      <c r="K17" s="4">
        <v>2.508E-5</v>
      </c>
      <c r="L17" s="2">
        <v>5.2170000000000005E-4</v>
      </c>
      <c r="M17" s="2">
        <v>6.7299300000000006E-2</v>
      </c>
      <c r="N17" s="3">
        <v>0</v>
      </c>
      <c r="O17" s="2">
        <v>140</v>
      </c>
      <c r="P17" s="4">
        <f t="shared" si="1"/>
        <v>0</v>
      </c>
      <c r="Q17" s="3">
        <v>1</v>
      </c>
      <c r="R17" s="2">
        <v>519</v>
      </c>
      <c r="S17" s="5">
        <f t="shared" si="0"/>
        <v>1.9230769230769232E-3</v>
      </c>
      <c r="T17" s="2">
        <v>1</v>
      </c>
      <c r="U17" s="2">
        <v>1</v>
      </c>
      <c r="V17" s="18">
        <v>0</v>
      </c>
      <c r="W17" s="2">
        <v>15038</v>
      </c>
      <c r="X17" s="5">
        <v>0</v>
      </c>
      <c r="Y17" s="2">
        <v>1</v>
      </c>
      <c r="Z17" s="5">
        <v>1</v>
      </c>
    </row>
    <row r="18" spans="1:42" x14ac:dyDescent="0.2">
      <c r="A18" s="31" t="s">
        <v>72</v>
      </c>
      <c r="B18" s="32" t="s">
        <v>76</v>
      </c>
      <c r="C18" s="32" t="s">
        <v>77</v>
      </c>
      <c r="D18" s="33" t="s">
        <v>332</v>
      </c>
      <c r="E18" s="1" t="s">
        <v>345</v>
      </c>
      <c r="F18" s="2">
        <v>2</v>
      </c>
      <c r="G18" s="2">
        <v>658</v>
      </c>
      <c r="H18" s="1">
        <v>3.0303029999999998E-3</v>
      </c>
      <c r="I18" s="3">
        <v>1393</v>
      </c>
      <c r="J18" s="2">
        <v>281413</v>
      </c>
      <c r="K18" s="4">
        <v>4.9259999999999998E-3</v>
      </c>
      <c r="L18" s="2">
        <v>0.67700000000000005</v>
      </c>
      <c r="M18" s="2">
        <v>1</v>
      </c>
      <c r="N18" s="3">
        <v>0</v>
      </c>
      <c r="O18" s="2">
        <v>140</v>
      </c>
      <c r="P18" s="4">
        <f t="shared" si="1"/>
        <v>0</v>
      </c>
      <c r="Q18" s="3">
        <v>2</v>
      </c>
      <c r="R18" s="2">
        <v>518</v>
      </c>
      <c r="S18" s="5">
        <f t="shared" si="0"/>
        <v>3.8461538461538464E-3</v>
      </c>
      <c r="T18" s="2">
        <v>1</v>
      </c>
      <c r="U18" s="2">
        <v>1</v>
      </c>
      <c r="V18" s="18">
        <v>89</v>
      </c>
      <c r="W18" s="2">
        <v>24869</v>
      </c>
      <c r="X18" s="5">
        <v>3.5659908646526162E-3</v>
      </c>
      <c r="Y18" s="2">
        <v>1</v>
      </c>
      <c r="Z18" s="5">
        <v>1</v>
      </c>
    </row>
    <row r="19" spans="1:42" x14ac:dyDescent="0.2">
      <c r="A19" s="31" t="s">
        <v>31</v>
      </c>
      <c r="B19" s="32" t="s">
        <v>78</v>
      </c>
      <c r="C19" s="32" t="s">
        <v>79</v>
      </c>
      <c r="D19" s="33" t="s">
        <v>332</v>
      </c>
      <c r="E19" s="1" t="s">
        <v>345</v>
      </c>
      <c r="F19" s="2">
        <v>2</v>
      </c>
      <c r="G19" s="2">
        <v>658</v>
      </c>
      <c r="H19" s="1">
        <v>3.0303029999999998E-3</v>
      </c>
      <c r="I19" s="3">
        <v>2351</v>
      </c>
      <c r="J19" s="2">
        <v>276067</v>
      </c>
      <c r="K19" s="4">
        <v>8.4440000000000001E-3</v>
      </c>
      <c r="L19" s="2">
        <v>0.1915</v>
      </c>
      <c r="M19" s="2">
        <v>1</v>
      </c>
      <c r="N19" s="3">
        <v>2</v>
      </c>
      <c r="O19" s="2">
        <v>138</v>
      </c>
      <c r="P19" s="4">
        <f t="shared" si="1"/>
        <v>1.4285714285714285E-2</v>
      </c>
      <c r="Q19" s="3">
        <v>0</v>
      </c>
      <c r="R19" s="2">
        <v>520</v>
      </c>
      <c r="S19" s="5">
        <f t="shared" si="0"/>
        <v>0</v>
      </c>
      <c r="T19" s="2">
        <v>6.2390000000000001E-2</v>
      </c>
      <c r="U19" s="2">
        <v>1</v>
      </c>
      <c r="V19" s="18">
        <v>258</v>
      </c>
      <c r="W19" s="20">
        <v>23712</v>
      </c>
      <c r="X19" s="5">
        <v>1.0763454317897372E-2</v>
      </c>
      <c r="Y19" s="2">
        <v>1</v>
      </c>
      <c r="Z19" s="5">
        <v>1</v>
      </c>
    </row>
    <row r="20" spans="1:42" x14ac:dyDescent="0.2">
      <c r="A20" s="18" t="s">
        <v>31</v>
      </c>
      <c r="B20" s="20" t="s">
        <v>32</v>
      </c>
      <c r="C20" s="20" t="s">
        <v>33</v>
      </c>
      <c r="D20" s="14" t="s">
        <v>332</v>
      </c>
      <c r="E20" s="1" t="s">
        <v>345</v>
      </c>
      <c r="F20" s="2">
        <v>6</v>
      </c>
      <c r="G20" s="2">
        <v>654</v>
      </c>
      <c r="H20" s="1">
        <v>9.0909089999999994E-3</v>
      </c>
      <c r="I20" s="3">
        <v>2961</v>
      </c>
      <c r="J20" s="2">
        <v>274999</v>
      </c>
      <c r="K20" s="4">
        <v>1.065E-2</v>
      </c>
      <c r="L20" s="2">
        <v>0.84099999999999997</v>
      </c>
      <c r="M20" s="2">
        <v>1</v>
      </c>
      <c r="N20" s="3">
        <v>0</v>
      </c>
      <c r="O20" s="2">
        <v>140</v>
      </c>
      <c r="P20" s="4">
        <f t="shared" si="1"/>
        <v>0</v>
      </c>
      <c r="Q20" s="3">
        <v>6</v>
      </c>
      <c r="R20" s="2">
        <v>514</v>
      </c>
      <c r="S20" s="5">
        <f t="shared" si="0"/>
        <v>1.1538461538461539E-2</v>
      </c>
      <c r="T20" s="2">
        <v>0.43819999999999998</v>
      </c>
      <c r="U20" s="2">
        <v>1</v>
      </c>
      <c r="V20" s="18">
        <v>250</v>
      </c>
      <c r="W20" s="2">
        <v>23550</v>
      </c>
      <c r="X20" s="5">
        <v>1.050420168067227E-2</v>
      </c>
      <c r="Y20" s="2">
        <v>0.42249999999999999</v>
      </c>
      <c r="Z20" s="5">
        <v>1</v>
      </c>
    </row>
    <row r="21" spans="1:42" x14ac:dyDescent="0.2">
      <c r="A21" s="31" t="s">
        <v>31</v>
      </c>
      <c r="B21" s="32" t="s">
        <v>80</v>
      </c>
      <c r="C21" s="32" t="s">
        <v>81</v>
      </c>
      <c r="D21" s="33" t="s">
        <v>332</v>
      </c>
      <c r="E21" s="1" t="s">
        <v>345</v>
      </c>
      <c r="F21" s="2">
        <v>1</v>
      </c>
      <c r="G21" s="2">
        <v>659</v>
      </c>
      <c r="H21" s="1">
        <v>1.5151520000000001E-3</v>
      </c>
      <c r="I21" s="3">
        <v>297</v>
      </c>
      <c r="J21" s="2">
        <v>279989</v>
      </c>
      <c r="K21" s="4">
        <v>1.06E-3</v>
      </c>
      <c r="L21" s="2">
        <v>1</v>
      </c>
      <c r="M21" s="2">
        <v>1</v>
      </c>
      <c r="N21" s="3">
        <v>1</v>
      </c>
      <c r="O21" s="2">
        <v>139</v>
      </c>
      <c r="P21" s="4">
        <f t="shared" si="1"/>
        <v>7.1428571428571426E-3</v>
      </c>
      <c r="Q21" s="3">
        <v>0</v>
      </c>
      <c r="R21" s="2">
        <v>520</v>
      </c>
      <c r="S21" s="5">
        <f t="shared" si="0"/>
        <v>0</v>
      </c>
      <c r="T21" s="2">
        <v>0.48099999999999998</v>
      </c>
      <c r="U21" s="2">
        <v>1</v>
      </c>
      <c r="V21" s="18">
        <v>68</v>
      </c>
      <c r="W21" s="20">
        <v>24228</v>
      </c>
      <c r="X21" s="5">
        <v>2.798814619690484E-3</v>
      </c>
      <c r="Y21" s="2">
        <v>0.86719999999999997</v>
      </c>
      <c r="Z21" s="5">
        <v>1</v>
      </c>
    </row>
    <row r="22" spans="1:42" x14ac:dyDescent="0.2">
      <c r="A22" s="31" t="s">
        <v>82</v>
      </c>
      <c r="B22" s="32" t="s">
        <v>83</v>
      </c>
      <c r="C22" s="32" t="s">
        <v>84</v>
      </c>
      <c r="D22" s="33" t="s">
        <v>331</v>
      </c>
      <c r="E22" s="1" t="s">
        <v>345</v>
      </c>
      <c r="F22" s="2">
        <v>4</v>
      </c>
      <c r="G22" s="2">
        <v>656</v>
      </c>
      <c r="H22" s="1">
        <v>6.0606059999999996E-3</v>
      </c>
      <c r="I22" s="3">
        <v>1443</v>
      </c>
      <c r="J22" s="2">
        <v>280737</v>
      </c>
      <c r="K22" s="4">
        <v>5.1139999999999996E-3</v>
      </c>
      <c r="L22" s="2">
        <v>0.94620000000000004</v>
      </c>
      <c r="M22" s="2">
        <v>1</v>
      </c>
      <c r="N22" s="3">
        <v>3</v>
      </c>
      <c r="O22" s="2">
        <v>137</v>
      </c>
      <c r="P22" s="4">
        <f t="shared" si="1"/>
        <v>2.1428571428571429E-2</v>
      </c>
      <c r="Q22" s="3">
        <v>1</v>
      </c>
      <c r="R22" s="2">
        <v>519</v>
      </c>
      <c r="S22" s="5">
        <f t="shared" si="0"/>
        <v>1.9230769230769232E-3</v>
      </c>
      <c r="T22" s="2">
        <v>4.2759999999999999E-2</v>
      </c>
      <c r="U22" s="2">
        <v>1</v>
      </c>
      <c r="V22" s="18">
        <v>1297</v>
      </c>
      <c r="W22" s="20">
        <v>23649</v>
      </c>
      <c r="X22" s="5">
        <v>5.1992303375290629E-2</v>
      </c>
      <c r="Y22" s="2">
        <v>0.15110000000000001</v>
      </c>
      <c r="Z22" s="5">
        <v>1</v>
      </c>
    </row>
    <row r="23" spans="1:42" x14ac:dyDescent="0.2">
      <c r="A23" s="34" t="s">
        <v>82</v>
      </c>
      <c r="B23" s="35" t="s">
        <v>85</v>
      </c>
      <c r="C23" s="35" t="s">
        <v>86</v>
      </c>
      <c r="D23" s="36" t="s">
        <v>331</v>
      </c>
      <c r="E23" s="24" t="s">
        <v>345</v>
      </c>
      <c r="F23" s="25">
        <v>5</v>
      </c>
      <c r="G23" s="25">
        <v>655</v>
      </c>
      <c r="H23" s="24">
        <v>7.5757580000000001E-3</v>
      </c>
      <c r="I23" s="26">
        <v>1106</v>
      </c>
      <c r="J23" s="25">
        <v>281672</v>
      </c>
      <c r="K23" s="27">
        <v>3.9110000000000004E-3</v>
      </c>
      <c r="L23" s="25">
        <v>0.1323</v>
      </c>
      <c r="M23" s="37">
        <v>1</v>
      </c>
      <c r="N23" s="39">
        <v>2</v>
      </c>
      <c r="O23" s="37">
        <v>138</v>
      </c>
      <c r="P23" s="40">
        <f>N23/O23</f>
        <v>1.4492753623188406E-2</v>
      </c>
      <c r="Q23" s="39">
        <v>3</v>
      </c>
      <c r="R23" s="37">
        <v>517</v>
      </c>
      <c r="S23" s="41">
        <f t="shared" si="0"/>
        <v>5.7692307692307696E-3</v>
      </c>
      <c r="T23" s="37">
        <v>0.28749999999999998</v>
      </c>
      <c r="U23" s="37">
        <v>1</v>
      </c>
      <c r="V23" s="21">
        <v>20</v>
      </c>
      <c r="W23" s="22">
        <v>24950</v>
      </c>
      <c r="X23" s="29">
        <v>8.0096115338406087E-4</v>
      </c>
      <c r="Y23" s="28">
        <v>7.5450000000000004E-8</v>
      </c>
      <c r="Z23" s="30">
        <v>9.7330580000000001E-6</v>
      </c>
    </row>
    <row r="24" spans="1:42" s="11" customFormat="1" x14ac:dyDescent="0.2">
      <c r="A24" s="31" t="s">
        <v>82</v>
      </c>
      <c r="B24" s="32" t="s">
        <v>87</v>
      </c>
      <c r="C24" s="32" t="s">
        <v>88</v>
      </c>
      <c r="D24" s="33" t="s">
        <v>331</v>
      </c>
      <c r="E24" s="1" t="s">
        <v>345</v>
      </c>
      <c r="F24" s="2">
        <v>1</v>
      </c>
      <c r="G24" s="2">
        <v>659</v>
      </c>
      <c r="H24" s="1">
        <v>1.5151520000000001E-3</v>
      </c>
      <c r="I24" s="3">
        <v>0</v>
      </c>
      <c r="J24" s="2">
        <v>0</v>
      </c>
      <c r="K24" s="4" t="s">
        <v>34</v>
      </c>
      <c r="L24" s="2" t="s">
        <v>30</v>
      </c>
      <c r="M24" s="2" t="s">
        <v>30</v>
      </c>
      <c r="N24" s="3">
        <v>1</v>
      </c>
      <c r="O24" s="2">
        <v>139</v>
      </c>
      <c r="P24" s="4">
        <f t="shared" si="1"/>
        <v>7.1428571428571426E-3</v>
      </c>
      <c r="Q24" s="3">
        <v>0</v>
      </c>
      <c r="R24" s="2">
        <v>520</v>
      </c>
      <c r="S24" s="5">
        <f t="shared" si="0"/>
        <v>0</v>
      </c>
      <c r="T24" s="2">
        <v>0.48099999999999998</v>
      </c>
      <c r="U24" s="2">
        <v>1</v>
      </c>
      <c r="V24" s="3" t="s">
        <v>35</v>
      </c>
      <c r="W24" s="2" t="s">
        <v>35</v>
      </c>
      <c r="X24" s="5" t="s">
        <v>35</v>
      </c>
      <c r="Y24" s="2" t="s">
        <v>30</v>
      </c>
      <c r="Z24" s="5" t="s">
        <v>30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</row>
    <row r="25" spans="1:42" x14ac:dyDescent="0.2">
      <c r="A25" s="15" t="s">
        <v>82</v>
      </c>
      <c r="B25" s="16" t="s">
        <v>89</v>
      </c>
      <c r="C25" s="16" t="s">
        <v>90</v>
      </c>
      <c r="D25" s="17" t="s">
        <v>331</v>
      </c>
      <c r="E25" s="1" t="s">
        <v>345</v>
      </c>
      <c r="F25" s="2">
        <v>14</v>
      </c>
      <c r="G25" s="2">
        <v>646</v>
      </c>
      <c r="H25" s="1">
        <v>2.1212121E-2</v>
      </c>
      <c r="I25" s="3">
        <v>4155</v>
      </c>
      <c r="J25" s="2">
        <v>278657</v>
      </c>
      <c r="K25" s="4">
        <v>1.469E-2</v>
      </c>
      <c r="L25" s="2">
        <v>0.21940000000000001</v>
      </c>
      <c r="M25" s="2">
        <v>1</v>
      </c>
      <c r="N25" s="3">
        <v>5</v>
      </c>
      <c r="O25" s="2">
        <v>135</v>
      </c>
      <c r="P25" s="4">
        <f t="shared" si="1"/>
        <v>3.5714285714285712E-2</v>
      </c>
      <c r="Q25" s="3">
        <v>9</v>
      </c>
      <c r="R25" s="2">
        <v>511</v>
      </c>
      <c r="S25" s="5">
        <f t="shared" si="0"/>
        <v>1.7307692307692309E-2</v>
      </c>
      <c r="T25" s="2">
        <v>0.31190000000000001</v>
      </c>
      <c r="U25" s="2">
        <v>1</v>
      </c>
      <c r="V25" s="18">
        <v>685</v>
      </c>
      <c r="W25" s="20">
        <v>24283</v>
      </c>
      <c r="X25" s="5">
        <v>2.7435116949695609E-2</v>
      </c>
      <c r="Y25" s="2">
        <v>0.73509999999999998</v>
      </c>
      <c r="Z25" s="5">
        <v>1</v>
      </c>
    </row>
    <row r="26" spans="1:42" x14ac:dyDescent="0.2">
      <c r="A26" s="31" t="s">
        <v>82</v>
      </c>
      <c r="B26" s="32" t="s">
        <v>91</v>
      </c>
      <c r="C26" s="32" t="s">
        <v>92</v>
      </c>
      <c r="D26" s="33" t="s">
        <v>331</v>
      </c>
      <c r="E26" s="1" t="s">
        <v>345</v>
      </c>
      <c r="F26" s="2">
        <v>8</v>
      </c>
      <c r="G26" s="2">
        <v>652</v>
      </c>
      <c r="H26" s="1">
        <v>1.2121211999999999E-2</v>
      </c>
      <c r="I26" s="3">
        <v>1924</v>
      </c>
      <c r="J26" s="2">
        <v>280900</v>
      </c>
      <c r="K26" s="4">
        <v>6.803E-3</v>
      </c>
      <c r="L26" s="2">
        <v>0.155</v>
      </c>
      <c r="M26" s="2">
        <v>1</v>
      </c>
      <c r="N26" s="3">
        <v>6</v>
      </c>
      <c r="O26" s="2">
        <v>134</v>
      </c>
      <c r="P26" s="4">
        <f t="shared" si="1"/>
        <v>4.2857142857142858E-2</v>
      </c>
      <c r="Q26" s="3">
        <v>2</v>
      </c>
      <c r="R26" s="2">
        <v>518</v>
      </c>
      <c r="S26" s="5">
        <f t="shared" si="0"/>
        <v>3.8461538461538464E-3</v>
      </c>
      <c r="T26" s="2">
        <v>9.3590000000000003E-4</v>
      </c>
      <c r="U26" s="2">
        <v>0.12073109999999999</v>
      </c>
      <c r="V26" s="18">
        <v>1730</v>
      </c>
      <c r="W26" s="20">
        <v>23232</v>
      </c>
      <c r="X26" s="5">
        <v>6.9305344123067061E-2</v>
      </c>
      <c r="Y26" s="2">
        <v>0.2878</v>
      </c>
      <c r="Z26" s="5">
        <v>1</v>
      </c>
    </row>
    <row r="27" spans="1:42" x14ac:dyDescent="0.2">
      <c r="A27" s="31" t="s">
        <v>82</v>
      </c>
      <c r="B27" s="32" t="s">
        <v>93</v>
      </c>
      <c r="C27" s="32" t="s">
        <v>94</v>
      </c>
      <c r="D27" s="33" t="s">
        <v>331</v>
      </c>
      <c r="E27" s="1" t="s">
        <v>345</v>
      </c>
      <c r="F27" s="2">
        <v>1</v>
      </c>
      <c r="G27" s="2">
        <v>659</v>
      </c>
      <c r="H27" s="1">
        <v>1.5151520000000001E-3</v>
      </c>
      <c r="I27" s="3">
        <v>69</v>
      </c>
      <c r="J27" s="2">
        <v>282479</v>
      </c>
      <c r="K27" s="4">
        <v>2.4420000000000003E-4</v>
      </c>
      <c r="L27" s="2">
        <v>0.40360000000000001</v>
      </c>
      <c r="M27" s="2">
        <v>1</v>
      </c>
      <c r="N27" s="3">
        <v>0</v>
      </c>
      <c r="O27" s="2">
        <v>140</v>
      </c>
      <c r="P27" s="4">
        <f t="shared" si="1"/>
        <v>0</v>
      </c>
      <c r="Q27" s="3">
        <v>1</v>
      </c>
      <c r="R27" s="2">
        <v>519</v>
      </c>
      <c r="S27" s="5">
        <f t="shared" si="0"/>
        <v>1.9230769230769232E-3</v>
      </c>
      <c r="T27" s="2">
        <v>1</v>
      </c>
      <c r="U27" s="2">
        <v>1</v>
      </c>
      <c r="V27" s="18">
        <v>1</v>
      </c>
      <c r="W27" s="20">
        <v>24947</v>
      </c>
      <c r="X27" s="5">
        <v>4.0083373416706752E-5</v>
      </c>
      <c r="Y27" s="2">
        <v>1</v>
      </c>
      <c r="Z27" s="5">
        <v>1</v>
      </c>
    </row>
    <row r="28" spans="1:42" x14ac:dyDescent="0.2">
      <c r="A28" s="31" t="s">
        <v>82</v>
      </c>
      <c r="B28" s="32" t="s">
        <v>95</v>
      </c>
      <c r="C28" s="32" t="s">
        <v>96</v>
      </c>
      <c r="D28" s="33" t="s">
        <v>331</v>
      </c>
      <c r="E28" s="1" t="s">
        <v>345</v>
      </c>
      <c r="F28" s="2">
        <v>2</v>
      </c>
      <c r="G28" s="2">
        <v>658</v>
      </c>
      <c r="H28" s="1">
        <v>3.0303029999999998E-3</v>
      </c>
      <c r="I28" s="3">
        <v>0</v>
      </c>
      <c r="J28" s="2">
        <v>0</v>
      </c>
      <c r="K28" s="4" t="s">
        <v>34</v>
      </c>
      <c r="L28" s="2" t="s">
        <v>30</v>
      </c>
      <c r="M28" s="2" t="s">
        <v>30</v>
      </c>
      <c r="N28" s="3">
        <v>0</v>
      </c>
      <c r="O28" s="2">
        <v>140</v>
      </c>
      <c r="P28" s="4">
        <f t="shared" si="1"/>
        <v>0</v>
      </c>
      <c r="Q28" s="3">
        <v>2</v>
      </c>
      <c r="R28" s="2">
        <v>518</v>
      </c>
      <c r="S28" s="5">
        <f t="shared" si="0"/>
        <v>3.8461538461538464E-3</v>
      </c>
      <c r="T28" s="2">
        <v>1</v>
      </c>
      <c r="U28" s="2">
        <v>1</v>
      </c>
      <c r="V28" s="3" t="s">
        <v>35</v>
      </c>
      <c r="W28" s="2" t="s">
        <v>35</v>
      </c>
      <c r="X28" s="5" t="s">
        <v>35</v>
      </c>
      <c r="Y28" s="2" t="s">
        <v>30</v>
      </c>
      <c r="Z28" s="5" t="s">
        <v>30</v>
      </c>
    </row>
    <row r="29" spans="1:42" x14ac:dyDescent="0.2">
      <c r="A29" s="34" t="s">
        <v>97</v>
      </c>
      <c r="B29" s="35" t="s">
        <v>98</v>
      </c>
      <c r="C29" s="35" t="s">
        <v>99</v>
      </c>
      <c r="D29" s="36" t="s">
        <v>331</v>
      </c>
      <c r="E29" s="24" t="s">
        <v>345</v>
      </c>
      <c r="F29" s="25">
        <v>15</v>
      </c>
      <c r="G29" s="25">
        <v>645</v>
      </c>
      <c r="H29" s="24">
        <v>2.2727272999999999E-2</v>
      </c>
      <c r="I29" s="26">
        <v>2118</v>
      </c>
      <c r="J29" s="25">
        <v>264600</v>
      </c>
      <c r="K29" s="27">
        <v>7.9410000000000001E-3</v>
      </c>
      <c r="L29" s="28">
        <v>2.001E-5</v>
      </c>
      <c r="M29" s="25">
        <v>2.5807289999999999E-3</v>
      </c>
      <c r="N29" s="26">
        <v>12</v>
      </c>
      <c r="O29" s="25">
        <v>128</v>
      </c>
      <c r="P29" s="27">
        <f t="shared" si="1"/>
        <v>8.5714285714285715E-2</v>
      </c>
      <c r="Q29" s="26">
        <v>3</v>
      </c>
      <c r="R29" s="25">
        <v>517</v>
      </c>
      <c r="S29" s="29">
        <f t="shared" si="0"/>
        <v>5.7692307692307696E-3</v>
      </c>
      <c r="T29" s="28">
        <v>1.763E-8</v>
      </c>
      <c r="U29" s="25">
        <v>2.2736280000000001E-6</v>
      </c>
      <c r="V29" s="21">
        <v>1572</v>
      </c>
      <c r="W29" s="22">
        <v>18758</v>
      </c>
      <c r="X29" s="29">
        <v>7.7324151500245936E-2</v>
      </c>
      <c r="Y29" s="28">
        <v>0.71120000000000005</v>
      </c>
      <c r="Z29" s="29">
        <v>1</v>
      </c>
    </row>
    <row r="30" spans="1:42" s="11" customFormat="1" x14ac:dyDescent="0.2">
      <c r="A30" s="31" t="s">
        <v>100</v>
      </c>
      <c r="B30" s="32" t="s">
        <v>101</v>
      </c>
      <c r="C30" s="2"/>
      <c r="D30" s="38" t="s">
        <v>332</v>
      </c>
      <c r="E30" s="1" t="s">
        <v>345</v>
      </c>
      <c r="F30" s="2">
        <v>1</v>
      </c>
      <c r="G30" s="2">
        <v>659</v>
      </c>
      <c r="H30" s="1">
        <v>1.5151520000000001E-3</v>
      </c>
      <c r="I30" s="3">
        <v>124</v>
      </c>
      <c r="J30" s="2">
        <v>277764</v>
      </c>
      <c r="K30" s="4">
        <v>4.462E-4</v>
      </c>
      <c r="L30" s="2">
        <v>0.70760000000000001</v>
      </c>
      <c r="M30" s="2">
        <v>1</v>
      </c>
      <c r="N30" s="3">
        <v>0</v>
      </c>
      <c r="O30" s="2">
        <v>140</v>
      </c>
      <c r="P30" s="4">
        <f t="shared" si="1"/>
        <v>0</v>
      </c>
      <c r="Q30" s="3">
        <v>1</v>
      </c>
      <c r="R30" s="2">
        <v>519</v>
      </c>
      <c r="S30" s="5">
        <f t="shared" si="0"/>
        <v>1.9230769230769232E-3</v>
      </c>
      <c r="T30" s="2">
        <v>1</v>
      </c>
      <c r="U30" s="2">
        <v>1</v>
      </c>
      <c r="V30" s="18">
        <v>11</v>
      </c>
      <c r="W30" s="2">
        <v>24613</v>
      </c>
      <c r="X30" s="5">
        <v>4.4671864847303441E-4</v>
      </c>
      <c r="Y30" s="2">
        <v>1</v>
      </c>
      <c r="Z30" s="5">
        <v>1</v>
      </c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1:42" x14ac:dyDescent="0.2">
      <c r="A31" s="31" t="s">
        <v>102</v>
      </c>
      <c r="B31" s="32" t="s">
        <v>103</v>
      </c>
      <c r="C31" s="32" t="s">
        <v>104</v>
      </c>
      <c r="D31" s="33" t="s">
        <v>332</v>
      </c>
      <c r="E31" s="1" t="s">
        <v>345</v>
      </c>
      <c r="F31" s="2">
        <v>8</v>
      </c>
      <c r="G31" s="2">
        <v>652</v>
      </c>
      <c r="H31" s="1">
        <v>1.2121211999999999E-2</v>
      </c>
      <c r="I31" s="3">
        <v>4559</v>
      </c>
      <c r="J31" s="2">
        <v>276277</v>
      </c>
      <c r="K31" s="4">
        <v>1.6230000000000001E-2</v>
      </c>
      <c r="L31" s="2">
        <v>0.49580000000000002</v>
      </c>
      <c r="M31" s="2">
        <v>1</v>
      </c>
      <c r="N31" s="3">
        <v>1</v>
      </c>
      <c r="O31" s="2">
        <v>139</v>
      </c>
      <c r="P31" s="4">
        <f t="shared" si="1"/>
        <v>7.1428571428571426E-3</v>
      </c>
      <c r="Q31" s="3">
        <v>7</v>
      </c>
      <c r="R31" s="2">
        <v>513</v>
      </c>
      <c r="S31" s="5">
        <f t="shared" si="0"/>
        <v>1.3461538461538462E-2</v>
      </c>
      <c r="T31" s="2">
        <v>0.8639</v>
      </c>
      <c r="U31" s="2">
        <v>1</v>
      </c>
      <c r="V31" s="18">
        <v>128</v>
      </c>
      <c r="W31" s="20">
        <v>24678</v>
      </c>
      <c r="X31" s="5">
        <v>5.1600419253406433E-3</v>
      </c>
      <c r="Y31" s="2">
        <v>1</v>
      </c>
      <c r="Z31" s="5">
        <v>1</v>
      </c>
    </row>
    <row r="32" spans="1:42" x14ac:dyDescent="0.2">
      <c r="A32" s="3" t="s">
        <v>102</v>
      </c>
      <c r="B32" s="2" t="s">
        <v>105</v>
      </c>
      <c r="C32" s="2" t="s">
        <v>106</v>
      </c>
      <c r="D32" s="38" t="s">
        <v>332</v>
      </c>
      <c r="E32" s="1" t="s">
        <v>345</v>
      </c>
      <c r="F32" s="2">
        <v>2</v>
      </c>
      <c r="G32" s="2">
        <v>658</v>
      </c>
      <c r="H32" s="1">
        <v>3.0303029999999998E-3</v>
      </c>
      <c r="I32" s="3">
        <v>519</v>
      </c>
      <c r="J32" s="2">
        <v>281461</v>
      </c>
      <c r="K32" s="4">
        <v>1.841E-3</v>
      </c>
      <c r="L32" s="2">
        <v>0.79679999999999995</v>
      </c>
      <c r="M32" s="2">
        <v>1</v>
      </c>
      <c r="N32" s="3">
        <v>2</v>
      </c>
      <c r="O32" s="2">
        <v>138</v>
      </c>
      <c r="P32" s="4">
        <f t="shared" si="1"/>
        <v>1.4285714285714285E-2</v>
      </c>
      <c r="Q32" s="3">
        <v>0</v>
      </c>
      <c r="R32" s="2">
        <v>520</v>
      </c>
      <c r="S32" s="5">
        <f t="shared" si="0"/>
        <v>0</v>
      </c>
      <c r="T32" s="2">
        <v>6.2390000000000001E-2</v>
      </c>
      <c r="U32" s="2">
        <v>1</v>
      </c>
      <c r="V32" s="18">
        <v>337</v>
      </c>
      <c r="W32" s="20">
        <v>24577</v>
      </c>
      <c r="X32" s="5">
        <v>1.3526531267560407E-2</v>
      </c>
      <c r="Y32" s="2">
        <v>1</v>
      </c>
      <c r="Z32" s="5">
        <v>1</v>
      </c>
    </row>
    <row r="33" spans="1:42" x14ac:dyDescent="0.2">
      <c r="A33" s="34" t="s">
        <v>102</v>
      </c>
      <c r="B33" s="35" t="s">
        <v>107</v>
      </c>
      <c r="C33" s="35" t="s">
        <v>108</v>
      </c>
      <c r="D33" s="36" t="s">
        <v>332</v>
      </c>
      <c r="E33" s="24" t="s">
        <v>345</v>
      </c>
      <c r="F33" s="25">
        <v>9</v>
      </c>
      <c r="G33" s="25">
        <v>651</v>
      </c>
      <c r="H33" s="24">
        <v>1.3636364E-2</v>
      </c>
      <c r="I33" s="26">
        <v>3810</v>
      </c>
      <c r="J33" s="25">
        <v>277322</v>
      </c>
      <c r="K33" s="27">
        <v>1.355E-2</v>
      </c>
      <c r="L33" s="28">
        <v>0.98509999999999998</v>
      </c>
      <c r="M33" s="25">
        <v>1</v>
      </c>
      <c r="N33" s="26">
        <v>8</v>
      </c>
      <c r="O33" s="25">
        <v>132</v>
      </c>
      <c r="P33" s="27">
        <f t="shared" si="1"/>
        <v>5.7142857142857141E-2</v>
      </c>
      <c r="Q33" s="26">
        <v>1</v>
      </c>
      <c r="R33" s="25">
        <v>519</v>
      </c>
      <c r="S33" s="29">
        <f t="shared" si="0"/>
        <v>1.9230769230769232E-3</v>
      </c>
      <c r="T33" s="28">
        <v>5.7159999999999996E-7</v>
      </c>
      <c r="U33" s="25">
        <v>7.3733059999999998E-5</v>
      </c>
      <c r="V33" s="21">
        <v>2879</v>
      </c>
      <c r="W33" s="22">
        <v>21567</v>
      </c>
      <c r="X33" s="29">
        <v>0.1177697782868363</v>
      </c>
      <c r="Y33" s="28">
        <v>2.6290000000000001E-2</v>
      </c>
      <c r="Z33" s="29">
        <v>1</v>
      </c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</row>
    <row r="34" spans="1:42" s="11" customFormat="1" x14ac:dyDescent="0.2">
      <c r="A34" s="15" t="s">
        <v>102</v>
      </c>
      <c r="B34" s="16" t="s">
        <v>109</v>
      </c>
      <c r="C34" s="16" t="s">
        <v>110</v>
      </c>
      <c r="D34" s="17" t="s">
        <v>332</v>
      </c>
      <c r="E34" s="1" t="s">
        <v>345</v>
      </c>
      <c r="F34" s="2">
        <v>1</v>
      </c>
      <c r="G34" s="2">
        <v>659</v>
      </c>
      <c r="H34" s="1">
        <v>1.5151520000000001E-3</v>
      </c>
      <c r="I34" s="3">
        <v>1902</v>
      </c>
      <c r="J34" s="2">
        <v>279862</v>
      </c>
      <c r="K34" s="4">
        <v>6.7499999999999999E-3</v>
      </c>
      <c r="L34" s="2">
        <v>0.1603</v>
      </c>
      <c r="M34" s="2">
        <v>1</v>
      </c>
      <c r="N34" s="3">
        <v>0</v>
      </c>
      <c r="O34" s="2">
        <v>140</v>
      </c>
      <c r="P34" s="4">
        <f t="shared" si="1"/>
        <v>0</v>
      </c>
      <c r="Q34" s="3">
        <v>1</v>
      </c>
      <c r="R34" s="2">
        <v>519</v>
      </c>
      <c r="S34" s="5">
        <f t="shared" ref="S34:S63" si="2">Q34/(Q34+R34)</f>
        <v>1.9230769230769232E-3</v>
      </c>
      <c r="T34" s="2">
        <v>1</v>
      </c>
      <c r="U34" s="2">
        <v>1</v>
      </c>
      <c r="V34" s="18">
        <v>11</v>
      </c>
      <c r="W34" s="2">
        <v>24839</v>
      </c>
      <c r="X34" s="5">
        <v>4.4265593561368209E-4</v>
      </c>
      <c r="Y34" s="2">
        <v>1</v>
      </c>
      <c r="Z34" s="5">
        <v>1</v>
      </c>
    </row>
    <row r="35" spans="1:42" x14ac:dyDescent="0.2">
      <c r="A35" s="31" t="s">
        <v>102</v>
      </c>
      <c r="B35" s="32" t="s">
        <v>111</v>
      </c>
      <c r="C35" s="32" t="s">
        <v>112</v>
      </c>
      <c r="D35" s="33" t="s">
        <v>332</v>
      </c>
      <c r="E35" s="1" t="s">
        <v>345</v>
      </c>
      <c r="F35" s="2">
        <v>1</v>
      </c>
      <c r="G35" s="2">
        <v>659</v>
      </c>
      <c r="H35" s="1">
        <v>1.5151520000000001E-3</v>
      </c>
      <c r="I35" s="3">
        <v>20</v>
      </c>
      <c r="J35" s="2">
        <v>250756</v>
      </c>
      <c r="K35" s="4">
        <v>7.975E-5</v>
      </c>
      <c r="L35" s="2">
        <v>5.7770000000000002E-2</v>
      </c>
      <c r="M35" s="2">
        <v>1</v>
      </c>
      <c r="N35" s="3">
        <v>0</v>
      </c>
      <c r="O35" s="2">
        <v>140</v>
      </c>
      <c r="P35" s="4">
        <f t="shared" ref="P35:P57" si="3">N35/(O35+N35)</f>
        <v>0</v>
      </c>
      <c r="Q35" s="3">
        <v>1</v>
      </c>
      <c r="R35" s="2">
        <v>519</v>
      </c>
      <c r="S35" s="5">
        <f t="shared" si="2"/>
        <v>1.9230769230769232E-3</v>
      </c>
      <c r="T35" s="2">
        <v>1</v>
      </c>
      <c r="U35" s="2">
        <v>1</v>
      </c>
      <c r="V35" s="18">
        <v>0</v>
      </c>
      <c r="W35" s="20">
        <v>16014</v>
      </c>
      <c r="X35" s="5">
        <v>0</v>
      </c>
      <c r="Y35" s="2">
        <v>1</v>
      </c>
      <c r="Z35" s="5">
        <v>1</v>
      </c>
    </row>
    <row r="36" spans="1:42" x14ac:dyDescent="0.2">
      <c r="A36" s="31" t="s">
        <v>113</v>
      </c>
      <c r="B36" s="32" t="s">
        <v>114</v>
      </c>
      <c r="C36" s="32" t="s">
        <v>115</v>
      </c>
      <c r="D36" s="33" t="s">
        <v>332</v>
      </c>
      <c r="E36" s="1" t="s">
        <v>345</v>
      </c>
      <c r="F36" s="2">
        <v>2</v>
      </c>
      <c r="G36" s="2">
        <v>658</v>
      </c>
      <c r="H36" s="1">
        <v>3.0303029999999998E-3</v>
      </c>
      <c r="I36" s="3">
        <v>346</v>
      </c>
      <c r="J36" s="2">
        <v>282420</v>
      </c>
      <c r="K36" s="4">
        <v>1.224E-3</v>
      </c>
      <c r="L36" s="2">
        <v>0.44280000000000003</v>
      </c>
      <c r="M36" s="2">
        <v>1</v>
      </c>
      <c r="N36" s="3">
        <v>2</v>
      </c>
      <c r="O36" s="2">
        <v>138</v>
      </c>
      <c r="P36" s="4">
        <f t="shared" si="3"/>
        <v>1.4285714285714285E-2</v>
      </c>
      <c r="Q36" s="3">
        <v>0</v>
      </c>
      <c r="R36" s="2">
        <v>520</v>
      </c>
      <c r="S36" s="5">
        <f t="shared" si="2"/>
        <v>0</v>
      </c>
      <c r="T36" s="2">
        <v>6.2390000000000001E-2</v>
      </c>
      <c r="U36" s="2">
        <v>1</v>
      </c>
      <c r="V36" s="18">
        <v>295</v>
      </c>
      <c r="W36" s="20">
        <v>24673</v>
      </c>
      <c r="X36" s="5">
        <v>1.1815123357898109E-2</v>
      </c>
      <c r="Y36" s="2">
        <v>1</v>
      </c>
      <c r="Z36" s="5">
        <v>1</v>
      </c>
    </row>
    <row r="37" spans="1:42" x14ac:dyDescent="0.2">
      <c r="A37" s="31" t="s">
        <v>113</v>
      </c>
      <c r="B37" s="32" t="s">
        <v>116</v>
      </c>
      <c r="C37" s="32" t="s">
        <v>117</v>
      </c>
      <c r="D37" s="33" t="s">
        <v>332</v>
      </c>
      <c r="E37" s="1" t="s">
        <v>345</v>
      </c>
      <c r="F37" s="2">
        <v>1</v>
      </c>
      <c r="G37" s="2">
        <v>659</v>
      </c>
      <c r="H37" s="1">
        <v>1.5151520000000001E-3</v>
      </c>
      <c r="I37" s="3">
        <v>1011</v>
      </c>
      <c r="J37" s="2">
        <v>281819</v>
      </c>
      <c r="K37" s="4">
        <v>3.5750000000000001E-3</v>
      </c>
      <c r="L37" s="2">
        <v>0.57589999999999997</v>
      </c>
      <c r="M37" s="2">
        <v>1</v>
      </c>
      <c r="N37" s="3">
        <v>0</v>
      </c>
      <c r="O37" s="2">
        <v>140</v>
      </c>
      <c r="P37" s="4">
        <f t="shared" si="3"/>
        <v>0</v>
      </c>
      <c r="Q37" s="3">
        <v>1</v>
      </c>
      <c r="R37" s="2">
        <v>519</v>
      </c>
      <c r="S37" s="5">
        <f t="shared" si="2"/>
        <v>1.9230769230769232E-3</v>
      </c>
      <c r="T37" s="2">
        <v>1</v>
      </c>
      <c r="U37" s="2">
        <v>1</v>
      </c>
      <c r="V37" s="18">
        <v>4</v>
      </c>
      <c r="W37" s="2">
        <v>24968</v>
      </c>
      <c r="X37" s="5">
        <v>1.6017940092904052E-4</v>
      </c>
      <c r="Y37" s="2">
        <v>1</v>
      </c>
      <c r="Z37" s="5">
        <v>1</v>
      </c>
    </row>
    <row r="38" spans="1:42" x14ac:dyDescent="0.2">
      <c r="A38" s="15" t="s">
        <v>113</v>
      </c>
      <c r="B38" s="16" t="s">
        <v>118</v>
      </c>
      <c r="C38" s="16"/>
      <c r="D38" s="17" t="s">
        <v>332</v>
      </c>
      <c r="E38" s="1" t="s">
        <v>345</v>
      </c>
      <c r="F38" s="2">
        <v>3</v>
      </c>
      <c r="G38" s="2">
        <v>657</v>
      </c>
      <c r="H38" s="1">
        <v>4.5454550000000003E-3</v>
      </c>
      <c r="I38" s="3">
        <v>2447</v>
      </c>
      <c r="J38" s="2">
        <v>280117</v>
      </c>
      <c r="K38" s="4">
        <v>8.6599999999999993E-3</v>
      </c>
      <c r="L38" s="2">
        <v>0.35249999999999998</v>
      </c>
      <c r="M38" s="2">
        <v>1</v>
      </c>
      <c r="N38" s="3">
        <v>0</v>
      </c>
      <c r="O38" s="2">
        <v>140</v>
      </c>
      <c r="P38" s="4">
        <f t="shared" si="3"/>
        <v>0</v>
      </c>
      <c r="Q38" s="3">
        <v>3</v>
      </c>
      <c r="R38" s="2">
        <v>517</v>
      </c>
      <c r="S38" s="5">
        <f t="shared" si="2"/>
        <v>5.7692307692307696E-3</v>
      </c>
      <c r="T38" s="2">
        <v>0.84689999999999999</v>
      </c>
      <c r="U38" s="2">
        <v>1</v>
      </c>
      <c r="V38" s="18">
        <v>71</v>
      </c>
      <c r="W38" s="2">
        <v>24885</v>
      </c>
      <c r="X38" s="5">
        <v>2.8450072126943418E-3</v>
      </c>
      <c r="Y38" s="2">
        <v>1</v>
      </c>
      <c r="Z38" s="5">
        <v>1</v>
      </c>
    </row>
    <row r="39" spans="1:42" x14ac:dyDescent="0.2">
      <c r="A39" s="31" t="s">
        <v>113</v>
      </c>
      <c r="B39" s="32" t="s">
        <v>119</v>
      </c>
      <c r="C39" s="32" t="s">
        <v>120</v>
      </c>
      <c r="D39" s="33" t="s">
        <v>332</v>
      </c>
      <c r="E39" s="1" t="s">
        <v>345</v>
      </c>
      <c r="F39" s="2">
        <v>3</v>
      </c>
      <c r="G39" s="2">
        <v>657</v>
      </c>
      <c r="H39" s="1">
        <v>4.5454550000000003E-3</v>
      </c>
      <c r="I39" s="3">
        <v>232</v>
      </c>
      <c r="J39" s="2">
        <v>282446</v>
      </c>
      <c r="K39" s="4">
        <v>8.2070000000000005E-4</v>
      </c>
      <c r="L39" s="2">
        <v>8.2100000000000003E-3</v>
      </c>
      <c r="M39" s="2">
        <v>1</v>
      </c>
      <c r="N39" s="3">
        <v>2</v>
      </c>
      <c r="O39" s="2">
        <v>138</v>
      </c>
      <c r="P39" s="4">
        <f t="shared" si="3"/>
        <v>1.4285714285714285E-2</v>
      </c>
      <c r="Q39" s="3">
        <v>1</v>
      </c>
      <c r="R39" s="2">
        <v>519</v>
      </c>
      <c r="S39" s="5">
        <f t="shared" si="2"/>
        <v>1.9230769230769232E-3</v>
      </c>
      <c r="T39" s="2">
        <v>0.2215</v>
      </c>
      <c r="U39" s="2">
        <v>1</v>
      </c>
      <c r="V39" s="18">
        <v>129</v>
      </c>
      <c r="W39" s="20">
        <v>24833</v>
      </c>
      <c r="X39" s="5">
        <v>5.1678551398125147E-3</v>
      </c>
      <c r="Y39" s="2">
        <v>0.36549999999999999</v>
      </c>
      <c r="Z39" s="5">
        <v>1</v>
      </c>
    </row>
    <row r="40" spans="1:42" x14ac:dyDescent="0.2">
      <c r="A40" s="31" t="s">
        <v>113</v>
      </c>
      <c r="B40" s="32" t="s">
        <v>121</v>
      </c>
      <c r="C40" s="32" t="s">
        <v>122</v>
      </c>
      <c r="D40" s="33" t="s">
        <v>332</v>
      </c>
      <c r="E40" s="1" t="s">
        <v>345</v>
      </c>
      <c r="F40" s="2">
        <v>1</v>
      </c>
      <c r="G40" s="2">
        <v>659</v>
      </c>
      <c r="H40" s="1">
        <v>1.5151520000000001E-3</v>
      </c>
      <c r="I40" s="3">
        <v>192</v>
      </c>
      <c r="J40" s="2">
        <v>282598</v>
      </c>
      <c r="K40" s="4">
        <v>6.7889999999999997E-4</v>
      </c>
      <c r="L40" s="2">
        <v>0.93969999999999998</v>
      </c>
      <c r="M40" s="2">
        <v>1</v>
      </c>
      <c r="N40" s="3">
        <v>1</v>
      </c>
      <c r="O40" s="2">
        <v>139</v>
      </c>
      <c r="P40" s="4">
        <f t="shared" si="3"/>
        <v>7.1428571428571426E-3</v>
      </c>
      <c r="Q40" s="3">
        <v>0</v>
      </c>
      <c r="R40" s="2">
        <v>520</v>
      </c>
      <c r="S40" s="5">
        <f t="shared" si="2"/>
        <v>0</v>
      </c>
      <c r="T40" s="2">
        <v>0.48099999999999998</v>
      </c>
      <c r="U40" s="2">
        <v>1</v>
      </c>
      <c r="V40" s="18">
        <v>181</v>
      </c>
      <c r="W40" s="20">
        <v>24787</v>
      </c>
      <c r="X40" s="5">
        <v>7.2492790772188398E-3</v>
      </c>
      <c r="Y40" s="2">
        <v>1</v>
      </c>
      <c r="Z40" s="5">
        <v>1</v>
      </c>
    </row>
    <row r="41" spans="1:42" x14ac:dyDescent="0.2">
      <c r="A41" s="31" t="s">
        <v>113</v>
      </c>
      <c r="B41" s="32" t="s">
        <v>123</v>
      </c>
      <c r="C41" s="32" t="s">
        <v>124</v>
      </c>
      <c r="D41" s="33" t="s">
        <v>332</v>
      </c>
      <c r="E41" s="1" t="s">
        <v>345</v>
      </c>
      <c r="F41" s="2">
        <v>2</v>
      </c>
      <c r="G41" s="2">
        <v>658</v>
      </c>
      <c r="H41" s="1">
        <v>3.0303029999999998E-3</v>
      </c>
      <c r="I41" s="3">
        <v>378</v>
      </c>
      <c r="J41" s="2">
        <v>282454</v>
      </c>
      <c r="K41" s="4">
        <v>1.3359999999999999E-3</v>
      </c>
      <c r="L41" s="2">
        <v>0.51219999999999999</v>
      </c>
      <c r="M41" s="2">
        <v>1</v>
      </c>
      <c r="N41" s="3">
        <v>0</v>
      </c>
      <c r="O41" s="2">
        <v>140</v>
      </c>
      <c r="P41" s="4">
        <f t="shared" si="3"/>
        <v>0</v>
      </c>
      <c r="Q41" s="3">
        <v>2</v>
      </c>
      <c r="R41" s="2">
        <v>518</v>
      </c>
      <c r="S41" s="5">
        <f t="shared" si="2"/>
        <v>3.8461538461538464E-3</v>
      </c>
      <c r="T41" s="2">
        <v>1</v>
      </c>
      <c r="U41" s="2">
        <v>1</v>
      </c>
      <c r="V41" s="18">
        <v>14</v>
      </c>
      <c r="W41" s="2">
        <v>24960</v>
      </c>
      <c r="X41" s="5">
        <v>5.6058300632657969E-4</v>
      </c>
      <c r="Y41" s="2">
        <v>1</v>
      </c>
      <c r="Z41" s="5">
        <v>1</v>
      </c>
    </row>
    <row r="42" spans="1:42" x14ac:dyDescent="0.2">
      <c r="A42" s="31" t="s">
        <v>125</v>
      </c>
      <c r="B42" s="32" t="s">
        <v>126</v>
      </c>
      <c r="C42" s="32" t="s">
        <v>127</v>
      </c>
      <c r="D42" s="33" t="s">
        <v>333</v>
      </c>
      <c r="E42" s="1" t="s">
        <v>347</v>
      </c>
      <c r="F42" s="2">
        <v>2</v>
      </c>
      <c r="G42" s="2">
        <v>658</v>
      </c>
      <c r="H42" s="1">
        <v>3.0303029999999998E-3</v>
      </c>
      <c r="I42" s="3">
        <v>485</v>
      </c>
      <c r="J42" s="2">
        <v>281877</v>
      </c>
      <c r="K42" s="4">
        <v>1.7179999999999999E-3</v>
      </c>
      <c r="L42" s="2">
        <v>0.7319</v>
      </c>
      <c r="M42" s="2">
        <v>1</v>
      </c>
      <c r="N42" s="3">
        <v>2</v>
      </c>
      <c r="O42" s="2">
        <v>138</v>
      </c>
      <c r="P42" s="4">
        <f t="shared" si="3"/>
        <v>1.4285714285714285E-2</v>
      </c>
      <c r="Q42" s="3">
        <v>0</v>
      </c>
      <c r="R42" s="2">
        <v>520</v>
      </c>
      <c r="S42" s="5">
        <f t="shared" si="2"/>
        <v>0</v>
      </c>
      <c r="T42" s="2">
        <v>6.2390000000000001E-2</v>
      </c>
      <c r="U42" s="2">
        <v>1</v>
      </c>
      <c r="V42" s="18">
        <v>334</v>
      </c>
      <c r="W42" s="20">
        <v>24634</v>
      </c>
      <c r="X42" s="5">
        <v>1.3377122717077859E-2</v>
      </c>
      <c r="Y42" s="2">
        <v>1</v>
      </c>
      <c r="Z42" s="5">
        <v>1</v>
      </c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1:42" x14ac:dyDescent="0.2">
      <c r="A43" s="31" t="s">
        <v>125</v>
      </c>
      <c r="B43" s="32" t="s">
        <v>128</v>
      </c>
      <c r="C43" s="32" t="s">
        <v>129</v>
      </c>
      <c r="D43" s="33" t="s">
        <v>333</v>
      </c>
      <c r="E43" s="1" t="s">
        <v>347</v>
      </c>
      <c r="F43" s="2">
        <v>2</v>
      </c>
      <c r="G43" s="2">
        <v>658</v>
      </c>
      <c r="H43" s="1">
        <v>3.0303029999999998E-3</v>
      </c>
      <c r="I43" s="3">
        <v>72</v>
      </c>
      <c r="J43" s="2">
        <v>282308</v>
      </c>
      <c r="K43" s="4">
        <v>2.5500000000000002E-4</v>
      </c>
      <c r="L43" s="2">
        <v>1.3749999999999999E-3</v>
      </c>
      <c r="M43" s="2">
        <v>0.177375</v>
      </c>
      <c r="N43" s="3">
        <v>0</v>
      </c>
      <c r="O43" s="2">
        <v>140</v>
      </c>
      <c r="P43" s="4">
        <f t="shared" si="3"/>
        <v>0</v>
      </c>
      <c r="Q43" s="3">
        <v>2</v>
      </c>
      <c r="R43" s="2">
        <v>518</v>
      </c>
      <c r="S43" s="5">
        <f t="shared" si="2"/>
        <v>3.8461538461538464E-3</v>
      </c>
      <c r="T43" s="2">
        <v>1</v>
      </c>
      <c r="U43" s="2">
        <v>1</v>
      </c>
      <c r="V43" s="18">
        <v>4</v>
      </c>
      <c r="W43" s="2">
        <v>24960</v>
      </c>
      <c r="X43" s="5">
        <v>1.602307322544464E-4</v>
      </c>
      <c r="Y43" s="2">
        <v>1</v>
      </c>
      <c r="Z43" s="5">
        <v>1</v>
      </c>
    </row>
    <row r="44" spans="1:42" x14ac:dyDescent="0.2">
      <c r="A44" s="31" t="s">
        <v>125</v>
      </c>
      <c r="B44" s="32" t="s">
        <v>130</v>
      </c>
      <c r="C44" s="32" t="s">
        <v>131</v>
      </c>
      <c r="D44" s="33" t="s">
        <v>333</v>
      </c>
      <c r="E44" s="1" t="s">
        <v>347</v>
      </c>
      <c r="F44" s="2">
        <v>2</v>
      </c>
      <c r="G44" s="2">
        <v>658</v>
      </c>
      <c r="H44" s="1">
        <v>3.0303029999999998E-3</v>
      </c>
      <c r="I44" s="3">
        <v>427</v>
      </c>
      <c r="J44" s="2">
        <v>281923</v>
      </c>
      <c r="K44" s="4">
        <v>1.5120000000000001E-3</v>
      </c>
      <c r="L44" s="2">
        <v>0.61680000000000001</v>
      </c>
      <c r="M44" s="2">
        <v>1</v>
      </c>
      <c r="N44" s="3">
        <v>2</v>
      </c>
      <c r="O44" s="2">
        <v>138</v>
      </c>
      <c r="P44" s="4">
        <f t="shared" si="3"/>
        <v>1.4285714285714285E-2</v>
      </c>
      <c r="Q44" s="3">
        <v>0</v>
      </c>
      <c r="R44" s="2">
        <v>520</v>
      </c>
      <c r="S44" s="5">
        <f t="shared" si="2"/>
        <v>0</v>
      </c>
      <c r="T44" s="2">
        <v>6.2390000000000001E-2</v>
      </c>
      <c r="U44" s="2">
        <v>1</v>
      </c>
      <c r="V44" s="18">
        <v>341</v>
      </c>
      <c r="W44" s="20">
        <v>24619</v>
      </c>
      <c r="X44" s="5">
        <v>1.3661858974358974E-2</v>
      </c>
      <c r="Y44" s="2">
        <v>1</v>
      </c>
      <c r="Z44" s="5">
        <v>1</v>
      </c>
    </row>
    <row r="45" spans="1:42" x14ac:dyDescent="0.2">
      <c r="A45" s="15" t="s">
        <v>125</v>
      </c>
      <c r="B45" s="16" t="s">
        <v>132</v>
      </c>
      <c r="C45" s="16" t="s">
        <v>133</v>
      </c>
      <c r="D45" s="17" t="s">
        <v>333</v>
      </c>
      <c r="E45" s="1" t="s">
        <v>347</v>
      </c>
      <c r="F45" s="2">
        <v>2</v>
      </c>
      <c r="G45" s="2">
        <v>658</v>
      </c>
      <c r="H45" s="1">
        <v>3.0303029999999998E-3</v>
      </c>
      <c r="I45" s="3">
        <v>177</v>
      </c>
      <c r="J45" s="2">
        <v>281773</v>
      </c>
      <c r="K45" s="4">
        <v>6.2779999999999997E-4</v>
      </c>
      <c r="L45" s="2">
        <v>9.375E-2</v>
      </c>
      <c r="M45" s="2">
        <v>1</v>
      </c>
      <c r="N45" s="3">
        <v>0</v>
      </c>
      <c r="O45" s="2">
        <v>140</v>
      </c>
      <c r="P45" s="4">
        <f t="shared" si="3"/>
        <v>0</v>
      </c>
      <c r="Q45" s="3">
        <v>2</v>
      </c>
      <c r="R45" s="2">
        <v>518</v>
      </c>
      <c r="S45" s="5">
        <f t="shared" si="2"/>
        <v>3.8461538461538464E-3</v>
      </c>
      <c r="T45" s="2">
        <v>1</v>
      </c>
      <c r="U45" s="2">
        <v>1</v>
      </c>
      <c r="V45" s="18">
        <v>6</v>
      </c>
      <c r="W45" s="2">
        <v>24960</v>
      </c>
      <c r="X45" s="5">
        <v>2.4032684450853159E-4</v>
      </c>
      <c r="Y45" s="2">
        <v>1</v>
      </c>
      <c r="Z45" s="5">
        <v>1</v>
      </c>
    </row>
    <row r="46" spans="1:42" x14ac:dyDescent="0.2">
      <c r="A46" s="31" t="s">
        <v>134</v>
      </c>
      <c r="B46" s="32" t="s">
        <v>135</v>
      </c>
      <c r="C46" s="32" t="s">
        <v>136</v>
      </c>
      <c r="D46" s="33" t="s">
        <v>332</v>
      </c>
      <c r="E46" s="1" t="s">
        <v>348</v>
      </c>
      <c r="F46" s="2">
        <v>2</v>
      </c>
      <c r="G46" s="2">
        <v>658</v>
      </c>
      <c r="H46" s="1">
        <v>3.0303029999999998E-3</v>
      </c>
      <c r="I46" s="3">
        <v>78</v>
      </c>
      <c r="J46" s="2">
        <v>279620</v>
      </c>
      <c r="K46" s="4">
        <v>2.789E-4</v>
      </c>
      <c r="L46" s="2">
        <v>2.4740000000000001E-3</v>
      </c>
      <c r="M46" s="2">
        <v>0.31914599999999999</v>
      </c>
      <c r="N46" s="3">
        <v>0</v>
      </c>
      <c r="O46" s="2">
        <v>140</v>
      </c>
      <c r="P46" s="4">
        <f t="shared" si="3"/>
        <v>0</v>
      </c>
      <c r="Q46" s="3">
        <v>2</v>
      </c>
      <c r="R46" s="2">
        <v>518</v>
      </c>
      <c r="S46" s="5">
        <f t="shared" si="2"/>
        <v>3.8461538461538464E-3</v>
      </c>
      <c r="T46" s="2">
        <v>1</v>
      </c>
      <c r="U46" s="2">
        <v>1</v>
      </c>
      <c r="V46" s="18">
        <v>1</v>
      </c>
      <c r="W46" s="2">
        <v>24087</v>
      </c>
      <c r="X46" s="5">
        <v>4.1514447027565595E-5</v>
      </c>
      <c r="Y46" s="2">
        <v>1</v>
      </c>
      <c r="Z46" s="5">
        <v>1</v>
      </c>
    </row>
    <row r="47" spans="1:42" x14ac:dyDescent="0.2">
      <c r="A47" s="31" t="s">
        <v>134</v>
      </c>
      <c r="B47" s="32" t="s">
        <v>137</v>
      </c>
      <c r="C47" s="32" t="s">
        <v>138</v>
      </c>
      <c r="D47" s="33" t="s">
        <v>332</v>
      </c>
      <c r="E47" s="1" t="s">
        <v>348</v>
      </c>
      <c r="F47" s="2">
        <v>1</v>
      </c>
      <c r="G47" s="2">
        <v>659</v>
      </c>
      <c r="H47" s="1">
        <v>1.5151520000000001E-3</v>
      </c>
      <c r="I47" s="3">
        <v>403</v>
      </c>
      <c r="J47" s="2">
        <v>278669</v>
      </c>
      <c r="K47" s="4">
        <v>1.444E-3</v>
      </c>
      <c r="L47" s="2">
        <v>1</v>
      </c>
      <c r="M47" s="2">
        <v>1</v>
      </c>
      <c r="N47" s="3">
        <v>1</v>
      </c>
      <c r="O47" s="2">
        <v>139</v>
      </c>
      <c r="P47" s="4">
        <f t="shared" si="3"/>
        <v>7.1428571428571426E-3</v>
      </c>
      <c r="Q47" s="3">
        <v>0</v>
      </c>
      <c r="R47" s="2">
        <v>520</v>
      </c>
      <c r="S47" s="5">
        <f t="shared" si="2"/>
        <v>0</v>
      </c>
      <c r="T47" s="2">
        <v>0.48099999999999998</v>
      </c>
      <c r="U47" s="2">
        <v>1</v>
      </c>
      <c r="V47" s="18">
        <v>364</v>
      </c>
      <c r="W47" s="20">
        <v>23790</v>
      </c>
      <c r="X47" s="5">
        <v>1.5069967707212056E-2</v>
      </c>
      <c r="Y47" s="2">
        <v>0.67420000000000002</v>
      </c>
      <c r="Z47" s="5">
        <v>1</v>
      </c>
    </row>
    <row r="48" spans="1:42" x14ac:dyDescent="0.2">
      <c r="A48" s="31" t="s">
        <v>134</v>
      </c>
      <c r="B48" s="32" t="s">
        <v>139</v>
      </c>
      <c r="C48" s="32" t="s">
        <v>140</v>
      </c>
      <c r="D48" s="33" t="s">
        <v>332</v>
      </c>
      <c r="E48" s="1" t="s">
        <v>348</v>
      </c>
      <c r="F48" s="2">
        <v>1</v>
      </c>
      <c r="G48" s="2">
        <v>659</v>
      </c>
      <c r="H48" s="1">
        <v>1.5151520000000001E-3</v>
      </c>
      <c r="I48" s="3">
        <v>0</v>
      </c>
      <c r="J48" s="2">
        <v>0</v>
      </c>
      <c r="K48" s="4" t="s">
        <v>34</v>
      </c>
      <c r="L48" s="2" t="s">
        <v>30</v>
      </c>
      <c r="M48" s="2" t="s">
        <v>30</v>
      </c>
      <c r="N48" s="3">
        <v>0</v>
      </c>
      <c r="O48" s="2">
        <v>140</v>
      </c>
      <c r="P48" s="4">
        <f t="shared" si="3"/>
        <v>0</v>
      </c>
      <c r="Q48" s="3">
        <v>1</v>
      </c>
      <c r="R48" s="2">
        <v>519</v>
      </c>
      <c r="S48" s="5">
        <f t="shared" si="2"/>
        <v>1.9230769230769232E-3</v>
      </c>
      <c r="T48" s="2">
        <v>1</v>
      </c>
      <c r="U48" s="2">
        <v>1</v>
      </c>
      <c r="V48" s="3" t="s">
        <v>35</v>
      </c>
      <c r="W48" s="2" t="s">
        <v>35</v>
      </c>
      <c r="X48" s="5" t="s">
        <v>35</v>
      </c>
      <c r="Y48" s="2" t="s">
        <v>30</v>
      </c>
      <c r="Z48" s="5" t="s">
        <v>30</v>
      </c>
    </row>
    <row r="49" spans="1:42" x14ac:dyDescent="0.2">
      <c r="A49" s="31" t="s">
        <v>141</v>
      </c>
      <c r="B49" s="32" t="s">
        <v>142</v>
      </c>
      <c r="C49" s="32" t="s">
        <v>143</v>
      </c>
      <c r="D49" s="33" t="s">
        <v>332</v>
      </c>
      <c r="E49" s="1" t="s">
        <v>344</v>
      </c>
      <c r="F49" s="2">
        <v>1</v>
      </c>
      <c r="G49" s="2">
        <v>659</v>
      </c>
      <c r="H49" s="1">
        <v>1.5151520000000001E-3</v>
      </c>
      <c r="I49" s="3">
        <v>71</v>
      </c>
      <c r="J49" s="2">
        <v>281911</v>
      </c>
      <c r="K49" s="4">
        <v>2.5179999999999999E-4</v>
      </c>
      <c r="L49" s="2">
        <v>0.41770000000000002</v>
      </c>
      <c r="M49" s="2">
        <v>1</v>
      </c>
      <c r="N49" s="3">
        <v>0</v>
      </c>
      <c r="O49" s="2">
        <v>140</v>
      </c>
      <c r="P49" s="4">
        <f t="shared" si="3"/>
        <v>0</v>
      </c>
      <c r="Q49" s="3">
        <v>1</v>
      </c>
      <c r="R49" s="2">
        <v>519</v>
      </c>
      <c r="S49" s="5">
        <f t="shared" si="2"/>
        <v>1.9230769230769232E-3</v>
      </c>
      <c r="T49" s="2">
        <v>1</v>
      </c>
      <c r="U49" s="2">
        <v>1</v>
      </c>
      <c r="V49" s="18">
        <v>1</v>
      </c>
      <c r="W49" s="2">
        <v>24963</v>
      </c>
      <c r="X49" s="5">
        <v>4.00576830636116E-5</v>
      </c>
      <c r="Y49" s="2">
        <v>1</v>
      </c>
      <c r="Z49" s="5">
        <v>1</v>
      </c>
    </row>
    <row r="50" spans="1:42" x14ac:dyDescent="0.2">
      <c r="A50" s="31" t="s">
        <v>36</v>
      </c>
      <c r="B50" s="32" t="s">
        <v>144</v>
      </c>
      <c r="C50" s="32" t="s">
        <v>145</v>
      </c>
      <c r="D50" s="33" t="s">
        <v>332</v>
      </c>
      <c r="E50" s="1" t="s">
        <v>347</v>
      </c>
      <c r="F50" s="2">
        <v>1</v>
      </c>
      <c r="G50" s="2">
        <v>659</v>
      </c>
      <c r="H50" s="1">
        <v>1.5151520000000001E-3</v>
      </c>
      <c r="I50" s="3">
        <v>46</v>
      </c>
      <c r="J50" s="2">
        <v>268670</v>
      </c>
      <c r="K50" s="4">
        <v>1.7119999999999999E-4</v>
      </c>
      <c r="L50" s="2">
        <v>0.25609999999999999</v>
      </c>
      <c r="M50" s="2">
        <v>1</v>
      </c>
      <c r="N50" s="3">
        <v>0</v>
      </c>
      <c r="O50" s="2">
        <v>140</v>
      </c>
      <c r="P50" s="4">
        <f t="shared" si="3"/>
        <v>0</v>
      </c>
      <c r="Q50" s="3">
        <v>1</v>
      </c>
      <c r="R50" s="2">
        <v>519</v>
      </c>
      <c r="S50" s="5">
        <f t="shared" si="2"/>
        <v>1.9230769230769232E-3</v>
      </c>
      <c r="T50" s="2">
        <v>1</v>
      </c>
      <c r="U50" s="2">
        <v>1</v>
      </c>
      <c r="V50" s="18">
        <v>1</v>
      </c>
      <c r="W50" s="2">
        <v>24293</v>
      </c>
      <c r="X50" s="5">
        <v>4.1162426936692186E-5</v>
      </c>
      <c r="Y50" s="2">
        <v>1</v>
      </c>
      <c r="Z50" s="5">
        <v>1</v>
      </c>
    </row>
    <row r="51" spans="1:42" x14ac:dyDescent="0.2">
      <c r="A51" s="18" t="s">
        <v>36</v>
      </c>
      <c r="B51" s="20" t="s">
        <v>37</v>
      </c>
      <c r="C51" s="20" t="s">
        <v>38</v>
      </c>
      <c r="D51" s="14" t="s">
        <v>332</v>
      </c>
      <c r="E51" s="1" t="s">
        <v>347</v>
      </c>
      <c r="F51" s="2">
        <v>3</v>
      </c>
      <c r="G51" s="2">
        <v>657</v>
      </c>
      <c r="H51" s="1">
        <v>4.5454550000000003E-3</v>
      </c>
      <c r="I51" s="3">
        <v>855</v>
      </c>
      <c r="J51" s="2">
        <v>281363</v>
      </c>
      <c r="K51" s="4">
        <v>3.0300000000000001E-3</v>
      </c>
      <c r="L51" s="2">
        <v>0.72409999999999997</v>
      </c>
      <c r="M51" s="2">
        <v>1</v>
      </c>
      <c r="N51" s="3">
        <v>3</v>
      </c>
      <c r="O51" s="2">
        <v>137</v>
      </c>
      <c r="P51" s="4">
        <f t="shared" si="3"/>
        <v>2.1428571428571429E-2</v>
      </c>
      <c r="Q51" s="3">
        <v>0</v>
      </c>
      <c r="R51" s="2">
        <v>520</v>
      </c>
      <c r="S51" s="5">
        <f t="shared" si="2"/>
        <v>0</v>
      </c>
      <c r="T51" s="2">
        <v>8.3409999999999995E-3</v>
      </c>
      <c r="U51" s="2">
        <v>1</v>
      </c>
      <c r="V51" s="18">
        <v>741</v>
      </c>
      <c r="W51" s="20">
        <v>24175</v>
      </c>
      <c r="X51" s="5">
        <v>2.9739926151870284E-2</v>
      </c>
      <c r="Y51" s="2">
        <v>0.74280000000000002</v>
      </c>
      <c r="Z51" s="5">
        <v>1</v>
      </c>
    </row>
    <row r="52" spans="1:42" x14ac:dyDescent="0.2">
      <c r="A52" s="31" t="s">
        <v>36</v>
      </c>
      <c r="B52" s="32" t="s">
        <v>146</v>
      </c>
      <c r="C52" s="32" t="s">
        <v>147</v>
      </c>
      <c r="D52" s="33" t="s">
        <v>332</v>
      </c>
      <c r="E52" s="1" t="s">
        <v>347</v>
      </c>
      <c r="F52" s="2">
        <v>2</v>
      </c>
      <c r="G52" s="2">
        <v>658</v>
      </c>
      <c r="H52" s="1">
        <v>3.0303029999999998E-3</v>
      </c>
      <c r="I52" s="3">
        <v>1767</v>
      </c>
      <c r="J52" s="2">
        <v>279027</v>
      </c>
      <c r="K52" s="4">
        <v>6.293E-3</v>
      </c>
      <c r="L52" s="2">
        <v>0.4163</v>
      </c>
      <c r="M52" s="2">
        <v>1</v>
      </c>
      <c r="N52" s="3">
        <v>0</v>
      </c>
      <c r="O52" s="2">
        <v>140</v>
      </c>
      <c r="P52" s="4">
        <f t="shared" si="3"/>
        <v>0</v>
      </c>
      <c r="Q52" s="3">
        <v>2</v>
      </c>
      <c r="R52" s="2">
        <v>518</v>
      </c>
      <c r="S52" s="5">
        <f t="shared" si="2"/>
        <v>3.8461538461538464E-3</v>
      </c>
      <c r="T52" s="2">
        <v>1</v>
      </c>
      <c r="U52" s="2">
        <v>1</v>
      </c>
      <c r="V52" s="18">
        <v>17</v>
      </c>
      <c r="W52" s="2">
        <v>24661</v>
      </c>
      <c r="X52" s="5">
        <v>6.8887268011994494E-4</v>
      </c>
      <c r="Y52" s="2">
        <v>1</v>
      </c>
      <c r="Z52" s="5">
        <v>1</v>
      </c>
    </row>
    <row r="53" spans="1:42" x14ac:dyDescent="0.2">
      <c r="A53" s="31" t="s">
        <v>36</v>
      </c>
      <c r="B53" s="32" t="s">
        <v>148</v>
      </c>
      <c r="C53" s="32" t="s">
        <v>149</v>
      </c>
      <c r="D53" s="33" t="s">
        <v>332</v>
      </c>
      <c r="E53" s="1" t="s">
        <v>347</v>
      </c>
      <c r="F53" s="2">
        <v>1</v>
      </c>
      <c r="G53" s="2">
        <v>659</v>
      </c>
      <c r="H53" s="1">
        <v>1.5151520000000001E-3</v>
      </c>
      <c r="I53" s="3">
        <v>45</v>
      </c>
      <c r="J53" s="2">
        <v>279931</v>
      </c>
      <c r="K53" s="4">
        <v>1.607E-4</v>
      </c>
      <c r="L53" s="2">
        <v>0.23300000000000001</v>
      </c>
      <c r="M53" s="2">
        <v>1</v>
      </c>
      <c r="N53" s="3">
        <v>1</v>
      </c>
      <c r="O53" s="2">
        <v>139</v>
      </c>
      <c r="P53" s="4">
        <f t="shared" si="3"/>
        <v>7.1428571428571426E-3</v>
      </c>
      <c r="Q53" s="3">
        <v>0</v>
      </c>
      <c r="R53" s="2">
        <v>520</v>
      </c>
      <c r="S53" s="5">
        <f t="shared" si="2"/>
        <v>0</v>
      </c>
      <c r="T53" s="2">
        <v>0.48099999999999998</v>
      </c>
      <c r="U53" s="2">
        <v>1</v>
      </c>
      <c r="V53" s="18">
        <v>44</v>
      </c>
      <c r="W53" s="20">
        <v>24434</v>
      </c>
      <c r="X53" s="5">
        <v>1.7975324781436392E-3</v>
      </c>
      <c r="Y53" s="2">
        <v>0.62819999999999998</v>
      </c>
      <c r="Z53" s="5">
        <v>1</v>
      </c>
    </row>
    <row r="54" spans="1:42" x14ac:dyDescent="0.2">
      <c r="A54" s="31" t="s">
        <v>36</v>
      </c>
      <c r="B54" s="32" t="s">
        <v>150</v>
      </c>
      <c r="C54" s="32" t="s">
        <v>151</v>
      </c>
      <c r="D54" s="33" t="s">
        <v>332</v>
      </c>
      <c r="E54" s="1" t="s">
        <v>347</v>
      </c>
      <c r="F54" s="2">
        <v>2</v>
      </c>
      <c r="G54" s="2">
        <v>658</v>
      </c>
      <c r="H54" s="1">
        <v>3.0303029999999998E-3</v>
      </c>
      <c r="I54" s="3">
        <v>280</v>
      </c>
      <c r="J54" s="2">
        <v>248212</v>
      </c>
      <c r="K54" s="4">
        <v>1.126796838530013E-3</v>
      </c>
      <c r="L54" s="2">
        <v>0.38269999999999998</v>
      </c>
      <c r="M54" s="2">
        <v>1</v>
      </c>
      <c r="N54" s="3">
        <v>2</v>
      </c>
      <c r="O54" s="2">
        <v>138</v>
      </c>
      <c r="P54" s="4">
        <f t="shared" si="3"/>
        <v>1.4285714285714285E-2</v>
      </c>
      <c r="Q54" s="3">
        <v>0</v>
      </c>
      <c r="R54" s="2">
        <v>520</v>
      </c>
      <c r="S54" s="5">
        <f t="shared" si="2"/>
        <v>0</v>
      </c>
      <c r="T54" s="2">
        <v>6.2390000000000001E-2</v>
      </c>
      <c r="U54" s="2">
        <v>1</v>
      </c>
      <c r="V54" s="18">
        <v>387</v>
      </c>
      <c r="W54" s="20">
        <v>24095</v>
      </c>
      <c r="X54" s="5">
        <v>1.5807532064373825E-2</v>
      </c>
      <c r="Y54" s="2">
        <v>1</v>
      </c>
      <c r="Z54" s="5">
        <v>1</v>
      </c>
    </row>
    <row r="55" spans="1:42" x14ac:dyDescent="0.2">
      <c r="A55" s="3" t="s">
        <v>152</v>
      </c>
      <c r="B55" s="2" t="s">
        <v>153</v>
      </c>
      <c r="C55" s="2" t="s">
        <v>154</v>
      </c>
      <c r="D55" s="38" t="s">
        <v>332</v>
      </c>
      <c r="E55" s="1" t="s">
        <v>348</v>
      </c>
      <c r="F55" s="2">
        <v>1</v>
      </c>
      <c r="G55" s="2">
        <v>659</v>
      </c>
      <c r="H55" s="1">
        <f>F55/(G55+F55)</f>
        <v>1.5151515151515152E-3</v>
      </c>
      <c r="I55" s="3">
        <v>0</v>
      </c>
      <c r="J55" s="2">
        <v>0</v>
      </c>
      <c r="K55" s="4" t="s">
        <v>34</v>
      </c>
      <c r="L55" s="2" t="s">
        <v>30</v>
      </c>
      <c r="M55" s="2" t="s">
        <v>30</v>
      </c>
      <c r="N55" s="3">
        <v>0</v>
      </c>
      <c r="O55" s="2">
        <v>140</v>
      </c>
      <c r="P55" s="4">
        <f t="shared" si="3"/>
        <v>0</v>
      </c>
      <c r="Q55" s="3">
        <v>1</v>
      </c>
      <c r="R55" s="2">
        <v>519</v>
      </c>
      <c r="S55" s="5">
        <f t="shared" si="2"/>
        <v>1.9230769230769232E-3</v>
      </c>
      <c r="T55" s="2">
        <v>0.60360000000000003</v>
      </c>
      <c r="U55" s="2">
        <v>1</v>
      </c>
      <c r="V55" s="3">
        <v>0</v>
      </c>
      <c r="W55" s="2">
        <v>0</v>
      </c>
      <c r="X55" s="5" t="s">
        <v>35</v>
      </c>
      <c r="Y55" s="2" t="s">
        <v>30</v>
      </c>
      <c r="Z55" s="5" t="s">
        <v>30</v>
      </c>
    </row>
    <row r="56" spans="1:42" x14ac:dyDescent="0.2">
      <c r="A56" s="3" t="s">
        <v>152</v>
      </c>
      <c r="B56" s="2" t="s">
        <v>155</v>
      </c>
      <c r="C56" s="2" t="s">
        <v>156</v>
      </c>
      <c r="D56" s="38" t="s">
        <v>332</v>
      </c>
      <c r="E56" s="1" t="s">
        <v>348</v>
      </c>
      <c r="F56" s="2">
        <v>1</v>
      </c>
      <c r="G56" s="2">
        <v>659</v>
      </c>
      <c r="H56" s="1">
        <f>F56/(G56+F56)</f>
        <v>1.5151515151515152E-3</v>
      </c>
      <c r="I56" s="3">
        <v>0</v>
      </c>
      <c r="J56" s="2">
        <v>0</v>
      </c>
      <c r="K56" s="4" t="s">
        <v>34</v>
      </c>
      <c r="L56" s="2" t="s">
        <v>30</v>
      </c>
      <c r="M56" s="2" t="s">
        <v>30</v>
      </c>
      <c r="N56" s="3">
        <v>0</v>
      </c>
      <c r="O56" s="2">
        <v>140</v>
      </c>
      <c r="P56" s="4">
        <f t="shared" si="3"/>
        <v>0</v>
      </c>
      <c r="Q56" s="3">
        <v>1</v>
      </c>
      <c r="R56" s="2">
        <v>519</v>
      </c>
      <c r="S56" s="5">
        <f t="shared" si="2"/>
        <v>1.9230769230769232E-3</v>
      </c>
      <c r="T56" s="2">
        <v>0.60360000000000003</v>
      </c>
      <c r="U56" s="2">
        <v>1</v>
      </c>
      <c r="V56" s="3">
        <v>0</v>
      </c>
      <c r="W56" s="2">
        <v>0</v>
      </c>
      <c r="X56" s="5" t="s">
        <v>35</v>
      </c>
      <c r="Y56" s="2" t="s">
        <v>30</v>
      </c>
      <c r="Z56" s="5" t="s">
        <v>30</v>
      </c>
    </row>
    <row r="57" spans="1:42" x14ac:dyDescent="0.2">
      <c r="A57" s="3" t="s">
        <v>157</v>
      </c>
      <c r="B57" s="2" t="s">
        <v>158</v>
      </c>
      <c r="C57" s="2" t="s">
        <v>159</v>
      </c>
      <c r="D57" s="38" t="s">
        <v>333</v>
      </c>
      <c r="E57" s="1" t="s">
        <v>343</v>
      </c>
      <c r="F57" s="2">
        <v>2</v>
      </c>
      <c r="G57" s="2">
        <v>658</v>
      </c>
      <c r="H57" s="1">
        <f>F57/(G57+F57)</f>
        <v>3.0303030303030303E-3</v>
      </c>
      <c r="I57" s="3">
        <v>0</v>
      </c>
      <c r="J57" s="2">
        <v>0</v>
      </c>
      <c r="K57" s="4" t="s">
        <v>34</v>
      </c>
      <c r="L57" s="2" t="s">
        <v>30</v>
      </c>
      <c r="M57" s="2" t="s">
        <v>30</v>
      </c>
      <c r="N57" s="3">
        <v>2</v>
      </c>
      <c r="O57" s="2">
        <v>138</v>
      </c>
      <c r="P57" s="4">
        <f t="shared" si="3"/>
        <v>1.4285714285714285E-2</v>
      </c>
      <c r="Q57" s="3">
        <v>0</v>
      </c>
      <c r="R57" s="2">
        <v>520</v>
      </c>
      <c r="S57" s="5">
        <f t="shared" si="2"/>
        <v>0</v>
      </c>
      <c r="T57" s="2">
        <v>4.4741799999999998E-2</v>
      </c>
      <c r="U57" s="2">
        <v>1</v>
      </c>
      <c r="V57" s="3">
        <v>0</v>
      </c>
      <c r="W57" s="2">
        <v>0</v>
      </c>
      <c r="X57" s="5" t="s">
        <v>35</v>
      </c>
      <c r="Y57" s="2" t="s">
        <v>30</v>
      </c>
      <c r="Z57" s="5" t="s">
        <v>30</v>
      </c>
    </row>
    <row r="58" spans="1:42" x14ac:dyDescent="0.2">
      <c r="A58" s="3" t="s">
        <v>160</v>
      </c>
      <c r="B58" s="2" t="s">
        <v>161</v>
      </c>
      <c r="C58" s="2" t="s">
        <v>162</v>
      </c>
      <c r="D58" s="38" t="s">
        <v>333</v>
      </c>
      <c r="E58" s="1" t="s">
        <v>343</v>
      </c>
      <c r="F58" s="2">
        <v>2</v>
      </c>
      <c r="G58" s="2">
        <f>660-F58</f>
        <v>658</v>
      </c>
      <c r="H58" s="1">
        <f>F58/(G58+F58)</f>
        <v>3.0303030303030303E-3</v>
      </c>
      <c r="I58" s="3">
        <v>4731</v>
      </c>
      <c r="J58" s="2">
        <v>278135</v>
      </c>
      <c r="K58" s="4">
        <f>I58/(I58+J58)</f>
        <v>1.6725233856313589E-2</v>
      </c>
      <c r="L58" s="2">
        <v>6.089985E-3</v>
      </c>
      <c r="M58" s="2">
        <v>0.78560799999999997</v>
      </c>
      <c r="N58" s="3">
        <v>0</v>
      </c>
      <c r="O58" s="2">
        <v>140</v>
      </c>
      <c r="P58" s="4">
        <f>N58/(N58+O58)</f>
        <v>0</v>
      </c>
      <c r="Q58" s="3">
        <v>2</v>
      </c>
      <c r="R58" s="2">
        <v>518</v>
      </c>
      <c r="S58" s="5">
        <f t="shared" si="2"/>
        <v>3.8461538461538464E-3</v>
      </c>
      <c r="T58" s="2">
        <v>0.46239200000000003</v>
      </c>
      <c r="U58" s="2">
        <v>1</v>
      </c>
      <c r="V58" s="31">
        <v>2237</v>
      </c>
      <c r="W58" s="2">
        <v>24950</v>
      </c>
      <c r="X58" s="5">
        <f>V58/(V58+W58)</f>
        <v>8.228197300180233E-2</v>
      </c>
      <c r="Y58" s="2">
        <v>3.969E-4</v>
      </c>
      <c r="Z58" s="5">
        <v>1</v>
      </c>
    </row>
    <row r="59" spans="1:42" x14ac:dyDescent="0.2">
      <c r="A59" s="31" t="s">
        <v>163</v>
      </c>
      <c r="B59" s="32" t="s">
        <v>164</v>
      </c>
      <c r="C59" s="32" t="s">
        <v>165</v>
      </c>
      <c r="D59" s="33" t="s">
        <v>332</v>
      </c>
      <c r="E59" s="1" t="s">
        <v>344</v>
      </c>
      <c r="F59" s="2">
        <v>2</v>
      </c>
      <c r="G59" s="2">
        <v>658</v>
      </c>
      <c r="H59" s="1">
        <v>3.0303029999999998E-3</v>
      </c>
      <c r="I59" s="3">
        <v>418</v>
      </c>
      <c r="J59" s="2">
        <v>282232</v>
      </c>
      <c r="K59" s="4">
        <v>1.4790000000000001E-3</v>
      </c>
      <c r="L59" s="2">
        <v>0.59730000000000005</v>
      </c>
      <c r="M59" s="2">
        <v>1</v>
      </c>
      <c r="N59" s="3">
        <v>0</v>
      </c>
      <c r="O59" s="2">
        <v>140</v>
      </c>
      <c r="P59" s="4">
        <f>N59/(O59+N59)</f>
        <v>0</v>
      </c>
      <c r="Q59" s="3">
        <v>2</v>
      </c>
      <c r="R59" s="2">
        <v>518</v>
      </c>
      <c r="S59" s="5">
        <f t="shared" si="2"/>
        <v>3.8461538461538464E-3</v>
      </c>
      <c r="T59" s="2">
        <v>1</v>
      </c>
      <c r="U59" s="2">
        <v>1</v>
      </c>
      <c r="V59" s="18">
        <v>8</v>
      </c>
      <c r="W59" s="2">
        <v>24952</v>
      </c>
      <c r="X59" s="5">
        <v>3.2051282051282051E-4</v>
      </c>
      <c r="Y59" s="2">
        <v>1</v>
      </c>
      <c r="Z59" s="5">
        <v>1</v>
      </c>
    </row>
    <row r="60" spans="1:42" s="11" customFormat="1" x14ac:dyDescent="0.2">
      <c r="A60" s="31" t="s">
        <v>166</v>
      </c>
      <c r="B60" s="32" t="s">
        <v>167</v>
      </c>
      <c r="C60" s="32" t="s">
        <v>168</v>
      </c>
      <c r="D60" s="33" t="s">
        <v>332</v>
      </c>
      <c r="E60" s="1" t="s">
        <v>347</v>
      </c>
      <c r="F60" s="2">
        <v>2</v>
      </c>
      <c r="G60" s="2">
        <v>658</v>
      </c>
      <c r="H60" s="1">
        <v>3.0303029999999998E-3</v>
      </c>
      <c r="I60" s="3">
        <v>0</v>
      </c>
      <c r="J60" s="2">
        <v>0</v>
      </c>
      <c r="K60" s="4" t="s">
        <v>34</v>
      </c>
      <c r="L60" s="2" t="s">
        <v>30</v>
      </c>
      <c r="M60" s="2" t="s">
        <v>30</v>
      </c>
      <c r="N60" s="3">
        <v>2</v>
      </c>
      <c r="O60" s="2">
        <v>138</v>
      </c>
      <c r="P60" s="4">
        <f>N60/(O60+N60)</f>
        <v>1.4285714285714285E-2</v>
      </c>
      <c r="Q60" s="3">
        <v>0</v>
      </c>
      <c r="R60" s="2">
        <v>520</v>
      </c>
      <c r="S60" s="5">
        <f t="shared" si="2"/>
        <v>0</v>
      </c>
      <c r="T60" s="2">
        <v>6.2390000000000001E-2</v>
      </c>
      <c r="U60" s="2">
        <v>1</v>
      </c>
      <c r="V60" s="3" t="s">
        <v>35</v>
      </c>
      <c r="W60" s="2" t="s">
        <v>35</v>
      </c>
      <c r="X60" s="5" t="s">
        <v>35</v>
      </c>
      <c r="Y60" s="2" t="s">
        <v>30</v>
      </c>
      <c r="Z60" s="5" t="s">
        <v>30</v>
      </c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</row>
    <row r="61" spans="1:42" x14ac:dyDescent="0.2">
      <c r="A61" s="31" t="s">
        <v>169</v>
      </c>
      <c r="B61" s="32" t="s">
        <v>170</v>
      </c>
      <c r="C61" s="32" t="s">
        <v>171</v>
      </c>
      <c r="D61" s="33" t="s">
        <v>333</v>
      </c>
      <c r="E61" s="1" t="s">
        <v>349</v>
      </c>
      <c r="F61" s="2">
        <v>2</v>
      </c>
      <c r="G61" s="2">
        <v>658</v>
      </c>
      <c r="H61" s="1">
        <v>3.0303029999999998E-3</v>
      </c>
      <c r="I61" s="3">
        <v>0</v>
      </c>
      <c r="J61" s="2">
        <v>0</v>
      </c>
      <c r="K61" s="4" t="s">
        <v>34</v>
      </c>
      <c r="L61" s="2" t="s">
        <v>30</v>
      </c>
      <c r="M61" s="2" t="s">
        <v>30</v>
      </c>
      <c r="N61" s="3">
        <v>0</v>
      </c>
      <c r="O61" s="2">
        <v>140</v>
      </c>
      <c r="P61" s="4">
        <f>N61/(O61+N61)</f>
        <v>0</v>
      </c>
      <c r="Q61" s="3">
        <v>2</v>
      </c>
      <c r="R61" s="2">
        <v>518</v>
      </c>
      <c r="S61" s="5">
        <f t="shared" si="2"/>
        <v>3.8461538461538464E-3</v>
      </c>
      <c r="T61" s="2">
        <v>1</v>
      </c>
      <c r="U61" s="2">
        <v>1</v>
      </c>
      <c r="V61" s="3" t="s">
        <v>35</v>
      </c>
      <c r="W61" s="2" t="s">
        <v>35</v>
      </c>
      <c r="X61" s="5" t="s">
        <v>35</v>
      </c>
      <c r="Y61" s="2" t="s">
        <v>30</v>
      </c>
      <c r="Z61" s="5" t="s">
        <v>30</v>
      </c>
    </row>
    <row r="62" spans="1:42" x14ac:dyDescent="0.2">
      <c r="A62" s="31" t="s">
        <v>172</v>
      </c>
      <c r="B62" s="32" t="s">
        <v>173</v>
      </c>
      <c r="D62" s="38" t="s">
        <v>334</v>
      </c>
      <c r="E62" s="1" t="s">
        <v>350</v>
      </c>
      <c r="F62" s="2">
        <v>1</v>
      </c>
      <c r="G62" s="2">
        <v>480</v>
      </c>
      <c r="H62" s="1">
        <v>2.0790020790020791E-3</v>
      </c>
      <c r="I62" s="3">
        <v>0</v>
      </c>
      <c r="J62" s="2">
        <v>0</v>
      </c>
      <c r="K62" s="4" t="s">
        <v>34</v>
      </c>
      <c r="L62" s="2" t="s">
        <v>30</v>
      </c>
      <c r="M62" s="2" t="s">
        <v>30</v>
      </c>
      <c r="N62" s="3">
        <v>0</v>
      </c>
      <c r="O62" s="2">
        <v>94</v>
      </c>
      <c r="P62" s="4">
        <f>N62/(O62+N62)</f>
        <v>0</v>
      </c>
      <c r="Q62" s="3">
        <v>1</v>
      </c>
      <c r="R62" s="2">
        <v>386</v>
      </c>
      <c r="S62" s="5">
        <f t="shared" si="2"/>
        <v>2.5839793281653748E-3</v>
      </c>
      <c r="T62" s="2">
        <v>1</v>
      </c>
      <c r="U62" s="2">
        <v>1</v>
      </c>
      <c r="V62" s="3" t="s">
        <v>35</v>
      </c>
      <c r="W62" s="2" t="s">
        <v>35</v>
      </c>
      <c r="X62" s="5" t="s">
        <v>35</v>
      </c>
      <c r="Y62" s="2" t="s">
        <v>30</v>
      </c>
      <c r="Z62" s="5" t="s">
        <v>30</v>
      </c>
    </row>
    <row r="63" spans="1:42" x14ac:dyDescent="0.2">
      <c r="A63" s="26" t="s">
        <v>39</v>
      </c>
      <c r="B63" s="25" t="s">
        <v>40</v>
      </c>
      <c r="C63" s="25" t="s">
        <v>41</v>
      </c>
      <c r="D63" s="42" t="s">
        <v>332</v>
      </c>
      <c r="E63" s="24" t="s">
        <v>349</v>
      </c>
      <c r="F63" s="25">
        <v>9</v>
      </c>
      <c r="G63" s="25">
        <v>651</v>
      </c>
      <c r="H63" s="24">
        <v>1.3636364E-2</v>
      </c>
      <c r="I63" s="26">
        <v>1133</v>
      </c>
      <c r="J63" s="25">
        <v>280723</v>
      </c>
      <c r="K63" s="27">
        <v>4.0200000000000001E-3</v>
      </c>
      <c r="L63" s="25">
        <v>1.0060000000000001E-4</v>
      </c>
      <c r="M63" s="25">
        <v>1.2977799999999999E-2</v>
      </c>
      <c r="N63" s="26">
        <v>0</v>
      </c>
      <c r="O63" s="25">
        <v>140</v>
      </c>
      <c r="P63" s="27">
        <f>N63/(O63+N63)</f>
        <v>0</v>
      </c>
      <c r="Q63" s="26">
        <v>9</v>
      </c>
      <c r="R63" s="25">
        <v>511</v>
      </c>
      <c r="S63" s="29">
        <f t="shared" si="2"/>
        <v>1.7307692307692309E-2</v>
      </c>
      <c r="T63" s="25">
        <v>0.11700000000000001</v>
      </c>
      <c r="U63" s="25">
        <v>1</v>
      </c>
      <c r="V63" s="26">
        <v>24</v>
      </c>
      <c r="W63" s="25">
        <v>24862</v>
      </c>
      <c r="X63" s="29">
        <v>9.6439765329904364E-4</v>
      </c>
      <c r="Y63" s="25">
        <v>0.71319999999999995</v>
      </c>
      <c r="Z63" s="29">
        <v>1</v>
      </c>
    </row>
    <row r="64" spans="1:42" x14ac:dyDescent="0.2">
      <c r="A64" s="43" t="s">
        <v>336</v>
      </c>
      <c r="B64" s="44" t="s">
        <v>340</v>
      </c>
      <c r="C64" s="44" t="s">
        <v>341</v>
      </c>
      <c r="D64" s="45" t="s">
        <v>332</v>
      </c>
      <c r="E64" s="46" t="s">
        <v>349</v>
      </c>
      <c r="F64" s="11">
        <v>2</v>
      </c>
      <c r="G64" s="2">
        <v>658</v>
      </c>
      <c r="H64" s="1">
        <f>F64/(G64+F64)</f>
        <v>3.0303030303030303E-3</v>
      </c>
      <c r="I64" s="43">
        <v>0</v>
      </c>
      <c r="J64" s="11">
        <v>0</v>
      </c>
      <c r="K64" s="47" t="s">
        <v>34</v>
      </c>
      <c r="L64" s="2" t="s">
        <v>30</v>
      </c>
      <c r="M64" s="2" t="s">
        <v>30</v>
      </c>
      <c r="N64" s="43">
        <v>1</v>
      </c>
      <c r="O64" s="11">
        <v>139</v>
      </c>
      <c r="P64" s="47">
        <f>N64/(N64+O64)</f>
        <v>7.1428571428571426E-3</v>
      </c>
      <c r="Q64" s="43">
        <v>1</v>
      </c>
      <c r="R64" s="11">
        <v>519</v>
      </c>
      <c r="S64" s="48">
        <f>Q64/520</f>
        <v>1.9230769230769232E-3</v>
      </c>
      <c r="T64" s="49">
        <v>0.37950060000000002</v>
      </c>
      <c r="U64" s="2">
        <v>1</v>
      </c>
      <c r="V64" s="43">
        <v>0</v>
      </c>
      <c r="W64" s="11">
        <v>0</v>
      </c>
      <c r="X64" s="5" t="s">
        <v>35</v>
      </c>
      <c r="Y64" s="2" t="s">
        <v>30</v>
      </c>
      <c r="Z64" s="5" t="s">
        <v>30</v>
      </c>
    </row>
    <row r="65" spans="1:42" x14ac:dyDescent="0.2">
      <c r="A65" s="31" t="s">
        <v>42</v>
      </c>
      <c r="B65" s="32" t="s">
        <v>174</v>
      </c>
      <c r="C65" s="32" t="s">
        <v>175</v>
      </c>
      <c r="D65" s="33" t="s">
        <v>333</v>
      </c>
      <c r="E65" s="1" t="s">
        <v>347</v>
      </c>
      <c r="F65" s="2">
        <v>2</v>
      </c>
      <c r="G65" s="2">
        <v>658</v>
      </c>
      <c r="H65" s="1">
        <v>3.0303029999999998E-3</v>
      </c>
      <c r="I65" s="3">
        <v>0</v>
      </c>
      <c r="J65" s="2">
        <v>0</v>
      </c>
      <c r="K65" s="4" t="s">
        <v>34</v>
      </c>
      <c r="L65" s="2" t="s">
        <v>30</v>
      </c>
      <c r="M65" s="2" t="s">
        <v>30</v>
      </c>
      <c r="N65" s="3">
        <v>0</v>
      </c>
      <c r="O65" s="2">
        <v>140</v>
      </c>
      <c r="P65" s="4">
        <f>N65/(O65+N65)</f>
        <v>0</v>
      </c>
      <c r="Q65" s="3">
        <v>2</v>
      </c>
      <c r="R65" s="2">
        <v>518</v>
      </c>
      <c r="S65" s="5">
        <f>Q65/(Q65+R65)</f>
        <v>3.8461538461538464E-3</v>
      </c>
      <c r="T65" s="2">
        <v>1</v>
      </c>
      <c r="U65" s="2">
        <v>1</v>
      </c>
      <c r="V65" s="3" t="s">
        <v>35</v>
      </c>
      <c r="W65" s="2" t="s">
        <v>35</v>
      </c>
      <c r="X65" s="5" t="s">
        <v>35</v>
      </c>
      <c r="Y65" s="2" t="s">
        <v>30</v>
      </c>
      <c r="Z65" s="5" t="s">
        <v>30</v>
      </c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</row>
    <row r="66" spans="1:42" x14ac:dyDescent="0.2">
      <c r="A66" s="31" t="s">
        <v>42</v>
      </c>
      <c r="B66" s="32" t="s">
        <v>43</v>
      </c>
      <c r="C66" s="32" t="s">
        <v>44</v>
      </c>
      <c r="D66" s="33" t="s">
        <v>333</v>
      </c>
      <c r="E66" s="1" t="s">
        <v>347</v>
      </c>
      <c r="F66" s="2">
        <v>2</v>
      </c>
      <c r="G66" s="2">
        <v>658</v>
      </c>
      <c r="H66" s="1">
        <v>3.0303029999999998E-3</v>
      </c>
      <c r="I66" s="3">
        <v>0</v>
      </c>
      <c r="J66" s="2">
        <v>0</v>
      </c>
      <c r="K66" s="4" t="s">
        <v>34</v>
      </c>
      <c r="L66" s="2" t="s">
        <v>30</v>
      </c>
      <c r="M66" s="2" t="s">
        <v>30</v>
      </c>
      <c r="N66" s="3">
        <v>0</v>
      </c>
      <c r="O66" s="2">
        <v>140</v>
      </c>
      <c r="P66" s="4">
        <f>N66/(O66+N66)</f>
        <v>0</v>
      </c>
      <c r="Q66" s="3">
        <v>2</v>
      </c>
      <c r="R66" s="2">
        <v>518</v>
      </c>
      <c r="S66" s="5">
        <f>Q66/(Q66+R66)</f>
        <v>3.8461538461538464E-3</v>
      </c>
      <c r="T66" s="2">
        <v>1</v>
      </c>
      <c r="U66" s="2">
        <v>1</v>
      </c>
      <c r="V66" s="3" t="s">
        <v>35</v>
      </c>
      <c r="W66" s="2" t="s">
        <v>35</v>
      </c>
      <c r="X66" s="5" t="s">
        <v>35</v>
      </c>
      <c r="Y66" s="2" t="s">
        <v>30</v>
      </c>
      <c r="Z66" s="5" t="s">
        <v>30</v>
      </c>
    </row>
    <row r="67" spans="1:42" x14ac:dyDescent="0.2">
      <c r="A67" s="3" t="s">
        <v>176</v>
      </c>
      <c r="B67" s="2" t="s">
        <v>177</v>
      </c>
      <c r="C67" s="2" t="s">
        <v>178</v>
      </c>
      <c r="D67" s="38" t="s">
        <v>332</v>
      </c>
      <c r="E67" s="1" t="s">
        <v>348</v>
      </c>
      <c r="F67" s="2">
        <v>1</v>
      </c>
      <c r="G67" s="2">
        <v>659</v>
      </c>
      <c r="H67" s="1">
        <f>F67/(G67+F67)</f>
        <v>1.5151515151515152E-3</v>
      </c>
      <c r="I67" s="31">
        <v>232</v>
      </c>
      <c r="J67" s="2">
        <v>282546</v>
      </c>
      <c r="K67" s="4">
        <f>I67/(I67+J67)</f>
        <v>8.2043157529935139E-4</v>
      </c>
      <c r="L67" s="2">
        <v>0.53390000000000004</v>
      </c>
      <c r="M67" s="2">
        <v>1</v>
      </c>
      <c r="N67" s="3">
        <v>0</v>
      </c>
      <c r="O67" s="2">
        <v>140</v>
      </c>
      <c r="P67" s="4">
        <f>N67/(N67+O67)</f>
        <v>0</v>
      </c>
      <c r="Q67" s="3">
        <v>1</v>
      </c>
      <c r="R67" s="2">
        <v>519</v>
      </c>
      <c r="S67" s="5">
        <f>Q67/520</f>
        <v>1.9230769230769232E-3</v>
      </c>
      <c r="T67" s="2">
        <v>0.60360000000000003</v>
      </c>
      <c r="U67" s="2">
        <v>1</v>
      </c>
      <c r="V67" s="3">
        <v>0</v>
      </c>
      <c r="W67" s="32">
        <v>24960</v>
      </c>
      <c r="X67" s="5" t="s">
        <v>35</v>
      </c>
      <c r="Y67" s="2" t="s">
        <v>30</v>
      </c>
      <c r="Z67" s="5" t="s">
        <v>30</v>
      </c>
    </row>
    <row r="68" spans="1:42" x14ac:dyDescent="0.2">
      <c r="A68" s="15" t="s">
        <v>179</v>
      </c>
      <c r="B68" s="16" t="s">
        <v>180</v>
      </c>
      <c r="C68" s="16" t="s">
        <v>181</v>
      </c>
      <c r="D68" s="17" t="s">
        <v>332</v>
      </c>
      <c r="E68" s="1" t="s">
        <v>348</v>
      </c>
      <c r="F68" s="2">
        <v>1</v>
      </c>
      <c r="G68" s="2">
        <v>659</v>
      </c>
      <c r="H68" s="1">
        <v>1.5151520000000001E-3</v>
      </c>
      <c r="I68" s="3">
        <v>13</v>
      </c>
      <c r="J68" s="2">
        <v>280653</v>
      </c>
      <c r="K68" s="4">
        <v>4.6319999999999997E-5</v>
      </c>
      <c r="L68" s="2">
        <v>9.8580000000000004E-3</v>
      </c>
      <c r="M68" s="2">
        <v>1</v>
      </c>
      <c r="N68" s="3">
        <v>1</v>
      </c>
      <c r="O68" s="2">
        <v>139</v>
      </c>
      <c r="P68" s="4">
        <f t="shared" ref="P68:P90" si="4">N68/(O68+N68)</f>
        <v>7.1428571428571426E-3</v>
      </c>
      <c r="Q68" s="3">
        <v>0</v>
      </c>
      <c r="R68" s="2">
        <v>520</v>
      </c>
      <c r="S68" s="5">
        <f t="shared" ref="S68:S90" si="5">Q68/(Q68+R68)</f>
        <v>0</v>
      </c>
      <c r="T68" s="2">
        <v>0.48099999999999998</v>
      </c>
      <c r="U68" s="2">
        <v>1</v>
      </c>
      <c r="V68" s="18">
        <v>12</v>
      </c>
      <c r="W68" s="20">
        <v>24182</v>
      </c>
      <c r="X68" s="5">
        <v>4.9599074150615853E-4</v>
      </c>
      <c r="Y68" s="2">
        <v>0.1188</v>
      </c>
      <c r="Z68" s="5">
        <v>1</v>
      </c>
    </row>
    <row r="69" spans="1:42" x14ac:dyDescent="0.2">
      <c r="A69" s="15" t="s">
        <v>179</v>
      </c>
      <c r="B69" s="16" t="s">
        <v>182</v>
      </c>
      <c r="C69" s="16" t="s">
        <v>183</v>
      </c>
      <c r="D69" s="17" t="s">
        <v>332</v>
      </c>
      <c r="E69" s="1" t="s">
        <v>348</v>
      </c>
      <c r="F69" s="2">
        <v>8</v>
      </c>
      <c r="G69" s="2">
        <v>652</v>
      </c>
      <c r="H69" s="1">
        <v>1.2121211999999999E-2</v>
      </c>
      <c r="I69" s="3">
        <v>2383</v>
      </c>
      <c r="J69" s="2">
        <v>269923</v>
      </c>
      <c r="K69" s="4">
        <v>8.7500000000000008E-3</v>
      </c>
      <c r="L69" s="2">
        <v>0.47220000000000001</v>
      </c>
      <c r="M69" s="2">
        <v>1</v>
      </c>
      <c r="N69" s="3">
        <v>0</v>
      </c>
      <c r="O69" s="2">
        <v>140</v>
      </c>
      <c r="P69" s="4">
        <f t="shared" si="4"/>
        <v>0</v>
      </c>
      <c r="Q69" s="3">
        <v>8</v>
      </c>
      <c r="R69" s="2">
        <v>512</v>
      </c>
      <c r="S69" s="5">
        <f t="shared" si="5"/>
        <v>1.5384615384615385E-2</v>
      </c>
      <c r="T69" s="2">
        <v>0.29759999999999998</v>
      </c>
      <c r="U69" s="2">
        <v>1</v>
      </c>
      <c r="V69" s="3">
        <v>37</v>
      </c>
      <c r="W69" s="2">
        <v>24081</v>
      </c>
      <c r="X69" s="5">
        <v>1.5341238908698897E-3</v>
      </c>
      <c r="Y69" s="2">
        <v>1</v>
      </c>
      <c r="Z69" s="5">
        <v>1</v>
      </c>
    </row>
    <row r="70" spans="1:42" x14ac:dyDescent="0.2">
      <c r="A70" s="15" t="s">
        <v>179</v>
      </c>
      <c r="B70" s="16" t="s">
        <v>184</v>
      </c>
      <c r="C70" s="16" t="s">
        <v>185</v>
      </c>
      <c r="D70" s="17" t="s">
        <v>332</v>
      </c>
      <c r="E70" s="1" t="s">
        <v>348</v>
      </c>
      <c r="F70" s="2">
        <v>1</v>
      </c>
      <c r="G70" s="2">
        <v>659</v>
      </c>
      <c r="H70" s="1">
        <v>1.5151520000000001E-3</v>
      </c>
      <c r="I70" s="3">
        <v>343</v>
      </c>
      <c r="J70" s="2">
        <v>278653</v>
      </c>
      <c r="K70" s="4">
        <v>1.2290000000000001E-3</v>
      </c>
      <c r="L70" s="2">
        <v>1</v>
      </c>
      <c r="M70" s="2">
        <v>1</v>
      </c>
      <c r="N70" s="3">
        <v>0</v>
      </c>
      <c r="O70" s="2">
        <v>140</v>
      </c>
      <c r="P70" s="4">
        <f t="shared" si="4"/>
        <v>0</v>
      </c>
      <c r="Q70" s="3">
        <v>1</v>
      </c>
      <c r="R70" s="2">
        <v>519</v>
      </c>
      <c r="S70" s="5">
        <f t="shared" si="5"/>
        <v>1.9230769230769232E-3</v>
      </c>
      <c r="T70" s="2">
        <v>1</v>
      </c>
      <c r="U70" s="2">
        <v>1</v>
      </c>
      <c r="V70" s="3">
        <v>4</v>
      </c>
      <c r="W70" s="2">
        <v>23746</v>
      </c>
      <c r="X70" s="5">
        <v>1.6842105263157895E-4</v>
      </c>
      <c r="Y70" s="2">
        <v>1</v>
      </c>
      <c r="Z70" s="5">
        <v>1</v>
      </c>
    </row>
    <row r="71" spans="1:42" x14ac:dyDescent="0.2">
      <c r="A71" s="15" t="s">
        <v>179</v>
      </c>
      <c r="B71" s="16" t="s">
        <v>186</v>
      </c>
      <c r="C71" s="16" t="s">
        <v>187</v>
      </c>
      <c r="D71" s="17" t="s">
        <v>332</v>
      </c>
      <c r="E71" s="1" t="s">
        <v>348</v>
      </c>
      <c r="F71" s="2">
        <v>1</v>
      </c>
      <c r="G71" s="2">
        <v>659</v>
      </c>
      <c r="H71" s="1">
        <v>1.5151520000000001E-3</v>
      </c>
      <c r="I71" s="3">
        <v>264</v>
      </c>
      <c r="J71" s="2">
        <v>280218</v>
      </c>
      <c r="K71" s="4">
        <v>9.412E-4</v>
      </c>
      <c r="L71" s="2">
        <v>1</v>
      </c>
      <c r="M71" s="2">
        <v>1</v>
      </c>
      <c r="N71" s="3">
        <v>0</v>
      </c>
      <c r="O71" s="2">
        <v>140</v>
      </c>
      <c r="P71" s="4">
        <f t="shared" si="4"/>
        <v>0</v>
      </c>
      <c r="Q71" s="3">
        <v>1</v>
      </c>
      <c r="R71" s="2">
        <v>519</v>
      </c>
      <c r="S71" s="5">
        <f t="shared" si="5"/>
        <v>1.9230769230769232E-3</v>
      </c>
      <c r="T71" s="2">
        <v>1</v>
      </c>
      <c r="U71" s="2">
        <v>1</v>
      </c>
      <c r="V71" s="3">
        <v>2</v>
      </c>
      <c r="W71" s="2">
        <v>24154</v>
      </c>
      <c r="X71" s="5">
        <v>8.2795164762377877E-5</v>
      </c>
      <c r="Y71" s="2">
        <v>1</v>
      </c>
      <c r="Z71" s="5">
        <v>1</v>
      </c>
    </row>
    <row r="72" spans="1:42" x14ac:dyDescent="0.2">
      <c r="A72" s="15" t="s">
        <v>179</v>
      </c>
      <c r="B72" s="16" t="s">
        <v>188</v>
      </c>
      <c r="C72" s="16" t="s">
        <v>189</v>
      </c>
      <c r="D72" s="17" t="s">
        <v>332</v>
      </c>
      <c r="E72" s="1" t="s">
        <v>348</v>
      </c>
      <c r="F72" s="2">
        <v>1</v>
      </c>
      <c r="G72" s="2">
        <v>659</v>
      </c>
      <c r="H72" s="1">
        <v>1.5151520000000001E-3</v>
      </c>
      <c r="I72" s="3">
        <v>250</v>
      </c>
      <c r="J72" s="2">
        <v>280416</v>
      </c>
      <c r="K72" s="4">
        <v>8.9070000000000002E-4</v>
      </c>
      <c r="L72" s="2">
        <v>1</v>
      </c>
      <c r="M72" s="2">
        <v>1</v>
      </c>
      <c r="N72" s="3">
        <v>0</v>
      </c>
      <c r="O72" s="2">
        <v>140</v>
      </c>
      <c r="P72" s="4">
        <f t="shared" si="4"/>
        <v>0</v>
      </c>
      <c r="Q72" s="3">
        <v>1</v>
      </c>
      <c r="R72" s="2">
        <v>519</v>
      </c>
      <c r="S72" s="5">
        <f t="shared" si="5"/>
        <v>1.9230769230769232E-3</v>
      </c>
      <c r="T72" s="2">
        <v>1</v>
      </c>
      <c r="U72" s="2">
        <v>1</v>
      </c>
      <c r="V72" s="3">
        <v>1</v>
      </c>
      <c r="W72" s="2">
        <v>24187</v>
      </c>
      <c r="X72" s="5">
        <v>4.1342814618819251E-5</v>
      </c>
      <c r="Y72" s="2">
        <v>1</v>
      </c>
      <c r="Z72" s="5">
        <v>1</v>
      </c>
    </row>
    <row r="73" spans="1:42" x14ac:dyDescent="0.2">
      <c r="A73" s="15" t="s">
        <v>179</v>
      </c>
      <c r="B73" s="16" t="s">
        <v>190</v>
      </c>
      <c r="C73" s="16" t="s">
        <v>191</v>
      </c>
      <c r="D73" s="17" t="s">
        <v>332</v>
      </c>
      <c r="E73" s="1" t="s">
        <v>348</v>
      </c>
      <c r="F73" s="2">
        <v>3</v>
      </c>
      <c r="G73" s="2">
        <v>657</v>
      </c>
      <c r="H73" s="1">
        <v>4.5454550000000003E-3</v>
      </c>
      <c r="I73" s="3">
        <v>337</v>
      </c>
      <c r="J73" s="2">
        <v>279885</v>
      </c>
      <c r="K73" s="4">
        <v>1.2030000000000001E-3</v>
      </c>
      <c r="L73" s="2">
        <v>5.6579999999999998E-2</v>
      </c>
      <c r="M73" s="2">
        <v>1</v>
      </c>
      <c r="N73" s="3">
        <v>3</v>
      </c>
      <c r="O73" s="2">
        <v>137</v>
      </c>
      <c r="P73" s="4">
        <f t="shared" si="4"/>
        <v>2.1428571428571429E-2</v>
      </c>
      <c r="Q73" s="3">
        <v>0</v>
      </c>
      <c r="R73" s="2">
        <v>520</v>
      </c>
      <c r="S73" s="5">
        <f t="shared" si="5"/>
        <v>0</v>
      </c>
      <c r="T73" s="2">
        <v>8.3409999999999995E-3</v>
      </c>
      <c r="U73" s="2">
        <v>1</v>
      </c>
      <c r="V73" s="18">
        <v>321</v>
      </c>
      <c r="W73" s="20">
        <v>23745</v>
      </c>
      <c r="X73" s="5">
        <v>1.3338319621042134E-2</v>
      </c>
      <c r="Y73" s="2">
        <v>0.64419999999999999</v>
      </c>
      <c r="Z73" s="5">
        <v>1</v>
      </c>
    </row>
    <row r="74" spans="1:42" x14ac:dyDescent="0.2">
      <c r="A74" s="15" t="s">
        <v>179</v>
      </c>
      <c r="B74" s="16" t="s">
        <v>192</v>
      </c>
      <c r="C74" s="16" t="s">
        <v>193</v>
      </c>
      <c r="D74" s="17" t="s">
        <v>332</v>
      </c>
      <c r="E74" s="1" t="s">
        <v>348</v>
      </c>
      <c r="F74" s="2">
        <v>1</v>
      </c>
      <c r="G74" s="2">
        <v>659</v>
      </c>
      <c r="H74" s="1">
        <v>1.5151520000000001E-3</v>
      </c>
      <c r="I74" s="3">
        <v>36</v>
      </c>
      <c r="J74" s="2">
        <v>198916</v>
      </c>
      <c r="K74" s="4">
        <v>1.8090000000000001E-4</v>
      </c>
      <c r="L74" s="2">
        <v>0.27939999999999998</v>
      </c>
      <c r="M74" s="2">
        <v>1</v>
      </c>
      <c r="N74" s="3">
        <v>0</v>
      </c>
      <c r="O74" s="2">
        <v>140</v>
      </c>
      <c r="P74" s="4">
        <f t="shared" si="4"/>
        <v>0</v>
      </c>
      <c r="Q74" s="3">
        <v>1</v>
      </c>
      <c r="R74" s="2">
        <v>519</v>
      </c>
      <c r="S74" s="5">
        <f t="shared" si="5"/>
        <v>1.9230769230769232E-3</v>
      </c>
      <c r="T74" s="2">
        <v>1</v>
      </c>
      <c r="U74" s="2">
        <v>1</v>
      </c>
      <c r="V74" s="3">
        <v>1</v>
      </c>
      <c r="W74" s="2">
        <v>20055</v>
      </c>
      <c r="X74" s="5">
        <v>4.9860390905464696E-5</v>
      </c>
      <c r="Y74" s="2">
        <v>1</v>
      </c>
      <c r="Z74" s="5">
        <v>1</v>
      </c>
    </row>
    <row r="75" spans="1:42" x14ac:dyDescent="0.2">
      <c r="A75" s="31" t="s">
        <v>179</v>
      </c>
      <c r="B75" s="32" t="s">
        <v>194</v>
      </c>
      <c r="C75" s="32" t="s">
        <v>195</v>
      </c>
      <c r="D75" s="33" t="s">
        <v>332</v>
      </c>
      <c r="E75" s="1" t="s">
        <v>348</v>
      </c>
      <c r="F75" s="2">
        <v>1</v>
      </c>
      <c r="G75" s="2">
        <v>659</v>
      </c>
      <c r="H75" s="1">
        <v>1.5151520000000001E-3</v>
      </c>
      <c r="I75" s="3">
        <v>0</v>
      </c>
      <c r="J75" s="2">
        <v>0</v>
      </c>
      <c r="K75" s="4" t="s">
        <v>34</v>
      </c>
      <c r="L75" s="2" t="s">
        <v>30</v>
      </c>
      <c r="M75" s="2" t="s">
        <v>30</v>
      </c>
      <c r="N75" s="3">
        <v>0</v>
      </c>
      <c r="O75" s="2">
        <v>140</v>
      </c>
      <c r="P75" s="4">
        <f t="shared" si="4"/>
        <v>0</v>
      </c>
      <c r="Q75" s="3">
        <v>1</v>
      </c>
      <c r="R75" s="2">
        <v>519</v>
      </c>
      <c r="S75" s="5">
        <f t="shared" si="5"/>
        <v>1.9230769230769232E-3</v>
      </c>
      <c r="T75" s="2">
        <v>1</v>
      </c>
      <c r="U75" s="2">
        <v>1</v>
      </c>
      <c r="V75" s="3" t="s">
        <v>35</v>
      </c>
      <c r="W75" s="2" t="s">
        <v>35</v>
      </c>
      <c r="X75" s="5" t="s">
        <v>35</v>
      </c>
      <c r="Y75" s="2" t="s">
        <v>30</v>
      </c>
      <c r="Z75" s="5" t="s">
        <v>30</v>
      </c>
    </row>
    <row r="76" spans="1:42" x14ac:dyDescent="0.2">
      <c r="A76" s="31" t="s">
        <v>196</v>
      </c>
      <c r="B76" s="32" t="s">
        <v>197</v>
      </c>
      <c r="C76" s="32" t="s">
        <v>198</v>
      </c>
      <c r="D76" s="33" t="s">
        <v>331</v>
      </c>
      <c r="E76" s="1" t="s">
        <v>346</v>
      </c>
      <c r="F76" s="2">
        <v>9</v>
      </c>
      <c r="G76" s="2">
        <v>651</v>
      </c>
      <c r="H76" s="1">
        <v>1.3636364E-2</v>
      </c>
      <c r="I76" s="3">
        <v>4150</v>
      </c>
      <c r="J76" s="2">
        <v>278078</v>
      </c>
      <c r="K76" s="4">
        <v>1.47E-2</v>
      </c>
      <c r="L76" s="2">
        <v>0.94750000000000001</v>
      </c>
      <c r="M76" s="2">
        <v>1</v>
      </c>
      <c r="N76" s="3">
        <v>1</v>
      </c>
      <c r="O76" s="2">
        <v>139</v>
      </c>
      <c r="P76" s="4">
        <f t="shared" si="4"/>
        <v>7.1428571428571426E-3</v>
      </c>
      <c r="Q76" s="3">
        <v>8</v>
      </c>
      <c r="R76" s="2">
        <v>512</v>
      </c>
      <c r="S76" s="5">
        <f t="shared" si="5"/>
        <v>1.5384615384615385E-2</v>
      </c>
      <c r="T76" s="2">
        <v>0.73699999999999999</v>
      </c>
      <c r="U76" s="2">
        <v>1</v>
      </c>
      <c r="V76" s="18">
        <v>101</v>
      </c>
      <c r="W76" s="20">
        <v>24841</v>
      </c>
      <c r="X76" s="5">
        <v>4.0493945954614705E-3</v>
      </c>
      <c r="Y76" s="2">
        <v>1</v>
      </c>
      <c r="Z76" s="5">
        <v>1</v>
      </c>
    </row>
    <row r="77" spans="1:42" x14ac:dyDescent="0.2">
      <c r="A77" s="31" t="s">
        <v>196</v>
      </c>
      <c r="B77" s="32" t="s">
        <v>199</v>
      </c>
      <c r="C77" s="32" t="s">
        <v>200</v>
      </c>
      <c r="D77" s="33" t="s">
        <v>331</v>
      </c>
      <c r="E77" s="1" t="s">
        <v>346</v>
      </c>
      <c r="F77" s="2">
        <v>8</v>
      </c>
      <c r="G77" s="2">
        <v>652</v>
      </c>
      <c r="H77" s="1">
        <v>1.2121211999999999E-2</v>
      </c>
      <c r="I77" s="3">
        <v>3771</v>
      </c>
      <c r="J77" s="2">
        <v>278415</v>
      </c>
      <c r="K77" s="4">
        <v>1.336E-2</v>
      </c>
      <c r="L77" s="2">
        <v>0.91400000000000003</v>
      </c>
      <c r="M77" s="2">
        <v>1</v>
      </c>
      <c r="N77" s="3">
        <v>1</v>
      </c>
      <c r="O77" s="2">
        <v>139</v>
      </c>
      <c r="P77" s="4">
        <f t="shared" si="4"/>
        <v>7.1428571428571426E-3</v>
      </c>
      <c r="Q77" s="3">
        <v>7</v>
      </c>
      <c r="R77" s="2">
        <v>513</v>
      </c>
      <c r="S77" s="5">
        <f t="shared" si="5"/>
        <v>1.3461538461538462E-2</v>
      </c>
      <c r="T77" s="2">
        <v>0.8639</v>
      </c>
      <c r="U77" s="2">
        <v>1</v>
      </c>
      <c r="V77" s="18">
        <v>103</v>
      </c>
      <c r="W77" s="20">
        <v>24815</v>
      </c>
      <c r="X77" s="5">
        <v>4.1335580704711453E-3</v>
      </c>
      <c r="Y77" s="2">
        <v>1</v>
      </c>
      <c r="Z77" s="5">
        <v>1</v>
      </c>
    </row>
    <row r="78" spans="1:42" x14ac:dyDescent="0.2">
      <c r="A78" s="31" t="s">
        <v>196</v>
      </c>
      <c r="B78" s="32" t="s">
        <v>201</v>
      </c>
      <c r="C78" s="32" t="s">
        <v>202</v>
      </c>
      <c r="D78" s="33" t="s">
        <v>331</v>
      </c>
      <c r="E78" s="1" t="s">
        <v>346</v>
      </c>
      <c r="F78" s="2">
        <v>8</v>
      </c>
      <c r="G78" s="2">
        <v>652</v>
      </c>
      <c r="H78" s="1">
        <v>1.2121211999999999E-2</v>
      </c>
      <c r="I78" s="3">
        <v>3076</v>
      </c>
      <c r="J78" s="2">
        <v>279374</v>
      </c>
      <c r="K78" s="4">
        <v>1.089E-2</v>
      </c>
      <c r="L78" s="2">
        <v>0.90720000000000001</v>
      </c>
      <c r="M78" s="2">
        <v>1</v>
      </c>
      <c r="N78" s="3">
        <v>0</v>
      </c>
      <c r="O78" s="2">
        <v>140</v>
      </c>
      <c r="P78" s="4">
        <f t="shared" si="4"/>
        <v>0</v>
      </c>
      <c r="Q78" s="3">
        <v>8</v>
      </c>
      <c r="R78" s="2">
        <v>512</v>
      </c>
      <c r="S78" s="5">
        <f t="shared" si="5"/>
        <v>1.5384615384615385E-2</v>
      </c>
      <c r="T78" s="2">
        <v>0.29759999999999998</v>
      </c>
      <c r="U78" s="2">
        <v>1</v>
      </c>
      <c r="V78" s="18">
        <v>47</v>
      </c>
      <c r="W78" s="2">
        <v>24883</v>
      </c>
      <c r="X78" s="5">
        <v>1.8852787805856397E-3</v>
      </c>
      <c r="Y78" s="2">
        <v>1</v>
      </c>
      <c r="Z78" s="5">
        <v>1</v>
      </c>
    </row>
    <row r="79" spans="1:42" x14ac:dyDescent="0.2">
      <c r="A79" s="31" t="s">
        <v>196</v>
      </c>
      <c r="B79" s="32" t="s">
        <v>203</v>
      </c>
      <c r="C79" s="32" t="s">
        <v>204</v>
      </c>
      <c r="D79" s="33" t="s">
        <v>331</v>
      </c>
      <c r="E79" s="1" t="s">
        <v>346</v>
      </c>
      <c r="F79" s="2">
        <v>3</v>
      </c>
      <c r="G79" s="2">
        <v>657</v>
      </c>
      <c r="H79" s="1">
        <v>4.5454550000000003E-3</v>
      </c>
      <c r="I79" s="3">
        <v>1648</v>
      </c>
      <c r="J79" s="2">
        <v>281230</v>
      </c>
      <c r="K79" s="4">
        <v>5.8259999999999996E-3</v>
      </c>
      <c r="L79" s="2">
        <v>0.86050000000000004</v>
      </c>
      <c r="M79" s="2">
        <v>1</v>
      </c>
      <c r="N79" s="3">
        <v>0</v>
      </c>
      <c r="O79" s="2">
        <v>140</v>
      </c>
      <c r="P79" s="4">
        <f t="shared" si="4"/>
        <v>0</v>
      </c>
      <c r="Q79" s="3">
        <v>3</v>
      </c>
      <c r="R79" s="2">
        <v>517</v>
      </c>
      <c r="S79" s="5">
        <f t="shared" si="5"/>
        <v>5.7692307692307696E-3</v>
      </c>
      <c r="T79" s="2">
        <v>0.84689999999999999</v>
      </c>
      <c r="U79" s="2">
        <v>1</v>
      </c>
      <c r="V79" s="3">
        <v>7</v>
      </c>
      <c r="W79" s="2">
        <v>24959</v>
      </c>
      <c r="X79" s="5">
        <v>2.8038131859328685E-4</v>
      </c>
      <c r="Y79" s="2">
        <v>1</v>
      </c>
      <c r="Z79" s="5">
        <v>1</v>
      </c>
    </row>
    <row r="80" spans="1:42" x14ac:dyDescent="0.2">
      <c r="A80" s="31" t="s">
        <v>196</v>
      </c>
      <c r="B80" s="32" t="s">
        <v>205</v>
      </c>
      <c r="C80" s="32" t="s">
        <v>206</v>
      </c>
      <c r="D80" s="33" t="s">
        <v>331</v>
      </c>
      <c r="E80" s="1" t="s">
        <v>346</v>
      </c>
      <c r="F80" s="2">
        <v>2</v>
      </c>
      <c r="G80" s="2">
        <v>658</v>
      </c>
      <c r="H80" s="1">
        <v>3.0303029999999998E-3</v>
      </c>
      <c r="I80" s="3">
        <v>499</v>
      </c>
      <c r="J80" s="2">
        <v>282343</v>
      </c>
      <c r="K80" s="4">
        <v>1.7639999999999999E-3</v>
      </c>
      <c r="L80" s="2">
        <v>0.75690000000000002</v>
      </c>
      <c r="M80" s="2">
        <v>1</v>
      </c>
      <c r="N80" s="3">
        <v>0</v>
      </c>
      <c r="O80" s="2">
        <v>140</v>
      </c>
      <c r="P80" s="4">
        <f t="shared" si="4"/>
        <v>0</v>
      </c>
      <c r="Q80" s="3">
        <v>2</v>
      </c>
      <c r="R80" s="2">
        <v>518</v>
      </c>
      <c r="S80" s="5">
        <f t="shared" si="5"/>
        <v>3.8461538461538464E-3</v>
      </c>
      <c r="T80" s="2">
        <v>1</v>
      </c>
      <c r="U80" s="2">
        <v>1</v>
      </c>
      <c r="V80" s="3">
        <v>7</v>
      </c>
      <c r="W80" s="2">
        <v>24961</v>
      </c>
      <c r="X80" s="5">
        <v>2.8035885933995513E-4</v>
      </c>
      <c r="Y80" s="2">
        <v>1</v>
      </c>
      <c r="Z80" s="5">
        <v>1</v>
      </c>
    </row>
    <row r="81" spans="1:26" x14ac:dyDescent="0.2">
      <c r="A81" s="31" t="s">
        <v>196</v>
      </c>
      <c r="B81" s="32" t="s">
        <v>207</v>
      </c>
      <c r="C81" s="32" t="s">
        <v>208</v>
      </c>
      <c r="D81" s="33" t="s">
        <v>331</v>
      </c>
      <c r="E81" s="1" t="s">
        <v>346</v>
      </c>
      <c r="F81" s="2">
        <v>1</v>
      </c>
      <c r="G81" s="2">
        <v>659</v>
      </c>
      <c r="H81" s="1">
        <v>1.5151520000000001E-3</v>
      </c>
      <c r="I81" s="3">
        <v>14</v>
      </c>
      <c r="J81" s="2">
        <v>245276</v>
      </c>
      <c r="K81" s="4">
        <v>5.7080000000000002E-5</v>
      </c>
      <c r="L81" s="2">
        <v>2.1749999999999999E-2</v>
      </c>
      <c r="M81" s="2">
        <v>1</v>
      </c>
      <c r="N81" s="3">
        <v>0</v>
      </c>
      <c r="O81" s="2">
        <v>140</v>
      </c>
      <c r="P81" s="4">
        <f t="shared" si="4"/>
        <v>0</v>
      </c>
      <c r="Q81" s="3">
        <v>1</v>
      </c>
      <c r="R81" s="2">
        <v>519</v>
      </c>
      <c r="S81" s="5">
        <f t="shared" si="5"/>
        <v>1.9230769230769232E-3</v>
      </c>
      <c r="T81" s="2">
        <v>1</v>
      </c>
      <c r="U81" s="2">
        <v>1</v>
      </c>
      <c r="V81" s="3">
        <v>0</v>
      </c>
      <c r="W81" s="2">
        <v>14948</v>
      </c>
      <c r="X81" s="5">
        <v>0</v>
      </c>
      <c r="Y81" s="2">
        <v>1</v>
      </c>
      <c r="Z81" s="5">
        <v>1</v>
      </c>
    </row>
    <row r="82" spans="1:26" x14ac:dyDescent="0.2">
      <c r="A82" s="31" t="s">
        <v>196</v>
      </c>
      <c r="B82" s="32" t="s">
        <v>209</v>
      </c>
      <c r="C82" s="32" t="s">
        <v>210</v>
      </c>
      <c r="D82" s="33" t="s">
        <v>331</v>
      </c>
      <c r="E82" s="1" t="s">
        <v>346</v>
      </c>
      <c r="F82" s="2">
        <v>4</v>
      </c>
      <c r="G82" s="2">
        <v>656</v>
      </c>
      <c r="H82" s="1">
        <v>6.0606059999999996E-3</v>
      </c>
      <c r="I82" s="3">
        <v>1774</v>
      </c>
      <c r="J82" s="2">
        <v>276880</v>
      </c>
      <c r="K82" s="4">
        <v>6.3660000000000001E-3</v>
      </c>
      <c r="L82" s="2">
        <v>1</v>
      </c>
      <c r="M82" s="2">
        <v>1</v>
      </c>
      <c r="N82" s="3">
        <v>0</v>
      </c>
      <c r="O82" s="2">
        <v>140</v>
      </c>
      <c r="P82" s="4">
        <f t="shared" si="4"/>
        <v>0</v>
      </c>
      <c r="Q82" s="3">
        <v>4</v>
      </c>
      <c r="R82" s="2">
        <v>516</v>
      </c>
      <c r="S82" s="5">
        <f t="shared" si="5"/>
        <v>7.6923076923076927E-3</v>
      </c>
      <c r="T82" s="2">
        <v>0.66900000000000004</v>
      </c>
      <c r="U82" s="2">
        <v>1</v>
      </c>
      <c r="V82" s="3">
        <v>2</v>
      </c>
      <c r="W82" s="2">
        <v>24056</v>
      </c>
      <c r="X82" s="5">
        <v>8.3132429960927758E-5</v>
      </c>
      <c r="Y82" s="2">
        <v>1</v>
      </c>
      <c r="Z82" s="5">
        <v>1</v>
      </c>
    </row>
    <row r="83" spans="1:26" x14ac:dyDescent="0.2">
      <c r="A83" s="31" t="s">
        <v>196</v>
      </c>
      <c r="B83" s="32" t="s">
        <v>211</v>
      </c>
      <c r="C83" s="32" t="s">
        <v>212</v>
      </c>
      <c r="D83" s="33" t="s">
        <v>331</v>
      </c>
      <c r="E83" s="1" t="s">
        <v>346</v>
      </c>
      <c r="F83" s="2">
        <v>2</v>
      </c>
      <c r="G83" s="2">
        <v>658</v>
      </c>
      <c r="H83" s="1">
        <v>3.0303029999999998E-3</v>
      </c>
      <c r="I83" s="3">
        <v>0</v>
      </c>
      <c r="J83" s="2">
        <v>0</v>
      </c>
      <c r="K83" s="4" t="s">
        <v>34</v>
      </c>
      <c r="L83" s="2" t="s">
        <v>30</v>
      </c>
      <c r="M83" s="2" t="s">
        <v>30</v>
      </c>
      <c r="N83" s="3">
        <v>2</v>
      </c>
      <c r="O83" s="2">
        <v>138</v>
      </c>
      <c r="P83" s="4">
        <f t="shared" si="4"/>
        <v>1.4285714285714285E-2</v>
      </c>
      <c r="Q83" s="3">
        <v>0</v>
      </c>
      <c r="R83" s="2">
        <v>520</v>
      </c>
      <c r="S83" s="5">
        <f t="shared" si="5"/>
        <v>0</v>
      </c>
      <c r="T83" s="2">
        <v>6.2390000000000001E-2</v>
      </c>
      <c r="U83" s="2">
        <v>1</v>
      </c>
      <c r="V83" s="3" t="s">
        <v>35</v>
      </c>
      <c r="W83" s="2" t="s">
        <v>35</v>
      </c>
      <c r="X83" s="5" t="s">
        <v>35</v>
      </c>
      <c r="Y83" s="2" t="s">
        <v>30</v>
      </c>
      <c r="Z83" s="5" t="s">
        <v>30</v>
      </c>
    </row>
    <row r="84" spans="1:26" x14ac:dyDescent="0.2">
      <c r="A84" s="31" t="s">
        <v>196</v>
      </c>
      <c r="B84" s="32" t="s">
        <v>213</v>
      </c>
      <c r="C84" s="32" t="s">
        <v>214</v>
      </c>
      <c r="D84" s="33" t="s">
        <v>331</v>
      </c>
      <c r="E84" s="1" t="s">
        <v>346</v>
      </c>
      <c r="F84" s="2">
        <v>4</v>
      </c>
      <c r="G84" s="2">
        <v>656</v>
      </c>
      <c r="H84" s="1">
        <v>6.0606059999999996E-3</v>
      </c>
      <c r="I84" s="3">
        <v>390</v>
      </c>
      <c r="J84" s="2">
        <v>234374</v>
      </c>
      <c r="K84" s="4">
        <v>1.6609999999999999E-3</v>
      </c>
      <c r="L84" s="2">
        <v>2.2349999999999998E-2</v>
      </c>
      <c r="M84" s="2">
        <v>1</v>
      </c>
      <c r="N84" s="3">
        <v>4</v>
      </c>
      <c r="O84" s="2">
        <v>136</v>
      </c>
      <c r="P84" s="4">
        <f t="shared" si="4"/>
        <v>2.8571428571428571E-2</v>
      </c>
      <c r="Q84" s="3">
        <v>0</v>
      </c>
      <c r="R84" s="2">
        <v>520</v>
      </c>
      <c r="S84" s="5">
        <f t="shared" si="5"/>
        <v>0</v>
      </c>
      <c r="T84" s="2">
        <v>1.1429999999999999E-3</v>
      </c>
      <c r="U84" s="2">
        <v>0.14744699999999999</v>
      </c>
      <c r="V84" s="18">
        <v>350</v>
      </c>
      <c r="W84" s="20">
        <v>19828</v>
      </c>
      <c r="X84" s="5">
        <v>1.7345623946872831E-2</v>
      </c>
      <c r="Y84" s="2">
        <v>0.49170000000000003</v>
      </c>
      <c r="Z84" s="5">
        <v>1</v>
      </c>
    </row>
    <row r="85" spans="1:26" x14ac:dyDescent="0.2">
      <c r="A85" s="31" t="s">
        <v>215</v>
      </c>
      <c r="B85" s="32" t="s">
        <v>216</v>
      </c>
      <c r="C85" s="32" t="s">
        <v>217</v>
      </c>
      <c r="D85" s="33" t="s">
        <v>332</v>
      </c>
      <c r="E85" s="1" t="s">
        <v>346</v>
      </c>
      <c r="F85" s="2">
        <v>1</v>
      </c>
      <c r="G85" s="2">
        <v>659</v>
      </c>
      <c r="H85" s="1">
        <v>1.5151520000000001E-3</v>
      </c>
      <c r="I85" s="3">
        <v>42</v>
      </c>
      <c r="J85" s="2">
        <v>282364</v>
      </c>
      <c r="K85" s="4">
        <v>1.4870000000000001E-4</v>
      </c>
      <c r="L85" s="2">
        <v>0.20619999999999999</v>
      </c>
      <c r="M85" s="2">
        <v>1</v>
      </c>
      <c r="N85" s="3">
        <v>1</v>
      </c>
      <c r="O85" s="2">
        <v>139</v>
      </c>
      <c r="P85" s="4">
        <f t="shared" si="4"/>
        <v>7.1428571428571426E-3</v>
      </c>
      <c r="Q85" s="3">
        <v>0</v>
      </c>
      <c r="R85" s="2">
        <v>520</v>
      </c>
      <c r="S85" s="5">
        <f t="shared" si="5"/>
        <v>0</v>
      </c>
      <c r="T85" s="2">
        <v>0.48099999999999998</v>
      </c>
      <c r="U85" s="2">
        <v>1</v>
      </c>
      <c r="V85" s="18">
        <v>34</v>
      </c>
      <c r="W85" s="20">
        <v>24882</v>
      </c>
      <c r="X85" s="5">
        <v>1.3645850056188795E-3</v>
      </c>
      <c r="Y85" s="2">
        <v>0.48970000000000002</v>
      </c>
      <c r="Z85" s="5">
        <v>1</v>
      </c>
    </row>
    <row r="86" spans="1:26" x14ac:dyDescent="0.2">
      <c r="A86" s="31" t="s">
        <v>215</v>
      </c>
      <c r="B86" s="32" t="s">
        <v>218</v>
      </c>
      <c r="C86" s="32" t="s">
        <v>219</v>
      </c>
      <c r="D86" s="33" t="s">
        <v>332</v>
      </c>
      <c r="E86" s="1" t="s">
        <v>346</v>
      </c>
      <c r="F86" s="2">
        <v>2</v>
      </c>
      <c r="G86" s="2">
        <v>658</v>
      </c>
      <c r="H86" s="1">
        <v>3.0303029999999998E-3</v>
      </c>
      <c r="I86" s="3">
        <v>1251</v>
      </c>
      <c r="J86" s="2">
        <v>281381</v>
      </c>
      <c r="K86" s="4">
        <v>4.4260000000000002E-3</v>
      </c>
      <c r="L86" s="2">
        <v>0.80549999999999999</v>
      </c>
      <c r="M86" s="2">
        <v>1</v>
      </c>
      <c r="N86" s="3">
        <v>0</v>
      </c>
      <c r="O86" s="2">
        <v>140</v>
      </c>
      <c r="P86" s="4">
        <f t="shared" si="4"/>
        <v>0</v>
      </c>
      <c r="Q86" s="3">
        <v>2</v>
      </c>
      <c r="R86" s="2">
        <v>518</v>
      </c>
      <c r="S86" s="5">
        <f t="shared" si="5"/>
        <v>3.8461538461538464E-3</v>
      </c>
      <c r="T86" s="2">
        <v>1</v>
      </c>
      <c r="U86" s="2">
        <v>1</v>
      </c>
      <c r="V86" s="18">
        <v>15</v>
      </c>
      <c r="W86" s="2">
        <v>24921</v>
      </c>
      <c r="X86" s="5">
        <v>6.0153994225216551E-4</v>
      </c>
      <c r="Y86" s="2">
        <v>1</v>
      </c>
      <c r="Z86" s="5">
        <v>1</v>
      </c>
    </row>
    <row r="87" spans="1:26" x14ac:dyDescent="0.2">
      <c r="A87" s="18" t="s">
        <v>45</v>
      </c>
      <c r="B87" s="20" t="s">
        <v>46</v>
      </c>
      <c r="C87" s="20" t="s">
        <v>47</v>
      </c>
      <c r="D87" s="14" t="s">
        <v>332</v>
      </c>
      <c r="E87" s="1" t="s">
        <v>346</v>
      </c>
      <c r="F87" s="2">
        <v>22</v>
      </c>
      <c r="G87" s="2">
        <v>638</v>
      </c>
      <c r="H87" s="1">
        <v>3.3333333E-2</v>
      </c>
      <c r="I87" s="3">
        <v>10781</v>
      </c>
      <c r="J87" s="2">
        <v>269935</v>
      </c>
      <c r="K87" s="4">
        <v>3.841E-2</v>
      </c>
      <c r="L87" s="2">
        <v>0.56469999999999998</v>
      </c>
      <c r="M87" s="2">
        <v>1</v>
      </c>
      <c r="N87" s="3">
        <v>0</v>
      </c>
      <c r="O87" s="2">
        <v>140</v>
      </c>
      <c r="P87" s="4">
        <f t="shared" si="4"/>
        <v>0</v>
      </c>
      <c r="Q87" s="3">
        <v>22</v>
      </c>
      <c r="R87" s="2">
        <v>498</v>
      </c>
      <c r="S87" s="5">
        <f t="shared" si="5"/>
        <v>4.230769230769231E-2</v>
      </c>
      <c r="T87" s="2">
        <v>0.27100000000000002</v>
      </c>
      <c r="U87" s="2">
        <v>1</v>
      </c>
      <c r="V87" s="18">
        <v>229</v>
      </c>
      <c r="W87" s="2">
        <v>24721</v>
      </c>
      <c r="X87" s="5">
        <v>9.1783567134268544E-3</v>
      </c>
      <c r="Y87" s="2">
        <v>0.48820000000000002</v>
      </c>
      <c r="Z87" s="5">
        <v>1</v>
      </c>
    </row>
    <row r="88" spans="1:26" x14ac:dyDescent="0.2">
      <c r="A88" s="31" t="s">
        <v>45</v>
      </c>
      <c r="B88" s="32" t="s">
        <v>220</v>
      </c>
      <c r="C88" s="32" t="s">
        <v>221</v>
      </c>
      <c r="D88" s="33" t="s">
        <v>332</v>
      </c>
      <c r="E88" s="1" t="s">
        <v>346</v>
      </c>
      <c r="F88" s="2">
        <v>1</v>
      </c>
      <c r="G88" s="2">
        <v>659</v>
      </c>
      <c r="H88" s="1">
        <v>1.5151520000000001E-3</v>
      </c>
      <c r="I88" s="3">
        <v>147</v>
      </c>
      <c r="J88" s="2">
        <v>282695</v>
      </c>
      <c r="K88" s="4">
        <v>5.197E-4</v>
      </c>
      <c r="L88" s="2">
        <v>0.79079999999999995</v>
      </c>
      <c r="M88" s="2">
        <v>1</v>
      </c>
      <c r="N88" s="3">
        <v>0</v>
      </c>
      <c r="O88" s="2">
        <v>140</v>
      </c>
      <c r="P88" s="4">
        <f t="shared" si="4"/>
        <v>0</v>
      </c>
      <c r="Q88" s="3">
        <v>1</v>
      </c>
      <c r="R88" s="2">
        <v>519</v>
      </c>
      <c r="S88" s="5">
        <f t="shared" si="5"/>
        <v>1.9230769230769232E-3</v>
      </c>
      <c r="T88" s="2">
        <v>1</v>
      </c>
      <c r="U88" s="2">
        <v>1</v>
      </c>
      <c r="V88" s="3">
        <v>4</v>
      </c>
      <c r="W88" s="2">
        <v>24964</v>
      </c>
      <c r="X88" s="5">
        <v>1.6020506247997436E-4</v>
      </c>
      <c r="Y88" s="2">
        <v>1</v>
      </c>
      <c r="Z88" s="5">
        <v>1</v>
      </c>
    </row>
    <row r="89" spans="1:26" x14ac:dyDescent="0.2">
      <c r="A89" s="31" t="s">
        <v>45</v>
      </c>
      <c r="B89" s="32" t="s">
        <v>222</v>
      </c>
      <c r="C89" s="32" t="s">
        <v>223</v>
      </c>
      <c r="D89" s="33" t="s">
        <v>332</v>
      </c>
      <c r="E89" s="1" t="s">
        <v>346</v>
      </c>
      <c r="F89" s="2">
        <v>2</v>
      </c>
      <c r="G89" s="2">
        <v>658</v>
      </c>
      <c r="H89" s="1">
        <v>3.0303029999999998E-3</v>
      </c>
      <c r="I89" s="3">
        <v>2351</v>
      </c>
      <c r="J89" s="2">
        <v>280215</v>
      </c>
      <c r="K89" s="4">
        <v>8.3199999999999993E-3</v>
      </c>
      <c r="L89" s="2">
        <v>0.20030000000000001</v>
      </c>
      <c r="M89" s="2">
        <v>1</v>
      </c>
      <c r="N89" s="3">
        <v>0</v>
      </c>
      <c r="O89" s="2">
        <v>140</v>
      </c>
      <c r="P89" s="4">
        <f t="shared" si="4"/>
        <v>0</v>
      </c>
      <c r="Q89" s="3">
        <v>2</v>
      </c>
      <c r="R89" s="2">
        <v>518</v>
      </c>
      <c r="S89" s="5">
        <f t="shared" si="5"/>
        <v>3.8461538461538464E-3</v>
      </c>
      <c r="T89" s="2">
        <v>1</v>
      </c>
      <c r="U89" s="2">
        <v>1</v>
      </c>
      <c r="V89" s="3">
        <v>32</v>
      </c>
      <c r="W89" s="2">
        <v>24914</v>
      </c>
      <c r="X89" s="5">
        <v>1.2827707848953741E-3</v>
      </c>
      <c r="Y89" s="2">
        <v>1</v>
      </c>
      <c r="Z89" s="5">
        <v>1</v>
      </c>
    </row>
    <row r="90" spans="1:26" x14ac:dyDescent="0.2">
      <c r="A90" s="31" t="s">
        <v>224</v>
      </c>
      <c r="B90" s="32" t="s">
        <v>225</v>
      </c>
      <c r="C90" s="32" t="s">
        <v>226</v>
      </c>
      <c r="D90" s="33" t="s">
        <v>332</v>
      </c>
      <c r="E90" s="1" t="s">
        <v>346</v>
      </c>
      <c r="F90" s="2">
        <v>1</v>
      </c>
      <c r="G90" s="2">
        <v>659</v>
      </c>
      <c r="H90" s="1">
        <v>1.5151520000000001E-3</v>
      </c>
      <c r="I90" s="3">
        <v>711</v>
      </c>
      <c r="J90" s="2">
        <v>281563</v>
      </c>
      <c r="K90" s="4">
        <v>2.519E-3</v>
      </c>
      <c r="L90" s="2">
        <v>0.90039999999999998</v>
      </c>
      <c r="M90" s="2">
        <v>1</v>
      </c>
      <c r="N90" s="3">
        <v>0</v>
      </c>
      <c r="O90" s="2">
        <v>140</v>
      </c>
      <c r="P90" s="4">
        <f t="shared" si="4"/>
        <v>0</v>
      </c>
      <c r="Q90" s="3">
        <v>1</v>
      </c>
      <c r="R90" s="2">
        <v>519</v>
      </c>
      <c r="S90" s="5">
        <f t="shared" si="5"/>
        <v>1.9230769230769232E-3</v>
      </c>
      <c r="T90" s="2">
        <v>1</v>
      </c>
      <c r="U90" s="2">
        <v>1</v>
      </c>
      <c r="V90" s="3">
        <v>15</v>
      </c>
      <c r="W90" s="2">
        <v>24891</v>
      </c>
      <c r="X90" s="5">
        <v>6.022645145748012E-4</v>
      </c>
      <c r="Y90" s="2">
        <v>1</v>
      </c>
      <c r="Z90" s="5">
        <v>1</v>
      </c>
    </row>
    <row r="91" spans="1:26" x14ac:dyDescent="0.2">
      <c r="A91" s="3" t="s">
        <v>227</v>
      </c>
      <c r="B91" s="2" t="s">
        <v>228</v>
      </c>
      <c r="C91" s="2" t="s">
        <v>229</v>
      </c>
      <c r="D91" s="38" t="s">
        <v>333</v>
      </c>
      <c r="E91" s="1" t="s">
        <v>350</v>
      </c>
      <c r="F91" s="2">
        <v>2</v>
      </c>
      <c r="G91" s="2">
        <v>658</v>
      </c>
      <c r="H91" s="1">
        <f>F91/(G91+F91)</f>
        <v>3.0303030303030303E-3</v>
      </c>
      <c r="I91" s="3">
        <v>0</v>
      </c>
      <c r="J91" s="2">
        <v>0</v>
      </c>
      <c r="K91" s="4" t="s">
        <v>34</v>
      </c>
      <c r="L91" s="2" t="s">
        <v>30</v>
      </c>
      <c r="M91" s="2" t="s">
        <v>30</v>
      </c>
      <c r="N91" s="3">
        <v>2</v>
      </c>
      <c r="O91" s="2">
        <v>138</v>
      </c>
      <c r="P91" s="4">
        <f>N91/(N91+O91)</f>
        <v>1.4285714285714285E-2</v>
      </c>
      <c r="Q91" s="3">
        <v>0</v>
      </c>
      <c r="R91" s="2">
        <v>520</v>
      </c>
      <c r="S91" s="5">
        <f>Q91/520</f>
        <v>0</v>
      </c>
      <c r="T91" s="2">
        <v>4.4741799999999998E-2</v>
      </c>
      <c r="U91" s="2">
        <v>1</v>
      </c>
      <c r="V91" s="3">
        <v>0</v>
      </c>
      <c r="W91" s="2">
        <v>0</v>
      </c>
      <c r="X91" s="5" t="s">
        <v>35</v>
      </c>
      <c r="Y91" s="2" t="s">
        <v>30</v>
      </c>
      <c r="Z91" s="5" t="s">
        <v>30</v>
      </c>
    </row>
    <row r="92" spans="1:26" x14ac:dyDescent="0.2">
      <c r="A92" s="3" t="s">
        <v>230</v>
      </c>
      <c r="B92" s="2" t="s">
        <v>231</v>
      </c>
      <c r="C92" s="2" t="s">
        <v>232</v>
      </c>
      <c r="D92" s="38" t="s">
        <v>332</v>
      </c>
      <c r="E92" s="1" t="s">
        <v>349</v>
      </c>
      <c r="F92" s="2">
        <v>2</v>
      </c>
      <c r="G92" s="2">
        <v>658</v>
      </c>
      <c r="H92" s="1">
        <f>F92/(G92+F92)</f>
        <v>3.0303030303030303E-3</v>
      </c>
      <c r="I92" s="31">
        <v>1359</v>
      </c>
      <c r="J92" s="2">
        <f xml:space="preserve"> 281018 - I92</f>
        <v>279659</v>
      </c>
      <c r="K92" s="4">
        <f>I92/(I92+J92)</f>
        <v>4.8359891537196904E-3</v>
      </c>
      <c r="L92" s="2">
        <v>0.69861110000000004</v>
      </c>
      <c r="M92" s="2">
        <v>1</v>
      </c>
      <c r="N92" s="3">
        <v>0</v>
      </c>
      <c r="O92" s="2">
        <v>140</v>
      </c>
      <c r="P92" s="4">
        <f>N92/(N92+O92)</f>
        <v>0</v>
      </c>
      <c r="Q92" s="3">
        <v>2</v>
      </c>
      <c r="R92" s="2">
        <v>518</v>
      </c>
      <c r="S92" s="5">
        <f>Q92/520</f>
        <v>3.8461538461538464E-3</v>
      </c>
      <c r="T92" s="2">
        <v>1</v>
      </c>
      <c r="U92" s="2">
        <v>1</v>
      </c>
      <c r="V92" s="3">
        <v>27</v>
      </c>
      <c r="W92" s="32">
        <v>24828</v>
      </c>
      <c r="X92" s="5">
        <f>V92/(V92+W92)</f>
        <v>1.0863005431502716E-3</v>
      </c>
      <c r="Y92" s="2">
        <v>1</v>
      </c>
      <c r="Z92" s="5">
        <v>1</v>
      </c>
    </row>
    <row r="93" spans="1:26" x14ac:dyDescent="0.2">
      <c r="A93" s="31" t="s">
        <v>233</v>
      </c>
      <c r="B93" s="32" t="s">
        <v>234</v>
      </c>
      <c r="C93" s="32" t="s">
        <v>235</v>
      </c>
      <c r="D93" s="33" t="s">
        <v>333</v>
      </c>
      <c r="E93" s="2" t="s">
        <v>344</v>
      </c>
      <c r="F93" s="2">
        <v>2</v>
      </c>
      <c r="G93" s="2">
        <v>658</v>
      </c>
      <c r="H93" s="2">
        <v>3.0303029999999998E-3</v>
      </c>
      <c r="I93" s="3">
        <v>1909</v>
      </c>
      <c r="J93" s="2">
        <v>227183</v>
      </c>
      <c r="K93" s="5">
        <v>8.3330000000000001E-3</v>
      </c>
      <c r="L93" s="2">
        <v>0.19939999999999999</v>
      </c>
      <c r="M93" s="2">
        <v>1</v>
      </c>
      <c r="N93" s="3">
        <v>2</v>
      </c>
      <c r="O93" s="2">
        <v>138</v>
      </c>
      <c r="P93" s="5">
        <f>N93/(O93+N93)</f>
        <v>1.4285714285714285E-2</v>
      </c>
      <c r="Q93" s="3">
        <v>0</v>
      </c>
      <c r="R93" s="2">
        <v>520</v>
      </c>
      <c r="S93" s="5">
        <f>Q93/(Q93+R93)</f>
        <v>0</v>
      </c>
      <c r="T93" s="2">
        <v>6.2390000000000001E-2</v>
      </c>
      <c r="U93" s="2">
        <v>1</v>
      </c>
      <c r="V93" s="18">
        <v>1716</v>
      </c>
      <c r="W93" s="20">
        <v>18700</v>
      </c>
      <c r="X93" s="5">
        <v>8.4051724137931036E-2</v>
      </c>
      <c r="Y93" s="2">
        <v>4.8120000000000003E-3</v>
      </c>
      <c r="Z93" s="5">
        <v>0.62074799999999997</v>
      </c>
    </row>
    <row r="94" spans="1:26" x14ac:dyDescent="0.2">
      <c r="A94" s="31" t="s">
        <v>236</v>
      </c>
      <c r="B94" s="32" t="s">
        <v>237</v>
      </c>
      <c r="C94" s="32" t="s">
        <v>238</v>
      </c>
      <c r="D94" s="33" t="s">
        <v>332</v>
      </c>
      <c r="E94" s="1" t="s">
        <v>346</v>
      </c>
      <c r="F94" s="2">
        <v>1</v>
      </c>
      <c r="G94" s="2">
        <v>659</v>
      </c>
      <c r="H94" s="1">
        <v>1.5151520000000001E-3</v>
      </c>
      <c r="I94" s="3">
        <v>158</v>
      </c>
      <c r="J94" s="2">
        <v>277568</v>
      </c>
      <c r="K94" s="4">
        <v>5.689E-4</v>
      </c>
      <c r="L94" s="2">
        <v>0.84089999999999998</v>
      </c>
      <c r="M94" s="2">
        <v>1</v>
      </c>
      <c r="N94" s="3">
        <v>0</v>
      </c>
      <c r="O94" s="2">
        <v>140</v>
      </c>
      <c r="P94" s="4">
        <f>N94/(O94+N94)</f>
        <v>0</v>
      </c>
      <c r="Q94" s="3">
        <v>1</v>
      </c>
      <c r="R94" s="2">
        <v>519</v>
      </c>
      <c r="S94" s="5">
        <f>Q94/(Q94+R94)</f>
        <v>1.9230769230769232E-3</v>
      </c>
      <c r="T94" s="2">
        <v>1</v>
      </c>
      <c r="U94" s="2">
        <v>1</v>
      </c>
      <c r="V94" s="3">
        <v>11</v>
      </c>
      <c r="W94" s="2">
        <v>23835</v>
      </c>
      <c r="X94" s="5">
        <v>4.6129329866644302E-4</v>
      </c>
      <c r="Y94" s="2">
        <v>1</v>
      </c>
      <c r="Z94" s="5">
        <v>1</v>
      </c>
    </row>
    <row r="95" spans="1:26" x14ac:dyDescent="0.2">
      <c r="A95" s="3" t="s">
        <v>239</v>
      </c>
      <c r="B95" s="2" t="s">
        <v>240</v>
      </c>
      <c r="C95" s="2" t="s">
        <v>241</v>
      </c>
      <c r="D95" s="38" t="s">
        <v>333</v>
      </c>
      <c r="E95" s="1" t="s">
        <v>350</v>
      </c>
      <c r="F95" s="2">
        <v>2</v>
      </c>
      <c r="G95" s="2">
        <v>658</v>
      </c>
      <c r="H95" s="1">
        <f>F95/(G95+F95)</f>
        <v>3.0303030303030303E-3</v>
      </c>
      <c r="I95" s="3">
        <v>0</v>
      </c>
      <c r="J95" s="2">
        <v>0</v>
      </c>
      <c r="K95" s="4" t="s">
        <v>34</v>
      </c>
      <c r="L95" s="2" t="s">
        <v>30</v>
      </c>
      <c r="M95" s="2" t="s">
        <v>30</v>
      </c>
      <c r="N95" s="3">
        <v>2</v>
      </c>
      <c r="O95" s="2">
        <v>138</v>
      </c>
      <c r="P95" s="4">
        <f>N95/(N95+O95)</f>
        <v>1.4285714285714285E-2</v>
      </c>
      <c r="Q95" s="3">
        <v>0</v>
      </c>
      <c r="R95" s="2">
        <v>520</v>
      </c>
      <c r="S95" s="5">
        <f>Q95/520</f>
        <v>0</v>
      </c>
      <c r="T95" s="2">
        <v>4.4741799999999998E-2</v>
      </c>
      <c r="U95" s="2">
        <v>1</v>
      </c>
      <c r="V95" s="3">
        <v>0</v>
      </c>
      <c r="W95" s="2">
        <v>0</v>
      </c>
      <c r="X95" s="5" t="s">
        <v>35</v>
      </c>
      <c r="Y95" s="2" t="s">
        <v>30</v>
      </c>
      <c r="Z95" s="5" t="s">
        <v>30</v>
      </c>
    </row>
    <row r="96" spans="1:26" x14ac:dyDescent="0.2">
      <c r="A96" s="31" t="s">
        <v>242</v>
      </c>
      <c r="B96" s="32" t="s">
        <v>243</v>
      </c>
      <c r="C96" s="32" t="s">
        <v>244</v>
      </c>
      <c r="D96" s="33" t="s">
        <v>331</v>
      </c>
      <c r="E96" s="1" t="s">
        <v>343</v>
      </c>
      <c r="F96" s="2">
        <v>1</v>
      </c>
      <c r="G96" s="2">
        <v>659</v>
      </c>
      <c r="H96" s="1">
        <v>1.5151520000000001E-3</v>
      </c>
      <c r="I96" s="3">
        <v>0</v>
      </c>
      <c r="J96" s="2">
        <v>0</v>
      </c>
      <c r="K96" s="4" t="s">
        <v>34</v>
      </c>
      <c r="L96" s="2" t="s">
        <v>30</v>
      </c>
      <c r="M96" s="2" t="s">
        <v>30</v>
      </c>
      <c r="N96" s="3">
        <v>1</v>
      </c>
      <c r="O96" s="2">
        <v>139</v>
      </c>
      <c r="P96" s="4">
        <f>N96/(O96+N96)</f>
        <v>7.1428571428571426E-3</v>
      </c>
      <c r="Q96" s="3">
        <v>0</v>
      </c>
      <c r="R96" s="2">
        <v>520</v>
      </c>
      <c r="S96" s="5">
        <f>Q96/(Q96+R96)</f>
        <v>0</v>
      </c>
      <c r="T96" s="2">
        <v>0.48099999999999998</v>
      </c>
      <c r="U96" s="2">
        <v>1</v>
      </c>
      <c r="V96" s="3" t="s">
        <v>35</v>
      </c>
      <c r="W96" s="2" t="s">
        <v>35</v>
      </c>
      <c r="X96" s="5" t="s">
        <v>35</v>
      </c>
      <c r="Y96" s="2" t="s">
        <v>30</v>
      </c>
      <c r="Z96" s="5" t="s">
        <v>30</v>
      </c>
    </row>
    <row r="97" spans="1:42" x14ac:dyDescent="0.2">
      <c r="A97" s="31" t="s">
        <v>242</v>
      </c>
      <c r="B97" s="32" t="s">
        <v>245</v>
      </c>
      <c r="C97" s="32" t="s">
        <v>246</v>
      </c>
      <c r="D97" s="33" t="s">
        <v>331</v>
      </c>
      <c r="E97" s="1" t="s">
        <v>343</v>
      </c>
      <c r="F97" s="2">
        <v>1</v>
      </c>
      <c r="G97" s="2">
        <v>659</v>
      </c>
      <c r="H97" s="1">
        <v>1.5151520000000001E-3</v>
      </c>
      <c r="I97" s="3">
        <v>0</v>
      </c>
      <c r="J97" s="2">
        <v>0</v>
      </c>
      <c r="K97" s="4" t="s">
        <v>34</v>
      </c>
      <c r="L97" s="2" t="s">
        <v>30</v>
      </c>
      <c r="M97" s="2" t="s">
        <v>30</v>
      </c>
      <c r="N97" s="3">
        <v>0</v>
      </c>
      <c r="O97" s="2">
        <v>140</v>
      </c>
      <c r="P97" s="4">
        <f>N97/(O97+N97)</f>
        <v>0</v>
      </c>
      <c r="Q97" s="3">
        <v>1</v>
      </c>
      <c r="R97" s="2">
        <v>519</v>
      </c>
      <c r="S97" s="5">
        <f>Q97/(Q97+R97)</f>
        <v>1.9230769230769232E-3</v>
      </c>
      <c r="T97" s="2">
        <v>1</v>
      </c>
      <c r="U97" s="2">
        <v>1</v>
      </c>
      <c r="V97" s="3" t="s">
        <v>35</v>
      </c>
      <c r="W97" s="2" t="s">
        <v>35</v>
      </c>
      <c r="X97" s="5" t="s">
        <v>35</v>
      </c>
      <c r="Y97" s="2" t="s">
        <v>30</v>
      </c>
      <c r="Z97" s="5" t="s">
        <v>30</v>
      </c>
    </row>
    <row r="98" spans="1:42" x14ac:dyDescent="0.2">
      <c r="A98" s="3" t="s">
        <v>247</v>
      </c>
      <c r="B98" s="2" t="s">
        <v>248</v>
      </c>
      <c r="C98" s="2" t="s">
        <v>249</v>
      </c>
      <c r="D98" s="38" t="s">
        <v>333</v>
      </c>
      <c r="E98" s="1" t="s">
        <v>348</v>
      </c>
      <c r="F98" s="2">
        <v>2</v>
      </c>
      <c r="G98" s="2">
        <v>658</v>
      </c>
      <c r="H98" s="1">
        <f>F98/(G98+F98)</f>
        <v>3.0303030303030303E-3</v>
      </c>
      <c r="I98" s="31">
        <v>0</v>
      </c>
      <c r="J98" s="2">
        <v>0</v>
      </c>
      <c r="K98" s="4" t="s">
        <v>34</v>
      </c>
      <c r="L98" s="2" t="s">
        <v>30</v>
      </c>
      <c r="M98" s="2" t="s">
        <v>30</v>
      </c>
      <c r="N98" s="3">
        <v>0</v>
      </c>
      <c r="O98" s="2">
        <v>140</v>
      </c>
      <c r="P98" s="4">
        <f>N98/(N98+O98)</f>
        <v>0</v>
      </c>
      <c r="Q98" s="3">
        <v>2</v>
      </c>
      <c r="R98" s="2">
        <v>518</v>
      </c>
      <c r="S98" s="5">
        <f>Q98/520</f>
        <v>3.8461538461538464E-3</v>
      </c>
      <c r="T98" s="2">
        <v>1</v>
      </c>
      <c r="U98" s="2">
        <v>1</v>
      </c>
      <c r="V98" s="3">
        <v>0</v>
      </c>
      <c r="W98" s="2">
        <v>0</v>
      </c>
      <c r="X98" s="5" t="s">
        <v>35</v>
      </c>
      <c r="Y98" s="2" t="s">
        <v>30</v>
      </c>
      <c r="Z98" s="5" t="s">
        <v>30</v>
      </c>
    </row>
    <row r="99" spans="1:42" x14ac:dyDescent="0.2">
      <c r="A99" s="3" t="s">
        <v>250</v>
      </c>
      <c r="B99" s="2" t="s">
        <v>251</v>
      </c>
      <c r="C99" s="2" t="s">
        <v>252</v>
      </c>
      <c r="D99" s="38" t="s">
        <v>333</v>
      </c>
      <c r="E99" s="1" t="s">
        <v>351</v>
      </c>
      <c r="F99" s="2">
        <v>2</v>
      </c>
      <c r="G99" s="2">
        <v>658</v>
      </c>
      <c r="H99" s="1">
        <f>F99/(G99+F99)</f>
        <v>3.0303030303030303E-3</v>
      </c>
      <c r="I99" s="3">
        <v>0</v>
      </c>
      <c r="J99" s="2">
        <v>0</v>
      </c>
      <c r="K99" s="4" t="s">
        <v>34</v>
      </c>
      <c r="L99" s="2" t="s">
        <v>30</v>
      </c>
      <c r="M99" s="2" t="s">
        <v>30</v>
      </c>
      <c r="N99" s="3">
        <v>0</v>
      </c>
      <c r="O99" s="2">
        <v>140</v>
      </c>
      <c r="P99" s="4">
        <f>N99/(N99+O99)</f>
        <v>0</v>
      </c>
      <c r="Q99" s="3">
        <v>2</v>
      </c>
      <c r="R99" s="2">
        <v>518</v>
      </c>
      <c r="S99" s="5">
        <f>Q99/520</f>
        <v>3.8461538461538464E-3</v>
      </c>
      <c r="T99" s="2">
        <v>1</v>
      </c>
      <c r="U99" s="2">
        <v>1</v>
      </c>
      <c r="V99" s="3">
        <v>0</v>
      </c>
      <c r="W99" s="2">
        <v>0</v>
      </c>
      <c r="X99" s="5" t="s">
        <v>35</v>
      </c>
      <c r="Y99" s="2" t="s">
        <v>30</v>
      </c>
      <c r="Z99" s="5" t="s">
        <v>30</v>
      </c>
    </row>
    <row r="100" spans="1:42" x14ac:dyDescent="0.2">
      <c r="A100" s="31" t="s">
        <v>253</v>
      </c>
      <c r="B100" s="32" t="s">
        <v>254</v>
      </c>
      <c r="C100" s="32" t="s">
        <v>255</v>
      </c>
      <c r="D100" s="33" t="s">
        <v>333</v>
      </c>
      <c r="E100" s="1" t="s">
        <v>348</v>
      </c>
      <c r="F100" s="2">
        <v>2</v>
      </c>
      <c r="G100" s="2">
        <v>658</v>
      </c>
      <c r="H100" s="1">
        <v>3.0303029999999998E-3</v>
      </c>
      <c r="I100" s="3">
        <v>0</v>
      </c>
      <c r="J100" s="2">
        <v>0</v>
      </c>
      <c r="K100" s="4" t="s">
        <v>34</v>
      </c>
      <c r="L100" s="2" t="s">
        <v>30</v>
      </c>
      <c r="M100" s="2" t="s">
        <v>30</v>
      </c>
      <c r="N100" s="3">
        <v>0</v>
      </c>
      <c r="O100" s="2">
        <v>140</v>
      </c>
      <c r="P100" s="4">
        <f>N100/(O100+N100)</f>
        <v>0</v>
      </c>
      <c r="Q100" s="3">
        <v>2</v>
      </c>
      <c r="R100" s="2">
        <v>518</v>
      </c>
      <c r="S100" s="5">
        <f>Q100/(Q100+R100)</f>
        <v>3.8461538461538464E-3</v>
      </c>
      <c r="T100" s="2">
        <v>1</v>
      </c>
      <c r="U100" s="2">
        <v>1</v>
      </c>
      <c r="V100" s="3" t="s">
        <v>35</v>
      </c>
      <c r="W100" s="2" t="s">
        <v>35</v>
      </c>
      <c r="X100" s="5" t="s">
        <v>35</v>
      </c>
      <c r="Y100" s="2" t="s">
        <v>30</v>
      </c>
      <c r="Z100" s="5" t="s">
        <v>30</v>
      </c>
    </row>
    <row r="101" spans="1:42" x14ac:dyDescent="0.2">
      <c r="A101" s="3" t="s">
        <v>256</v>
      </c>
      <c r="B101" s="2" t="s">
        <v>257</v>
      </c>
      <c r="C101" s="2" t="s">
        <v>258</v>
      </c>
      <c r="D101" s="38" t="s">
        <v>332</v>
      </c>
      <c r="E101" s="1" t="s">
        <v>343</v>
      </c>
      <c r="F101" s="2">
        <v>2</v>
      </c>
      <c r="G101" s="2">
        <v>658</v>
      </c>
      <c r="H101" s="1">
        <f>F101/(G101+F101)</f>
        <v>3.0303030303030303E-3</v>
      </c>
      <c r="I101" s="31">
        <v>10</v>
      </c>
      <c r="J101" s="32">
        <v>226684</v>
      </c>
      <c r="K101" s="4">
        <f>I101/(I101+J101)</f>
        <v>4.4112327631079785E-5</v>
      </c>
      <c r="L101" s="2">
        <v>5.4469999999999996E-4</v>
      </c>
      <c r="M101" s="2">
        <v>7.0271849999999997E-2</v>
      </c>
      <c r="N101" s="3">
        <v>0</v>
      </c>
      <c r="O101" s="2">
        <v>140</v>
      </c>
      <c r="P101" s="4">
        <f>N101/(N101+O101)</f>
        <v>0</v>
      </c>
      <c r="Q101" s="3">
        <v>2</v>
      </c>
      <c r="R101" s="2">
        <v>518</v>
      </c>
      <c r="S101" s="5">
        <f>Q101/520</f>
        <v>3.8461538461538464E-3</v>
      </c>
      <c r="T101" s="2">
        <v>1</v>
      </c>
      <c r="U101" s="2">
        <v>1</v>
      </c>
      <c r="V101" s="3">
        <v>1</v>
      </c>
      <c r="W101" s="2">
        <v>19444</v>
      </c>
      <c r="X101" s="5">
        <f>V101/(V101+W101)</f>
        <v>5.1427102082797633E-5</v>
      </c>
      <c r="Y101" s="2">
        <v>1</v>
      </c>
      <c r="Z101" s="5">
        <v>1</v>
      </c>
    </row>
    <row r="102" spans="1:42" x14ac:dyDescent="0.2">
      <c r="A102" s="31" t="s">
        <v>259</v>
      </c>
      <c r="B102" s="32" t="s">
        <v>260</v>
      </c>
      <c r="C102" s="32" t="s">
        <v>261</v>
      </c>
      <c r="D102" s="33" t="s">
        <v>331</v>
      </c>
      <c r="E102" s="1" t="s">
        <v>349</v>
      </c>
      <c r="F102" s="2">
        <v>4</v>
      </c>
      <c r="G102" s="2">
        <v>656</v>
      </c>
      <c r="H102" s="1">
        <v>6.0606059999999996E-3</v>
      </c>
      <c r="I102" s="3">
        <v>675</v>
      </c>
      <c r="J102" s="2">
        <v>282085</v>
      </c>
      <c r="K102" s="4">
        <v>2.3869999999999998E-3</v>
      </c>
      <c r="L102" s="2">
        <v>0.12609999999999999</v>
      </c>
      <c r="M102" s="2">
        <v>1</v>
      </c>
      <c r="N102" s="3">
        <v>1</v>
      </c>
      <c r="O102" s="2">
        <v>139</v>
      </c>
      <c r="P102" s="4">
        <f t="shared" ref="P102:P122" si="6">N102/(O102+N102)</f>
        <v>7.1428571428571426E-3</v>
      </c>
      <c r="Q102" s="3">
        <v>3</v>
      </c>
      <c r="R102" s="2">
        <v>517</v>
      </c>
      <c r="S102" s="5">
        <f t="shared" ref="S102:S122" si="7">Q102/(Q102+R102)</f>
        <v>5.7692307692307696E-3</v>
      </c>
      <c r="T102" s="2">
        <v>1</v>
      </c>
      <c r="U102" s="2">
        <v>1</v>
      </c>
      <c r="V102" s="18">
        <v>17</v>
      </c>
      <c r="W102" s="20">
        <v>24949</v>
      </c>
      <c r="X102" s="5">
        <v>6.809260594408395E-4</v>
      </c>
      <c r="Y102" s="2">
        <v>0.20569999999999999</v>
      </c>
      <c r="Z102" s="5">
        <v>1</v>
      </c>
    </row>
    <row r="103" spans="1:42" x14ac:dyDescent="0.2">
      <c r="A103" s="15" t="s">
        <v>259</v>
      </c>
      <c r="B103" s="16" t="s">
        <v>262</v>
      </c>
      <c r="C103" s="16" t="s">
        <v>263</v>
      </c>
      <c r="D103" s="17" t="s">
        <v>331</v>
      </c>
      <c r="E103" s="1" t="s">
        <v>349</v>
      </c>
      <c r="F103" s="2">
        <v>1</v>
      </c>
      <c r="G103" s="2">
        <v>659</v>
      </c>
      <c r="H103" s="1">
        <v>1.5151520000000001E-3</v>
      </c>
      <c r="I103" s="3">
        <v>0</v>
      </c>
      <c r="J103" s="2">
        <v>0</v>
      </c>
      <c r="K103" s="4" t="s">
        <v>34</v>
      </c>
      <c r="L103" s="2" t="s">
        <v>30</v>
      </c>
      <c r="M103" s="2" t="s">
        <v>30</v>
      </c>
      <c r="N103" s="3">
        <v>1</v>
      </c>
      <c r="O103" s="2">
        <v>139</v>
      </c>
      <c r="P103" s="4">
        <f t="shared" si="6"/>
        <v>7.1428571428571426E-3</v>
      </c>
      <c r="Q103" s="3">
        <v>0</v>
      </c>
      <c r="R103" s="2">
        <v>520</v>
      </c>
      <c r="S103" s="5">
        <f t="shared" si="7"/>
        <v>0</v>
      </c>
      <c r="T103" s="2">
        <v>0.48099999999999998</v>
      </c>
      <c r="U103" s="2">
        <v>1</v>
      </c>
      <c r="V103" s="3" t="s">
        <v>35</v>
      </c>
      <c r="W103" s="2" t="s">
        <v>35</v>
      </c>
      <c r="X103" s="5" t="s">
        <v>35</v>
      </c>
      <c r="Y103" s="2" t="s">
        <v>30</v>
      </c>
      <c r="Z103" s="5" t="s">
        <v>30</v>
      </c>
    </row>
    <row r="104" spans="1:42" x14ac:dyDescent="0.2">
      <c r="A104" s="31" t="s">
        <v>264</v>
      </c>
      <c r="B104" s="32" t="s">
        <v>265</v>
      </c>
      <c r="C104" s="32" t="s">
        <v>266</v>
      </c>
      <c r="D104" s="33" t="s">
        <v>333</v>
      </c>
      <c r="E104" s="1" t="s">
        <v>350</v>
      </c>
      <c r="F104" s="2">
        <v>2</v>
      </c>
      <c r="G104" s="2">
        <v>658</v>
      </c>
      <c r="H104" s="1">
        <v>3.0303029999999998E-3</v>
      </c>
      <c r="I104" s="3">
        <v>0</v>
      </c>
      <c r="J104" s="2">
        <v>0</v>
      </c>
      <c r="K104" s="4" t="s">
        <v>34</v>
      </c>
      <c r="L104" s="2" t="s">
        <v>30</v>
      </c>
      <c r="M104" s="2" t="s">
        <v>30</v>
      </c>
      <c r="N104" s="3">
        <v>0</v>
      </c>
      <c r="O104" s="2">
        <v>140</v>
      </c>
      <c r="P104" s="4">
        <f t="shared" si="6"/>
        <v>0</v>
      </c>
      <c r="Q104" s="3">
        <v>2</v>
      </c>
      <c r="R104" s="2">
        <v>518</v>
      </c>
      <c r="S104" s="5">
        <f t="shared" si="7"/>
        <v>3.8461538461538464E-3</v>
      </c>
      <c r="T104" s="2">
        <v>1</v>
      </c>
      <c r="U104" s="2">
        <v>1</v>
      </c>
      <c r="V104" s="3" t="s">
        <v>35</v>
      </c>
      <c r="W104" s="2" t="s">
        <v>35</v>
      </c>
      <c r="X104" s="5" t="s">
        <v>35</v>
      </c>
      <c r="Y104" s="2" t="s">
        <v>30</v>
      </c>
      <c r="Z104" s="5" t="s">
        <v>30</v>
      </c>
    </row>
    <row r="105" spans="1:42" x14ac:dyDescent="0.2">
      <c r="A105" s="15" t="s">
        <v>267</v>
      </c>
      <c r="B105" s="16" t="s">
        <v>268</v>
      </c>
      <c r="C105" s="16" t="s">
        <v>269</v>
      </c>
      <c r="D105" s="17" t="s">
        <v>332</v>
      </c>
      <c r="E105" s="1" t="s">
        <v>348</v>
      </c>
      <c r="F105" s="2">
        <v>1</v>
      </c>
      <c r="G105" s="2">
        <v>659</v>
      </c>
      <c r="H105" s="1">
        <v>1.5151520000000001E-3</v>
      </c>
      <c r="I105" s="3">
        <v>0</v>
      </c>
      <c r="J105" s="2">
        <v>0</v>
      </c>
      <c r="K105" s="4" t="s">
        <v>34</v>
      </c>
      <c r="L105" s="2" t="s">
        <v>30</v>
      </c>
      <c r="M105" s="2" t="s">
        <v>30</v>
      </c>
      <c r="N105" s="3">
        <v>0</v>
      </c>
      <c r="O105" s="2">
        <v>140</v>
      </c>
      <c r="P105" s="4">
        <f t="shared" si="6"/>
        <v>0</v>
      </c>
      <c r="Q105" s="3">
        <v>1</v>
      </c>
      <c r="R105" s="2">
        <v>519</v>
      </c>
      <c r="S105" s="5">
        <f t="shared" si="7"/>
        <v>1.9230769230769232E-3</v>
      </c>
      <c r="T105" s="2">
        <v>1</v>
      </c>
      <c r="U105" s="2">
        <v>1</v>
      </c>
      <c r="V105" s="3" t="s">
        <v>35</v>
      </c>
      <c r="W105" s="2" t="s">
        <v>35</v>
      </c>
      <c r="X105" s="5" t="s">
        <v>35</v>
      </c>
      <c r="Y105" s="2" t="s">
        <v>30</v>
      </c>
      <c r="Z105" s="5" t="s">
        <v>30</v>
      </c>
    </row>
    <row r="106" spans="1:42" x14ac:dyDescent="0.2">
      <c r="A106" s="15" t="s">
        <v>270</v>
      </c>
      <c r="B106" s="16" t="s">
        <v>271</v>
      </c>
      <c r="C106" s="16" t="s">
        <v>272</v>
      </c>
      <c r="D106" s="17" t="s">
        <v>332</v>
      </c>
      <c r="E106" s="1" t="s">
        <v>351</v>
      </c>
      <c r="F106" s="2">
        <v>1</v>
      </c>
      <c r="G106" s="2">
        <v>659</v>
      </c>
      <c r="H106" s="1">
        <v>1.5151520000000001E-3</v>
      </c>
      <c r="I106" s="3">
        <v>0</v>
      </c>
      <c r="J106" s="2">
        <v>0</v>
      </c>
      <c r="K106" s="4" t="s">
        <v>34</v>
      </c>
      <c r="L106" s="2" t="s">
        <v>30</v>
      </c>
      <c r="M106" s="2" t="s">
        <v>30</v>
      </c>
      <c r="N106" s="3">
        <v>0</v>
      </c>
      <c r="O106" s="2">
        <v>140</v>
      </c>
      <c r="P106" s="4">
        <f t="shared" si="6"/>
        <v>0</v>
      </c>
      <c r="Q106" s="3">
        <v>1</v>
      </c>
      <c r="R106" s="2">
        <v>519</v>
      </c>
      <c r="S106" s="5">
        <f t="shared" si="7"/>
        <v>1.9230769230769232E-3</v>
      </c>
      <c r="T106" s="2">
        <v>1</v>
      </c>
      <c r="U106" s="2">
        <v>1</v>
      </c>
      <c r="V106" s="3" t="s">
        <v>35</v>
      </c>
      <c r="W106" s="2" t="s">
        <v>35</v>
      </c>
      <c r="X106" s="5" t="s">
        <v>35</v>
      </c>
      <c r="Y106" s="2" t="s">
        <v>30</v>
      </c>
      <c r="Z106" s="5" t="s">
        <v>30</v>
      </c>
    </row>
    <row r="107" spans="1:42" x14ac:dyDescent="0.2">
      <c r="A107" s="31" t="s">
        <v>270</v>
      </c>
      <c r="B107" s="32" t="s">
        <v>273</v>
      </c>
      <c r="C107" s="32" t="s">
        <v>274</v>
      </c>
      <c r="D107" s="33" t="s">
        <v>332</v>
      </c>
      <c r="E107" s="1" t="s">
        <v>351</v>
      </c>
      <c r="F107" s="2">
        <v>1</v>
      </c>
      <c r="G107" s="2">
        <v>659</v>
      </c>
      <c r="H107" s="1">
        <v>1.5151520000000001E-3</v>
      </c>
      <c r="I107" s="3">
        <v>2311</v>
      </c>
      <c r="J107" s="2">
        <v>239172.80360000001</v>
      </c>
      <c r="K107" s="4">
        <v>9.5700000000000004E-3</v>
      </c>
      <c r="L107" s="2">
        <v>5.4280000000000002E-2</v>
      </c>
      <c r="M107" s="2">
        <v>1</v>
      </c>
      <c r="N107" s="3">
        <v>0</v>
      </c>
      <c r="O107" s="2">
        <v>140</v>
      </c>
      <c r="P107" s="4">
        <f t="shared" si="6"/>
        <v>0</v>
      </c>
      <c r="Q107" s="3">
        <v>1</v>
      </c>
      <c r="R107" s="2">
        <v>519</v>
      </c>
      <c r="S107" s="5">
        <f t="shared" si="7"/>
        <v>1.9230769230769232E-3</v>
      </c>
      <c r="T107" s="2">
        <v>1</v>
      </c>
      <c r="U107" s="2">
        <v>1</v>
      </c>
      <c r="V107" s="3" t="s">
        <v>35</v>
      </c>
      <c r="W107" s="2" t="s">
        <v>35</v>
      </c>
      <c r="X107" s="5" t="s">
        <v>35</v>
      </c>
      <c r="Y107" s="2" t="s">
        <v>30</v>
      </c>
      <c r="Z107" s="5" t="s">
        <v>30</v>
      </c>
    </row>
    <row r="108" spans="1:42" x14ac:dyDescent="0.2">
      <c r="A108" s="31" t="s">
        <v>275</v>
      </c>
      <c r="B108" s="32" t="s">
        <v>276</v>
      </c>
      <c r="C108" s="32" t="s">
        <v>277</v>
      </c>
      <c r="D108" s="33" t="s">
        <v>331</v>
      </c>
      <c r="E108" s="1" t="s">
        <v>343</v>
      </c>
      <c r="F108" s="2">
        <v>1</v>
      </c>
      <c r="G108" s="2">
        <v>659</v>
      </c>
      <c r="H108" s="1">
        <v>1.5151520000000001E-3</v>
      </c>
      <c r="I108" s="3">
        <v>646</v>
      </c>
      <c r="J108" s="2">
        <v>198258</v>
      </c>
      <c r="K108" s="4">
        <v>3.248E-3</v>
      </c>
      <c r="L108" s="2">
        <v>0.66080000000000005</v>
      </c>
      <c r="M108" s="2">
        <v>1</v>
      </c>
      <c r="N108" s="3">
        <v>0</v>
      </c>
      <c r="O108" s="2">
        <v>140</v>
      </c>
      <c r="P108" s="4">
        <f t="shared" si="6"/>
        <v>0</v>
      </c>
      <c r="Q108" s="3">
        <v>1</v>
      </c>
      <c r="R108" s="2">
        <v>519</v>
      </c>
      <c r="S108" s="5">
        <f t="shared" si="7"/>
        <v>1.9230769230769232E-3</v>
      </c>
      <c r="T108" s="2">
        <v>1</v>
      </c>
      <c r="U108" s="2">
        <v>1</v>
      </c>
      <c r="V108" s="3">
        <v>14</v>
      </c>
      <c r="W108" s="2">
        <v>18066</v>
      </c>
      <c r="X108" s="5">
        <v>7.743362831858407E-4</v>
      </c>
      <c r="Y108" s="2">
        <v>1</v>
      </c>
      <c r="Z108" s="5">
        <v>1</v>
      </c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</row>
    <row r="109" spans="1:42" x14ac:dyDescent="0.2">
      <c r="A109" s="31" t="s">
        <v>275</v>
      </c>
      <c r="B109" s="32" t="s">
        <v>278</v>
      </c>
      <c r="C109" s="32" t="s">
        <v>279</v>
      </c>
      <c r="D109" s="33" t="s">
        <v>331</v>
      </c>
      <c r="E109" s="1" t="s">
        <v>343</v>
      </c>
      <c r="F109" s="2">
        <v>2</v>
      </c>
      <c r="G109" s="2">
        <v>658</v>
      </c>
      <c r="H109" s="1">
        <v>3.0303029999999998E-3</v>
      </c>
      <c r="I109" s="3">
        <v>311</v>
      </c>
      <c r="J109" s="2">
        <v>180629</v>
      </c>
      <c r="K109" s="4">
        <v>1.719E-3</v>
      </c>
      <c r="L109" s="2">
        <v>0.73329999999999995</v>
      </c>
      <c r="M109" s="2">
        <v>1</v>
      </c>
      <c r="N109" s="3">
        <v>0</v>
      </c>
      <c r="O109" s="2">
        <v>140</v>
      </c>
      <c r="P109" s="4">
        <f t="shared" si="6"/>
        <v>0</v>
      </c>
      <c r="Q109" s="3">
        <v>2</v>
      </c>
      <c r="R109" s="2">
        <v>518</v>
      </c>
      <c r="S109" s="5">
        <f t="shared" si="7"/>
        <v>3.8461538461538464E-3</v>
      </c>
      <c r="T109" s="2">
        <v>1</v>
      </c>
      <c r="U109" s="2">
        <v>1</v>
      </c>
      <c r="V109" s="3">
        <v>5</v>
      </c>
      <c r="W109" s="2">
        <v>15807</v>
      </c>
      <c r="X109" s="5">
        <v>3.1621553250695672E-4</v>
      </c>
      <c r="Y109" s="2">
        <v>1</v>
      </c>
      <c r="Z109" s="5">
        <v>1</v>
      </c>
    </row>
    <row r="110" spans="1:42" s="11" customFormat="1" x14ac:dyDescent="0.2">
      <c r="A110" s="15" t="s">
        <v>275</v>
      </c>
      <c r="B110" s="16" t="s">
        <v>280</v>
      </c>
      <c r="C110" s="16" t="s">
        <v>281</v>
      </c>
      <c r="D110" s="17" t="s">
        <v>331</v>
      </c>
      <c r="E110" s="1" t="s">
        <v>343</v>
      </c>
      <c r="F110" s="2">
        <v>1</v>
      </c>
      <c r="G110" s="2">
        <v>659</v>
      </c>
      <c r="H110" s="1">
        <v>1.5151520000000001E-3</v>
      </c>
      <c r="I110" s="3">
        <v>0</v>
      </c>
      <c r="J110" s="2">
        <v>0</v>
      </c>
      <c r="K110" s="4" t="s">
        <v>34</v>
      </c>
      <c r="L110" s="2" t="s">
        <v>30</v>
      </c>
      <c r="M110" s="2" t="s">
        <v>30</v>
      </c>
      <c r="N110" s="3">
        <v>0</v>
      </c>
      <c r="O110" s="2">
        <v>140</v>
      </c>
      <c r="P110" s="4">
        <f t="shared" si="6"/>
        <v>0</v>
      </c>
      <c r="Q110" s="3">
        <v>1</v>
      </c>
      <c r="R110" s="2">
        <v>519</v>
      </c>
      <c r="S110" s="5">
        <f t="shared" si="7"/>
        <v>1.9230769230769232E-3</v>
      </c>
      <c r="T110" s="2">
        <v>1</v>
      </c>
      <c r="U110" s="2">
        <v>1</v>
      </c>
      <c r="V110" s="3" t="s">
        <v>35</v>
      </c>
      <c r="W110" s="2" t="s">
        <v>35</v>
      </c>
      <c r="X110" s="5" t="s">
        <v>35</v>
      </c>
      <c r="Y110" s="2" t="s">
        <v>30</v>
      </c>
      <c r="Z110" s="5" t="s">
        <v>30</v>
      </c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</row>
    <row r="111" spans="1:42" x14ac:dyDescent="0.2">
      <c r="A111" s="15" t="s">
        <v>275</v>
      </c>
      <c r="B111" s="32" t="s">
        <v>282</v>
      </c>
      <c r="C111" s="32" t="s">
        <v>283</v>
      </c>
      <c r="D111" s="33" t="s">
        <v>331</v>
      </c>
      <c r="E111" s="1" t="s">
        <v>343</v>
      </c>
      <c r="F111" s="2">
        <v>1</v>
      </c>
      <c r="G111" s="2">
        <v>659</v>
      </c>
      <c r="H111" s="1">
        <v>1.5151520000000001E-3</v>
      </c>
      <c r="I111" s="3">
        <v>0</v>
      </c>
      <c r="J111" s="2">
        <v>0</v>
      </c>
      <c r="K111" s="4" t="s">
        <v>34</v>
      </c>
      <c r="L111" s="2" t="s">
        <v>30</v>
      </c>
      <c r="M111" s="2" t="s">
        <v>30</v>
      </c>
      <c r="N111" s="3">
        <v>0</v>
      </c>
      <c r="O111" s="2">
        <v>140</v>
      </c>
      <c r="P111" s="4">
        <f t="shared" si="6"/>
        <v>0</v>
      </c>
      <c r="Q111" s="3">
        <v>1</v>
      </c>
      <c r="R111" s="2">
        <v>519</v>
      </c>
      <c r="S111" s="5">
        <f t="shared" si="7"/>
        <v>1.9230769230769232E-3</v>
      </c>
      <c r="T111" s="2">
        <v>1</v>
      </c>
      <c r="U111" s="2">
        <v>1</v>
      </c>
      <c r="V111" s="3" t="s">
        <v>35</v>
      </c>
      <c r="W111" s="2" t="s">
        <v>35</v>
      </c>
      <c r="X111" s="5" t="s">
        <v>35</v>
      </c>
      <c r="Y111" s="2" t="s">
        <v>30</v>
      </c>
      <c r="Z111" s="5" t="s">
        <v>30</v>
      </c>
    </row>
    <row r="112" spans="1:42" x14ac:dyDescent="0.2">
      <c r="A112" s="31" t="s">
        <v>275</v>
      </c>
      <c r="B112" s="32" t="s">
        <v>284</v>
      </c>
      <c r="C112" s="32" t="s">
        <v>285</v>
      </c>
      <c r="D112" s="33" t="s">
        <v>331</v>
      </c>
      <c r="E112" s="1" t="s">
        <v>343</v>
      </c>
      <c r="F112" s="2">
        <v>1</v>
      </c>
      <c r="G112" s="2">
        <v>659</v>
      </c>
      <c r="H112" s="1">
        <v>1.5151520000000001E-3</v>
      </c>
      <c r="I112" s="3">
        <v>72</v>
      </c>
      <c r="J112" s="2">
        <v>240238</v>
      </c>
      <c r="K112" s="4">
        <v>2.9960000000000002E-4</v>
      </c>
      <c r="L112" s="2">
        <v>0.50149999999999995</v>
      </c>
      <c r="M112" s="2">
        <v>1</v>
      </c>
      <c r="N112" s="3">
        <v>0</v>
      </c>
      <c r="O112" s="2">
        <v>140</v>
      </c>
      <c r="P112" s="4">
        <f t="shared" si="6"/>
        <v>0</v>
      </c>
      <c r="Q112" s="3">
        <v>1</v>
      </c>
      <c r="R112" s="2">
        <v>519</v>
      </c>
      <c r="S112" s="5">
        <f t="shared" si="7"/>
        <v>1.9230769230769232E-3</v>
      </c>
      <c r="T112" s="2">
        <v>1</v>
      </c>
      <c r="U112" s="2">
        <v>1</v>
      </c>
      <c r="V112" s="3">
        <v>4</v>
      </c>
      <c r="W112" s="2">
        <v>20808</v>
      </c>
      <c r="X112" s="5">
        <v>1.9219680953296174E-4</v>
      </c>
      <c r="Y112" s="2">
        <v>1</v>
      </c>
      <c r="Z112" s="5">
        <v>1</v>
      </c>
    </row>
    <row r="113" spans="1:26" x14ac:dyDescent="0.2">
      <c r="A113" s="31" t="s">
        <v>48</v>
      </c>
      <c r="B113" s="32" t="s">
        <v>49</v>
      </c>
      <c r="C113" s="32" t="s">
        <v>50</v>
      </c>
      <c r="D113" s="33" t="s">
        <v>332</v>
      </c>
      <c r="E113" s="1" t="s">
        <v>345</v>
      </c>
      <c r="F113" s="2">
        <v>1</v>
      </c>
      <c r="G113" s="2">
        <v>659</v>
      </c>
      <c r="H113" s="1">
        <v>1.5151520000000001E-3</v>
      </c>
      <c r="I113" s="3">
        <v>257</v>
      </c>
      <c r="J113" s="2">
        <v>282127</v>
      </c>
      <c r="K113" s="4">
        <v>9.1009999999999995E-4</v>
      </c>
      <c r="L113" s="2">
        <v>1</v>
      </c>
      <c r="M113" s="2">
        <v>1</v>
      </c>
      <c r="N113" s="3">
        <v>0</v>
      </c>
      <c r="O113" s="2">
        <v>140</v>
      </c>
      <c r="P113" s="4">
        <f t="shared" si="6"/>
        <v>0</v>
      </c>
      <c r="Q113" s="3">
        <v>1</v>
      </c>
      <c r="R113" s="2">
        <v>519</v>
      </c>
      <c r="S113" s="5">
        <f t="shared" si="7"/>
        <v>1.9230769230769232E-3</v>
      </c>
      <c r="T113" s="2">
        <v>1</v>
      </c>
      <c r="U113" s="2">
        <v>1</v>
      </c>
      <c r="V113" s="3">
        <v>3</v>
      </c>
      <c r="W113" s="2">
        <v>24911</v>
      </c>
      <c r="X113" s="5">
        <v>1.2041422493377217E-4</v>
      </c>
      <c r="Y113" s="2">
        <v>1</v>
      </c>
      <c r="Z113" s="5">
        <v>1</v>
      </c>
    </row>
    <row r="114" spans="1:26" x14ac:dyDescent="0.2">
      <c r="A114" s="31" t="s">
        <v>48</v>
      </c>
      <c r="B114" s="32" t="s">
        <v>286</v>
      </c>
      <c r="C114" s="32" t="s">
        <v>287</v>
      </c>
      <c r="D114" s="33" t="s">
        <v>332</v>
      </c>
      <c r="E114" s="1" t="s">
        <v>345</v>
      </c>
      <c r="F114" s="2">
        <v>7</v>
      </c>
      <c r="G114" s="2">
        <v>653</v>
      </c>
      <c r="H114" s="1">
        <v>1.0606061E-2</v>
      </c>
      <c r="I114" s="3">
        <v>2115</v>
      </c>
      <c r="J114" s="2">
        <v>274459</v>
      </c>
      <c r="K114" s="4">
        <v>7.6470000000000002E-3</v>
      </c>
      <c r="L114" s="2">
        <v>0.51719999999999999</v>
      </c>
      <c r="M114" s="2">
        <v>1</v>
      </c>
      <c r="N114" s="3">
        <v>0</v>
      </c>
      <c r="O114" s="2">
        <v>140</v>
      </c>
      <c r="P114" s="4">
        <f t="shared" si="6"/>
        <v>0</v>
      </c>
      <c r="Q114" s="3">
        <v>7</v>
      </c>
      <c r="R114" s="2">
        <v>513</v>
      </c>
      <c r="S114" s="5">
        <f t="shared" si="7"/>
        <v>1.3461538461538462E-2</v>
      </c>
      <c r="T114" s="2">
        <v>0.36</v>
      </c>
      <c r="U114" s="2">
        <v>1</v>
      </c>
      <c r="V114" s="3">
        <v>9</v>
      </c>
      <c r="W114" s="2">
        <v>24237</v>
      </c>
      <c r="X114" s="5">
        <v>3.7119524870081661E-4</v>
      </c>
      <c r="Y114" s="2">
        <v>1</v>
      </c>
      <c r="Z114" s="5">
        <v>1</v>
      </c>
    </row>
    <row r="115" spans="1:26" x14ac:dyDescent="0.2">
      <c r="A115" s="31" t="s">
        <v>48</v>
      </c>
      <c r="B115" s="32" t="s">
        <v>288</v>
      </c>
      <c r="C115" s="32" t="s">
        <v>289</v>
      </c>
      <c r="D115" s="33" t="s">
        <v>332</v>
      </c>
      <c r="E115" s="1" t="s">
        <v>345</v>
      </c>
      <c r="F115" s="2">
        <v>2</v>
      </c>
      <c r="G115" s="2">
        <v>658</v>
      </c>
      <c r="H115" s="1">
        <v>3.0303029999999998E-3</v>
      </c>
      <c r="I115" s="3">
        <v>524</v>
      </c>
      <c r="J115" s="2">
        <v>263902</v>
      </c>
      <c r="K115" s="4">
        <v>1.9819999999999998E-3</v>
      </c>
      <c r="L115" s="2">
        <v>0.86760000000000004</v>
      </c>
      <c r="M115" s="2">
        <v>1</v>
      </c>
      <c r="N115" s="3">
        <v>2</v>
      </c>
      <c r="O115" s="2">
        <v>138</v>
      </c>
      <c r="P115" s="4">
        <f t="shared" si="6"/>
        <v>1.4285714285714285E-2</v>
      </c>
      <c r="Q115" s="3">
        <v>0</v>
      </c>
      <c r="R115" s="2">
        <v>520</v>
      </c>
      <c r="S115" s="5">
        <f t="shared" si="7"/>
        <v>0</v>
      </c>
      <c r="T115" s="2">
        <v>6.2390000000000001E-2</v>
      </c>
      <c r="U115" s="2">
        <v>1</v>
      </c>
      <c r="V115" s="18">
        <v>494</v>
      </c>
      <c r="W115" s="20">
        <v>22130</v>
      </c>
      <c r="X115" s="5">
        <v>2.1835219236209336E-2</v>
      </c>
      <c r="Y115" s="2">
        <v>0.74929999999999997</v>
      </c>
      <c r="Z115" s="5">
        <v>1</v>
      </c>
    </row>
    <row r="116" spans="1:26" x14ac:dyDescent="0.2">
      <c r="A116" s="31" t="s">
        <v>290</v>
      </c>
      <c r="B116" s="32" t="s">
        <v>291</v>
      </c>
      <c r="C116" s="32" t="s">
        <v>292</v>
      </c>
      <c r="D116" s="33" t="s">
        <v>331</v>
      </c>
      <c r="E116" s="1" t="s">
        <v>349</v>
      </c>
      <c r="F116" s="2">
        <v>1</v>
      </c>
      <c r="G116" s="2">
        <v>659</v>
      </c>
      <c r="H116" s="1">
        <v>1.5151520000000001E-3</v>
      </c>
      <c r="I116" s="3">
        <v>820</v>
      </c>
      <c r="J116" s="2">
        <v>281768</v>
      </c>
      <c r="K116" s="4">
        <v>2.9020000000000001E-3</v>
      </c>
      <c r="L116" s="2">
        <v>0.76459999999999995</v>
      </c>
      <c r="M116" s="2">
        <v>1</v>
      </c>
      <c r="N116" s="3">
        <v>0</v>
      </c>
      <c r="O116" s="2">
        <v>140</v>
      </c>
      <c r="P116" s="4">
        <f t="shared" si="6"/>
        <v>0</v>
      </c>
      <c r="Q116" s="3">
        <v>1</v>
      </c>
      <c r="R116" s="2">
        <v>519</v>
      </c>
      <c r="S116" s="5">
        <f t="shared" si="7"/>
        <v>1.9230769230769232E-3</v>
      </c>
      <c r="T116" s="2">
        <v>1</v>
      </c>
      <c r="U116" s="2">
        <v>1</v>
      </c>
      <c r="V116" s="3">
        <v>13</v>
      </c>
      <c r="W116" s="2">
        <v>24931</v>
      </c>
      <c r="X116" s="5">
        <v>5.2116741500962151E-4</v>
      </c>
      <c r="Y116" s="2">
        <v>1</v>
      </c>
      <c r="Z116" s="5">
        <v>1</v>
      </c>
    </row>
    <row r="117" spans="1:26" x14ac:dyDescent="0.2">
      <c r="A117" s="31" t="s">
        <v>293</v>
      </c>
      <c r="B117" s="32" t="s">
        <v>294</v>
      </c>
      <c r="C117" s="32" t="s">
        <v>295</v>
      </c>
      <c r="D117" s="33" t="s">
        <v>332</v>
      </c>
      <c r="E117" s="1" t="s">
        <v>343</v>
      </c>
      <c r="F117" s="2">
        <v>1</v>
      </c>
      <c r="G117" s="2">
        <v>659</v>
      </c>
      <c r="H117" s="1">
        <v>1.5151520000000001E-3</v>
      </c>
      <c r="I117" s="3">
        <v>282</v>
      </c>
      <c r="J117" s="2">
        <v>279130</v>
      </c>
      <c r="K117" s="4">
        <v>1.0089999999999999E-3</v>
      </c>
      <c r="L117" s="2">
        <v>1</v>
      </c>
      <c r="M117" s="2">
        <v>1</v>
      </c>
      <c r="N117" s="3">
        <v>0</v>
      </c>
      <c r="O117" s="2">
        <v>140</v>
      </c>
      <c r="P117" s="4">
        <f t="shared" si="6"/>
        <v>0</v>
      </c>
      <c r="Q117" s="3">
        <v>1</v>
      </c>
      <c r="R117" s="2">
        <v>519</v>
      </c>
      <c r="S117" s="5">
        <f t="shared" si="7"/>
        <v>1.9230769230769232E-3</v>
      </c>
      <c r="T117" s="2">
        <v>1</v>
      </c>
      <c r="U117" s="2">
        <v>1</v>
      </c>
      <c r="V117" s="3">
        <v>0</v>
      </c>
      <c r="W117" s="2">
        <v>24112</v>
      </c>
      <c r="X117" s="5">
        <v>0</v>
      </c>
      <c r="Y117" s="2">
        <v>1</v>
      </c>
      <c r="Z117" s="5">
        <v>1</v>
      </c>
    </row>
    <row r="118" spans="1:26" x14ac:dyDescent="0.2">
      <c r="A118" s="31" t="s">
        <v>296</v>
      </c>
      <c r="B118" s="32" t="s">
        <v>297</v>
      </c>
      <c r="C118" s="32" t="s">
        <v>298</v>
      </c>
      <c r="D118" s="33" t="s">
        <v>331</v>
      </c>
      <c r="E118" s="1" t="s">
        <v>351</v>
      </c>
      <c r="F118" s="2">
        <v>1</v>
      </c>
      <c r="G118" s="2">
        <v>659</v>
      </c>
      <c r="H118" s="1">
        <v>1.5151520000000001E-3</v>
      </c>
      <c r="I118" s="3">
        <v>121</v>
      </c>
      <c r="J118" s="2">
        <v>282729</v>
      </c>
      <c r="K118" s="4">
        <v>4.2779999999999999E-4</v>
      </c>
      <c r="L118" s="2">
        <v>0.68489999999999995</v>
      </c>
      <c r="M118" s="2">
        <v>1</v>
      </c>
      <c r="N118" s="3">
        <v>0</v>
      </c>
      <c r="O118" s="2">
        <v>140</v>
      </c>
      <c r="P118" s="4">
        <f t="shared" si="6"/>
        <v>0</v>
      </c>
      <c r="Q118" s="3">
        <v>1</v>
      </c>
      <c r="R118" s="2">
        <v>519</v>
      </c>
      <c r="S118" s="5">
        <f t="shared" si="7"/>
        <v>1.9230769230769232E-3</v>
      </c>
      <c r="T118" s="2">
        <v>1</v>
      </c>
      <c r="U118" s="2">
        <v>1</v>
      </c>
      <c r="V118" s="3">
        <v>2</v>
      </c>
      <c r="W118" s="2">
        <v>24966</v>
      </c>
      <c r="X118" s="5">
        <v>8.0102531239987181E-5</v>
      </c>
      <c r="Y118" s="2">
        <v>1</v>
      </c>
      <c r="Z118" s="5">
        <v>1</v>
      </c>
    </row>
    <row r="119" spans="1:26" x14ac:dyDescent="0.2">
      <c r="A119" s="31" t="s">
        <v>296</v>
      </c>
      <c r="B119" s="32" t="s">
        <v>299</v>
      </c>
      <c r="C119" s="32" t="s">
        <v>300</v>
      </c>
      <c r="D119" s="33" t="s">
        <v>331</v>
      </c>
      <c r="E119" s="1" t="s">
        <v>351</v>
      </c>
      <c r="F119" s="2">
        <v>3</v>
      </c>
      <c r="G119" s="2">
        <v>657</v>
      </c>
      <c r="H119" s="1">
        <v>4.5454550000000003E-3</v>
      </c>
      <c r="I119" s="3">
        <v>983</v>
      </c>
      <c r="J119" s="2">
        <v>281907</v>
      </c>
      <c r="K119" s="4">
        <v>3.4749999999999998E-3</v>
      </c>
      <c r="L119" s="2">
        <v>0.8921</v>
      </c>
      <c r="M119" s="2">
        <v>1</v>
      </c>
      <c r="N119" s="3">
        <v>1</v>
      </c>
      <c r="O119" s="2">
        <v>139</v>
      </c>
      <c r="P119" s="4">
        <f t="shared" si="6"/>
        <v>7.1428571428571426E-3</v>
      </c>
      <c r="Q119" s="3">
        <v>2</v>
      </c>
      <c r="R119" s="2">
        <v>518</v>
      </c>
      <c r="S119" s="5">
        <f t="shared" si="7"/>
        <v>3.8461538461538464E-3</v>
      </c>
      <c r="T119" s="2">
        <v>1</v>
      </c>
      <c r="U119" s="2">
        <v>1</v>
      </c>
      <c r="V119" s="18">
        <v>42</v>
      </c>
      <c r="W119" s="20">
        <v>24928</v>
      </c>
      <c r="X119" s="5">
        <v>1.6820184221065279E-3</v>
      </c>
      <c r="Y119" s="2">
        <v>0.59370000000000001</v>
      </c>
      <c r="Z119" s="5">
        <v>1</v>
      </c>
    </row>
    <row r="120" spans="1:26" x14ac:dyDescent="0.2">
      <c r="A120" s="31" t="s">
        <v>296</v>
      </c>
      <c r="B120" s="32" t="s">
        <v>301</v>
      </c>
      <c r="C120" s="32" t="s">
        <v>302</v>
      </c>
      <c r="D120" s="33" t="s">
        <v>331</v>
      </c>
      <c r="E120" s="1" t="s">
        <v>351</v>
      </c>
      <c r="F120" s="2">
        <v>3</v>
      </c>
      <c r="G120" s="2">
        <v>657</v>
      </c>
      <c r="H120" s="1">
        <v>4.5454550000000003E-3</v>
      </c>
      <c r="I120" s="3">
        <v>1540</v>
      </c>
      <c r="J120" s="2">
        <v>280552</v>
      </c>
      <c r="K120" s="4">
        <v>5.4590000000000003E-3</v>
      </c>
      <c r="L120" s="2">
        <v>0.95709999999999995</v>
      </c>
      <c r="M120" s="2">
        <v>1</v>
      </c>
      <c r="N120" s="3">
        <v>0</v>
      </c>
      <c r="O120" s="2">
        <v>140</v>
      </c>
      <c r="P120" s="4">
        <f t="shared" si="6"/>
        <v>0</v>
      </c>
      <c r="Q120" s="3">
        <v>3</v>
      </c>
      <c r="R120" s="2">
        <v>517</v>
      </c>
      <c r="S120" s="5">
        <f t="shared" si="7"/>
        <v>5.7692307692307696E-3</v>
      </c>
      <c r="T120" s="2">
        <v>0.84689999999999999</v>
      </c>
      <c r="U120" s="2">
        <v>1</v>
      </c>
      <c r="V120" s="3">
        <v>20</v>
      </c>
      <c r="W120" s="2">
        <v>24928</v>
      </c>
      <c r="X120" s="5">
        <v>8.0166746833413498E-4</v>
      </c>
      <c r="Y120" s="2">
        <v>1</v>
      </c>
      <c r="Z120" s="5">
        <v>1</v>
      </c>
    </row>
    <row r="121" spans="1:26" x14ac:dyDescent="0.2">
      <c r="A121" s="34" t="s">
        <v>303</v>
      </c>
      <c r="B121" s="35" t="s">
        <v>304</v>
      </c>
      <c r="C121" s="35" t="s">
        <v>305</v>
      </c>
      <c r="D121" s="36" t="s">
        <v>332</v>
      </c>
      <c r="E121" s="24" t="s">
        <v>346</v>
      </c>
      <c r="F121" s="25">
        <v>12</v>
      </c>
      <c r="G121" s="25">
        <v>648</v>
      </c>
      <c r="H121" s="24">
        <v>1.8181817999999999E-2</v>
      </c>
      <c r="I121" s="26">
        <v>2001</v>
      </c>
      <c r="J121" s="25">
        <v>254241</v>
      </c>
      <c r="K121" s="27">
        <v>7.809E-3</v>
      </c>
      <c r="L121" s="28">
        <v>2.5409930000000001E-3</v>
      </c>
      <c r="M121" s="25">
        <v>0.32778810000000003</v>
      </c>
      <c r="N121" s="26">
        <v>10</v>
      </c>
      <c r="O121" s="25">
        <v>130</v>
      </c>
      <c r="P121" s="27">
        <f t="shared" si="6"/>
        <v>7.1428571428571425E-2</v>
      </c>
      <c r="Q121" s="26">
        <v>2</v>
      </c>
      <c r="R121" s="25">
        <v>518</v>
      </c>
      <c r="S121" s="29">
        <f t="shared" si="7"/>
        <v>3.8461538461538464E-3</v>
      </c>
      <c r="T121" s="28">
        <v>1.081727E-7</v>
      </c>
      <c r="U121" s="25">
        <v>1.395428E-5</v>
      </c>
      <c r="V121" s="21">
        <v>1794</v>
      </c>
      <c r="W121" s="22">
        <v>20706</v>
      </c>
      <c r="X121" s="29">
        <v>7.9733333333333337E-2</v>
      </c>
      <c r="Y121" s="28">
        <v>0.71754709999999999</v>
      </c>
      <c r="Z121" s="29">
        <v>1</v>
      </c>
    </row>
    <row r="122" spans="1:26" x14ac:dyDescent="0.2">
      <c r="A122" s="31" t="s">
        <v>303</v>
      </c>
      <c r="B122" s="32" t="s">
        <v>306</v>
      </c>
      <c r="C122" s="32" t="s">
        <v>307</v>
      </c>
      <c r="D122" s="33" t="s">
        <v>332</v>
      </c>
      <c r="E122" s="1" t="s">
        <v>346</v>
      </c>
      <c r="F122" s="2">
        <v>8</v>
      </c>
      <c r="G122" s="2">
        <v>652</v>
      </c>
      <c r="H122" s="1">
        <v>1.2121211999999999E-2</v>
      </c>
      <c r="I122" s="3">
        <v>3646</v>
      </c>
      <c r="J122" s="2">
        <v>278972</v>
      </c>
      <c r="K122" s="4">
        <v>1.29E-2</v>
      </c>
      <c r="L122" s="2">
        <v>0.99629999999999996</v>
      </c>
      <c r="M122" s="2">
        <v>1</v>
      </c>
      <c r="N122" s="3">
        <v>1</v>
      </c>
      <c r="O122" s="2">
        <v>139</v>
      </c>
      <c r="P122" s="4">
        <f t="shared" si="6"/>
        <v>7.1428571428571426E-3</v>
      </c>
      <c r="Q122" s="3">
        <v>7</v>
      </c>
      <c r="R122" s="2">
        <v>513</v>
      </c>
      <c r="S122" s="5">
        <f t="shared" si="7"/>
        <v>1.3461538461538462E-2</v>
      </c>
      <c r="T122" s="2">
        <v>0.8639</v>
      </c>
      <c r="U122" s="2">
        <v>1</v>
      </c>
      <c r="V122" s="18">
        <v>78</v>
      </c>
      <c r="W122" s="20">
        <v>24838</v>
      </c>
      <c r="X122" s="5">
        <v>3.1305185423021352E-3</v>
      </c>
      <c r="Y122" s="2">
        <v>0.9294</v>
      </c>
      <c r="Z122" s="5">
        <v>1</v>
      </c>
    </row>
    <row r="123" spans="1:26" x14ac:dyDescent="0.2">
      <c r="A123" s="3" t="s">
        <v>308</v>
      </c>
      <c r="B123" s="2" t="s">
        <v>309</v>
      </c>
      <c r="C123" s="2" t="s">
        <v>310</v>
      </c>
      <c r="D123" s="38" t="s">
        <v>333</v>
      </c>
      <c r="E123" s="1" t="s">
        <v>346</v>
      </c>
      <c r="F123" s="2">
        <v>2</v>
      </c>
      <c r="G123" s="2">
        <f>660-F123</f>
        <v>658</v>
      </c>
      <c r="H123" s="1">
        <f>F123/(G123+F123)</f>
        <v>3.0303030303030303E-3</v>
      </c>
      <c r="I123" s="31">
        <v>3829</v>
      </c>
      <c r="J123" s="32">
        <v>279714</v>
      </c>
      <c r="K123" s="4">
        <f>I123/(I123+J123)</f>
        <v>1.3504124594858629E-2</v>
      </c>
      <c r="L123" s="50">
        <v>3.0642610000000001E-2</v>
      </c>
      <c r="M123" s="51">
        <v>1</v>
      </c>
      <c r="N123" s="52">
        <v>2</v>
      </c>
      <c r="O123" s="51">
        <v>138</v>
      </c>
      <c r="P123" s="53">
        <f>N123/(N123+O123)</f>
        <v>1.4285714285714285E-2</v>
      </c>
      <c r="Q123" s="52">
        <v>0</v>
      </c>
      <c r="R123" s="51">
        <v>520</v>
      </c>
      <c r="S123" s="53">
        <f>Q123/520</f>
        <v>0</v>
      </c>
      <c r="T123" s="51">
        <v>0.9957338</v>
      </c>
      <c r="U123" s="51">
        <v>1</v>
      </c>
      <c r="V123" s="54">
        <v>3496</v>
      </c>
      <c r="W123" s="55">
        <v>24082</v>
      </c>
      <c r="X123" s="53">
        <f>V123/(V123+W123)</f>
        <v>0.12676771339473494</v>
      </c>
      <c r="Y123" s="51">
        <v>1.4031480000000001E-2</v>
      </c>
      <c r="Z123" s="53">
        <v>1</v>
      </c>
    </row>
    <row r="124" spans="1:26" x14ac:dyDescent="0.2">
      <c r="A124" s="31" t="s">
        <v>311</v>
      </c>
      <c r="B124" s="32" t="s">
        <v>312</v>
      </c>
      <c r="C124" s="32" t="s">
        <v>313</v>
      </c>
      <c r="D124" s="33" t="s">
        <v>333</v>
      </c>
      <c r="E124" s="1" t="s">
        <v>348</v>
      </c>
      <c r="F124" s="2">
        <v>2</v>
      </c>
      <c r="G124" s="2">
        <v>658</v>
      </c>
      <c r="H124" s="1">
        <v>3.0303029999999998E-3</v>
      </c>
      <c r="I124" s="3">
        <v>0</v>
      </c>
      <c r="J124" s="2">
        <v>0</v>
      </c>
      <c r="K124" s="4" t="s">
        <v>34</v>
      </c>
      <c r="L124" s="2" t="s">
        <v>30</v>
      </c>
      <c r="M124" s="2" t="s">
        <v>30</v>
      </c>
      <c r="N124" s="3">
        <v>0</v>
      </c>
      <c r="O124" s="2">
        <v>140</v>
      </c>
      <c r="P124" s="4">
        <f>N124/(O124+N124)</f>
        <v>0</v>
      </c>
      <c r="Q124" s="3">
        <v>2</v>
      </c>
      <c r="R124" s="2">
        <v>518</v>
      </c>
      <c r="S124" s="5">
        <f>Q124/(Q124+R124)</f>
        <v>3.8461538461538464E-3</v>
      </c>
      <c r="T124" s="2">
        <v>1</v>
      </c>
      <c r="U124" s="2">
        <v>1</v>
      </c>
      <c r="V124" s="3" t="s">
        <v>35</v>
      </c>
      <c r="W124" s="2" t="s">
        <v>35</v>
      </c>
      <c r="X124" s="5" t="s">
        <v>35</v>
      </c>
      <c r="Y124" s="2" t="s">
        <v>30</v>
      </c>
      <c r="Z124" s="5" t="s">
        <v>30</v>
      </c>
    </row>
    <row r="125" spans="1:26" x14ac:dyDescent="0.2">
      <c r="A125" s="31" t="s">
        <v>314</v>
      </c>
      <c r="B125" s="32" t="s">
        <v>315</v>
      </c>
      <c r="C125" s="32" t="s">
        <v>316</v>
      </c>
      <c r="D125" s="33" t="s">
        <v>333</v>
      </c>
      <c r="E125" s="1" t="s">
        <v>344</v>
      </c>
      <c r="F125" s="2">
        <v>2</v>
      </c>
      <c r="G125" s="2">
        <v>658</v>
      </c>
      <c r="H125" s="1">
        <v>3.0303029999999998E-3</v>
      </c>
      <c r="I125" s="3">
        <v>4249</v>
      </c>
      <c r="J125" s="2">
        <v>273923</v>
      </c>
      <c r="K125" s="4">
        <v>1.5270000000000001E-2</v>
      </c>
      <c r="L125" s="2">
        <v>1.6160000000000001E-2</v>
      </c>
      <c r="M125" s="2">
        <v>1</v>
      </c>
      <c r="N125" s="3">
        <v>0</v>
      </c>
      <c r="O125" s="2">
        <v>140</v>
      </c>
      <c r="P125" s="4">
        <v>0</v>
      </c>
      <c r="Q125" s="3">
        <v>2</v>
      </c>
      <c r="R125" s="2">
        <v>518</v>
      </c>
      <c r="S125" s="5">
        <v>3.8461538461538464E-3</v>
      </c>
      <c r="T125" s="2">
        <v>1</v>
      </c>
      <c r="U125" s="2">
        <v>1</v>
      </c>
      <c r="V125" s="18">
        <v>316</v>
      </c>
      <c r="W125" s="2">
        <v>24500</v>
      </c>
      <c r="X125" s="5">
        <v>1.2733720180528691E-2</v>
      </c>
      <c r="Y125" s="2">
        <v>0.3347</v>
      </c>
      <c r="Z125" s="5">
        <v>1</v>
      </c>
    </row>
    <row r="126" spans="1:26" x14ac:dyDescent="0.2">
      <c r="A126" s="31" t="s">
        <v>314</v>
      </c>
      <c r="B126" s="32" t="s">
        <v>317</v>
      </c>
      <c r="C126" s="32" t="s">
        <v>318</v>
      </c>
      <c r="D126" s="33" t="s">
        <v>333</v>
      </c>
      <c r="E126" s="1" t="s">
        <v>344</v>
      </c>
      <c r="F126" s="2">
        <v>1</v>
      </c>
      <c r="G126" s="2">
        <v>659</v>
      </c>
      <c r="H126" s="1">
        <v>1.5151520000000001E-3</v>
      </c>
      <c r="I126" s="3">
        <v>425</v>
      </c>
      <c r="J126" s="2">
        <v>281841</v>
      </c>
      <c r="K126" s="4">
        <v>1.506E-3</v>
      </c>
      <c r="L126" s="2">
        <v>1</v>
      </c>
      <c r="M126" s="2">
        <v>1</v>
      </c>
      <c r="N126" s="3">
        <v>0</v>
      </c>
      <c r="O126" s="2">
        <v>140</v>
      </c>
      <c r="P126" s="4">
        <v>0</v>
      </c>
      <c r="Q126" s="3">
        <v>1</v>
      </c>
      <c r="R126" s="2">
        <v>519</v>
      </c>
      <c r="S126" s="5">
        <v>1.9230769230769232E-3</v>
      </c>
      <c r="T126" s="2">
        <v>1</v>
      </c>
      <c r="U126" s="2">
        <v>1</v>
      </c>
      <c r="V126" s="18">
        <v>13</v>
      </c>
      <c r="W126" s="2">
        <v>24927</v>
      </c>
      <c r="X126" s="5">
        <v>5.2125100240577385E-4</v>
      </c>
      <c r="Y126" s="2">
        <v>1</v>
      </c>
      <c r="Z126" s="5">
        <v>1</v>
      </c>
    </row>
    <row r="127" spans="1:26" x14ac:dyDescent="0.2">
      <c r="A127" s="31" t="s">
        <v>314</v>
      </c>
      <c r="B127" s="32" t="s">
        <v>319</v>
      </c>
      <c r="C127" s="32" t="s">
        <v>320</v>
      </c>
      <c r="D127" s="33" t="s">
        <v>333</v>
      </c>
      <c r="E127" s="1" t="s">
        <v>344</v>
      </c>
      <c r="F127" s="2">
        <v>2</v>
      </c>
      <c r="G127" s="2">
        <v>658</v>
      </c>
      <c r="H127" s="1">
        <v>3.0303029999999998E-3</v>
      </c>
      <c r="I127" s="3">
        <v>262</v>
      </c>
      <c r="J127" s="2">
        <v>281536</v>
      </c>
      <c r="K127" s="4">
        <v>9.2969999999999999E-4</v>
      </c>
      <c r="L127" s="2">
        <v>0.2601</v>
      </c>
      <c r="M127" s="2">
        <v>1</v>
      </c>
      <c r="N127" s="3">
        <v>0</v>
      </c>
      <c r="O127" s="2">
        <v>140</v>
      </c>
      <c r="P127" s="4">
        <v>0</v>
      </c>
      <c r="Q127" s="3">
        <v>2</v>
      </c>
      <c r="R127" s="2">
        <v>518</v>
      </c>
      <c r="S127" s="5">
        <v>3.8461538461538464E-3</v>
      </c>
      <c r="T127" s="2">
        <v>1</v>
      </c>
      <c r="U127" s="2">
        <v>1</v>
      </c>
      <c r="V127" s="18">
        <v>2</v>
      </c>
      <c r="W127" s="2">
        <v>24874</v>
      </c>
      <c r="X127" s="5">
        <v>8.0398777938575332E-5</v>
      </c>
      <c r="Y127" s="2">
        <v>1</v>
      </c>
      <c r="Z127" s="5">
        <v>1</v>
      </c>
    </row>
    <row r="128" spans="1:26" x14ac:dyDescent="0.2">
      <c r="A128" s="31" t="s">
        <v>314</v>
      </c>
      <c r="B128" s="32" t="s">
        <v>321</v>
      </c>
      <c r="D128" s="38" t="s">
        <v>333</v>
      </c>
      <c r="E128" s="1" t="s">
        <v>344</v>
      </c>
      <c r="F128" s="2">
        <v>1</v>
      </c>
      <c r="G128" s="2">
        <v>659</v>
      </c>
      <c r="H128" s="1">
        <v>1.5151520000000001E-3</v>
      </c>
      <c r="I128" s="3">
        <v>244</v>
      </c>
      <c r="J128" s="2">
        <v>281622</v>
      </c>
      <c r="K128" s="4">
        <v>8.6569999999999995E-4</v>
      </c>
      <c r="L128" s="2">
        <v>1</v>
      </c>
      <c r="M128" s="2">
        <v>1</v>
      </c>
      <c r="N128" s="3">
        <v>0</v>
      </c>
      <c r="O128" s="2">
        <v>140</v>
      </c>
      <c r="P128" s="4">
        <v>0</v>
      </c>
      <c r="Q128" s="3">
        <v>1</v>
      </c>
      <c r="R128" s="2">
        <v>519</v>
      </c>
      <c r="S128" s="5">
        <v>1.9230769230769232E-3</v>
      </c>
      <c r="T128" s="2">
        <v>1</v>
      </c>
      <c r="U128" s="2">
        <v>1</v>
      </c>
      <c r="V128" s="18">
        <v>12</v>
      </c>
      <c r="W128" s="2">
        <v>24864</v>
      </c>
      <c r="X128" s="5">
        <v>4.8239266763145202E-4</v>
      </c>
      <c r="Y128" s="2">
        <v>1</v>
      </c>
      <c r="Z128" s="5">
        <v>1</v>
      </c>
    </row>
    <row r="129" spans="1:42" x14ac:dyDescent="0.2">
      <c r="A129" s="31" t="s">
        <v>314</v>
      </c>
      <c r="B129" s="32" t="s">
        <v>322</v>
      </c>
      <c r="C129" s="32" t="s">
        <v>323</v>
      </c>
      <c r="D129" s="33" t="s">
        <v>333</v>
      </c>
      <c r="E129" s="1" t="s">
        <v>344</v>
      </c>
      <c r="F129" s="2">
        <v>1</v>
      </c>
      <c r="G129" s="2">
        <v>659</v>
      </c>
      <c r="H129" s="1">
        <v>1.5151520000000001E-3</v>
      </c>
      <c r="I129" s="3">
        <v>4414</v>
      </c>
      <c r="J129" s="2">
        <v>232452</v>
      </c>
      <c r="K129" s="4">
        <v>1.864E-2</v>
      </c>
      <c r="L129" s="2">
        <v>1.146511E-3</v>
      </c>
      <c r="M129" s="2">
        <v>0.1478999</v>
      </c>
      <c r="N129" s="3">
        <v>0</v>
      </c>
      <c r="O129" s="2">
        <v>140</v>
      </c>
      <c r="P129" s="4">
        <v>0</v>
      </c>
      <c r="Q129" s="3">
        <v>1</v>
      </c>
      <c r="R129" s="2">
        <v>519</v>
      </c>
      <c r="S129" s="5">
        <v>1.9230769230769232E-3</v>
      </c>
      <c r="T129" s="2">
        <v>1</v>
      </c>
      <c r="U129" s="2">
        <v>1</v>
      </c>
      <c r="V129" s="18">
        <v>52</v>
      </c>
      <c r="W129" s="2">
        <v>21060</v>
      </c>
      <c r="X129" s="5">
        <v>2.4630541871921183E-3</v>
      </c>
      <c r="Y129" s="2">
        <v>1</v>
      </c>
      <c r="Z129" s="5">
        <v>1</v>
      </c>
    </row>
    <row r="130" spans="1:42" x14ac:dyDescent="0.2">
      <c r="A130" s="31" t="s">
        <v>314</v>
      </c>
      <c r="B130" s="32" t="s">
        <v>324</v>
      </c>
      <c r="C130" s="32" t="s">
        <v>325</v>
      </c>
      <c r="D130" s="33" t="s">
        <v>333</v>
      </c>
      <c r="E130" s="1" t="s">
        <v>344</v>
      </c>
      <c r="F130" s="2">
        <v>2</v>
      </c>
      <c r="G130" s="2">
        <v>658</v>
      </c>
      <c r="H130" s="1">
        <v>3.0303029999999998E-3</v>
      </c>
      <c r="I130" s="3">
        <v>247</v>
      </c>
      <c r="J130" s="2">
        <v>265597</v>
      </c>
      <c r="K130" s="4">
        <v>9.2909999999999998E-4</v>
      </c>
      <c r="L130" s="2">
        <v>0.25979999999999998</v>
      </c>
      <c r="M130" s="2">
        <v>1</v>
      </c>
      <c r="N130" s="3">
        <v>0</v>
      </c>
      <c r="O130" s="2">
        <v>140</v>
      </c>
      <c r="P130" s="4">
        <v>0</v>
      </c>
      <c r="Q130" s="3">
        <v>2</v>
      </c>
      <c r="R130" s="2">
        <v>518</v>
      </c>
      <c r="S130" s="5">
        <v>3.8461538461538464E-3</v>
      </c>
      <c r="T130" s="2">
        <v>1</v>
      </c>
      <c r="U130" s="2">
        <v>1</v>
      </c>
      <c r="V130" s="18">
        <v>2</v>
      </c>
      <c r="W130" s="2">
        <v>24124</v>
      </c>
      <c r="X130" s="5">
        <v>8.2898118212716571E-5</v>
      </c>
      <c r="Y130" s="2">
        <v>1</v>
      </c>
      <c r="Z130" s="5">
        <v>1</v>
      </c>
    </row>
    <row r="131" spans="1:42" x14ac:dyDescent="0.2">
      <c r="A131" s="31" t="s">
        <v>314</v>
      </c>
      <c r="B131" s="32" t="s">
        <v>326</v>
      </c>
      <c r="C131" s="32" t="s">
        <v>327</v>
      </c>
      <c r="D131" s="33" t="s">
        <v>333</v>
      </c>
      <c r="E131" s="1" t="s">
        <v>344</v>
      </c>
      <c r="F131" s="2">
        <v>1</v>
      </c>
      <c r="G131" s="2">
        <v>659</v>
      </c>
      <c r="H131" s="1">
        <v>1.5151520000000001E-3</v>
      </c>
      <c r="I131" s="3">
        <v>32</v>
      </c>
      <c r="J131" s="2">
        <v>280768</v>
      </c>
      <c r="K131" s="4">
        <v>1.1400000000000001E-4</v>
      </c>
      <c r="L131" s="2">
        <v>0.12820000000000001</v>
      </c>
      <c r="M131" s="2">
        <v>1</v>
      </c>
      <c r="N131" s="3">
        <v>0</v>
      </c>
      <c r="O131" s="2">
        <v>140</v>
      </c>
      <c r="P131" s="4">
        <v>0</v>
      </c>
      <c r="Q131" s="3">
        <v>1</v>
      </c>
      <c r="R131" s="2">
        <v>519</v>
      </c>
      <c r="S131" s="5">
        <v>1.9230769230769232E-3</v>
      </c>
      <c r="T131" s="2">
        <v>1</v>
      </c>
      <c r="U131" s="2">
        <v>1</v>
      </c>
      <c r="V131" s="18">
        <v>2</v>
      </c>
      <c r="W131" s="2">
        <v>24866</v>
      </c>
      <c r="X131" s="5">
        <v>8.0424642110342613E-5</v>
      </c>
      <c r="Y131" s="2">
        <v>1</v>
      </c>
      <c r="Z131" s="5">
        <v>1</v>
      </c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</row>
    <row r="132" spans="1:42" s="11" customFormat="1" x14ac:dyDescent="0.2">
      <c r="A132" s="8" t="s">
        <v>51</v>
      </c>
      <c r="B132" s="7" t="s">
        <v>52</v>
      </c>
      <c r="C132" s="7" t="s">
        <v>53</v>
      </c>
      <c r="D132" s="56" t="s">
        <v>334</v>
      </c>
      <c r="E132" s="6" t="s">
        <v>344</v>
      </c>
      <c r="F132" s="7">
        <v>1</v>
      </c>
      <c r="G132" s="7">
        <v>480</v>
      </c>
      <c r="H132" s="6">
        <v>2.0790020790020791E-3</v>
      </c>
      <c r="I132" s="8">
        <v>0</v>
      </c>
      <c r="J132" s="7">
        <v>0</v>
      </c>
      <c r="K132" s="9" t="s">
        <v>34</v>
      </c>
      <c r="L132" s="7" t="s">
        <v>30</v>
      </c>
      <c r="M132" s="7" t="s">
        <v>30</v>
      </c>
      <c r="N132" s="8">
        <v>0</v>
      </c>
      <c r="O132" s="7">
        <v>94</v>
      </c>
      <c r="P132" s="9">
        <f>N132/(O132+N132)</f>
        <v>0</v>
      </c>
      <c r="Q132" s="8">
        <v>1</v>
      </c>
      <c r="R132" s="7">
        <v>386</v>
      </c>
      <c r="S132" s="10">
        <f>Q132/(Q132+R132)</f>
        <v>2.5839793281653748E-3</v>
      </c>
      <c r="T132" s="7">
        <v>1</v>
      </c>
      <c r="U132" s="7">
        <v>1</v>
      </c>
      <c r="V132" s="8">
        <v>0</v>
      </c>
      <c r="W132" s="7">
        <v>0</v>
      </c>
      <c r="X132" s="10" t="s">
        <v>35</v>
      </c>
      <c r="Y132" s="7" t="s">
        <v>30</v>
      </c>
      <c r="Z132" s="10" t="s">
        <v>30</v>
      </c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</row>
    <row r="134" spans="1:42" x14ac:dyDescent="0.2">
      <c r="A134" s="2" t="s">
        <v>329</v>
      </c>
    </row>
  </sheetData>
  <sortState xmlns:xlrd2="http://schemas.microsoft.com/office/spreadsheetml/2017/richdata2" ref="A2:Z132">
    <sortCondition ref="A2:A132"/>
    <sortCondition ref="B2:B132"/>
  </sortState>
  <conditionalFormatting sqref="U1:U132">
    <cfRule type="cellIs" dxfId="2" priority="2" operator="lessThan">
      <formula>0.05</formula>
    </cfRule>
  </conditionalFormatting>
  <conditionalFormatting sqref="Z1:Z132">
    <cfRule type="cellIs" dxfId="1" priority="3" operator="lessThan">
      <formula>0.05</formula>
    </cfRule>
  </conditionalFormatting>
  <conditionalFormatting sqref="M1:M132">
    <cfRule type="cellIs" dxfId="0" priority="1" operator="lessThan">
      <formula>0.05</formula>
    </cfRule>
  </conditionalFormatting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9755E-3C16-AF48-80C8-D6621738EEBC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data.and.gnomad.MAF.chi.sq.BH.c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Kernan, Kate</dc:creator>
  <cp:lastModifiedBy>Microsoft Office User</cp:lastModifiedBy>
  <dcterms:created xsi:type="dcterms:W3CDTF">2020-08-21T18:00:41Z</dcterms:created>
  <dcterms:modified xsi:type="dcterms:W3CDTF">2021-09-03T14:15:30Z</dcterms:modified>
</cp:coreProperties>
</file>