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earney/Documents/Academic/TephroMed/Work/Campanian Ignimbrite CI/Submitted 17102023/"/>
    </mc:Choice>
  </mc:AlternateContent>
  <xr:revisionPtr revIDLastSave="0" documentId="13_ncr:1_{B318D4F8-44D5-AB4B-AEBE-0F3749F261A5}" xr6:coauthVersionLast="47" xr6:coauthVersionMax="47" xr10:uidLastSave="{00000000-0000-0000-0000-000000000000}"/>
  <bookViews>
    <workbookView xWindow="36340" yWindow="1820" windowWidth="30860" windowHeight="19780" activeTab="3" xr2:uid="{3ED975EC-EA8A-EB42-94D6-BF8353722B34}"/>
  </bookViews>
  <sheets>
    <sheet name="S1 Major and minor elements" sheetId="1" r:id="rId1"/>
    <sheet name="S2 Trace elements" sheetId="2" r:id="rId2"/>
    <sheet name="S3 EPMA Secondary standards" sheetId="3" r:id="rId3"/>
    <sheet name="S4LA-ICP-MS Secondary standard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80" i="1" l="1"/>
  <c r="AB80" i="1" s="1"/>
  <c r="AA86" i="1"/>
  <c r="AB86" i="1" s="1"/>
  <c r="AA87" i="1"/>
  <c r="AB87" i="1" s="1"/>
  <c r="AA81" i="1"/>
  <c r="AB81" i="1" s="1"/>
  <c r="AA82" i="1"/>
  <c r="AB82" i="1" s="1"/>
  <c r="AA92" i="1"/>
  <c r="AB92" i="1" s="1"/>
  <c r="AC92" i="1" s="1"/>
  <c r="AA88" i="1"/>
  <c r="AB88" i="1" s="1"/>
  <c r="AA83" i="1"/>
  <c r="AB83" i="1" s="1"/>
  <c r="AA91" i="1"/>
  <c r="AB91" i="1" s="1"/>
  <c r="AA90" i="1"/>
  <c r="AB90" i="1" s="1"/>
  <c r="AA84" i="1"/>
  <c r="AB84" i="1" s="1"/>
  <c r="AA89" i="1"/>
  <c r="AB89" i="1" s="1"/>
  <c r="AA85" i="1"/>
  <c r="AB85" i="1" s="1"/>
  <c r="AA79" i="1"/>
  <c r="AB79" i="1" s="1"/>
  <c r="AG81" i="1" l="1"/>
  <c r="AC81" i="1"/>
  <c r="AG83" i="1"/>
  <c r="AK83" i="1"/>
  <c r="AE83" i="1"/>
  <c r="AF83" i="1"/>
  <c r="AC86" i="1"/>
  <c r="AJ86" i="1"/>
  <c r="AG89" i="1"/>
  <c r="AC89" i="1"/>
  <c r="AF89" i="1"/>
  <c r="AE89" i="1"/>
  <c r="AK89" i="1"/>
  <c r="AM89" i="1"/>
  <c r="AN89" i="1"/>
  <c r="AC90" i="1"/>
  <c r="AJ90" i="1"/>
  <c r="AC83" i="1"/>
  <c r="AN81" i="1"/>
  <c r="AM81" i="1"/>
  <c r="AK81" i="1"/>
  <c r="AN83" i="1"/>
  <c r="AF81" i="1"/>
  <c r="AM83" i="1"/>
  <c r="AJ92" i="1"/>
  <c r="AE81" i="1"/>
  <c r="AI85" i="1"/>
  <c r="AL85" i="1"/>
  <c r="AE85" i="1"/>
  <c r="AJ85" i="1"/>
  <c r="AC85" i="1"/>
  <c r="AK85" i="1"/>
  <c r="AD85" i="1"/>
  <c r="AM85" i="1"/>
  <c r="AF85" i="1"/>
  <c r="AN85" i="1"/>
  <c r="AG85" i="1"/>
  <c r="AH85" i="1"/>
  <c r="AE84" i="1"/>
  <c r="AM84" i="1"/>
  <c r="AI84" i="1"/>
  <c r="AF84" i="1"/>
  <c r="AN84" i="1"/>
  <c r="AG84" i="1"/>
  <c r="AH84" i="1"/>
  <c r="AJ84" i="1"/>
  <c r="AC84" i="1"/>
  <c r="AK84" i="1"/>
  <c r="AD84" i="1"/>
  <c r="AL84" i="1"/>
  <c r="AI82" i="1"/>
  <c r="AL82" i="1"/>
  <c r="AM82" i="1"/>
  <c r="AJ82" i="1"/>
  <c r="AE82" i="1"/>
  <c r="AC82" i="1"/>
  <c r="AK82" i="1"/>
  <c r="AD82" i="1"/>
  <c r="AF82" i="1"/>
  <c r="AN82" i="1"/>
  <c r="AG82" i="1"/>
  <c r="AH82" i="1"/>
  <c r="AE87" i="1"/>
  <c r="AM87" i="1"/>
  <c r="AI87" i="1"/>
  <c r="AF87" i="1"/>
  <c r="AN87" i="1"/>
  <c r="AG87" i="1"/>
  <c r="AH87" i="1"/>
  <c r="AJ87" i="1"/>
  <c r="AC87" i="1"/>
  <c r="AK87" i="1"/>
  <c r="AD87" i="1"/>
  <c r="AL87" i="1"/>
  <c r="AI91" i="1"/>
  <c r="AJ91" i="1"/>
  <c r="AC91" i="1"/>
  <c r="AK91" i="1"/>
  <c r="AD91" i="1"/>
  <c r="AL91" i="1"/>
  <c r="AE91" i="1"/>
  <c r="AM91" i="1"/>
  <c r="AF91" i="1"/>
  <c r="AN91" i="1"/>
  <c r="AG91" i="1"/>
  <c r="AH91" i="1"/>
  <c r="AE88" i="1"/>
  <c r="AM88" i="1"/>
  <c r="AF88" i="1"/>
  <c r="AN88" i="1"/>
  <c r="AI88" i="1"/>
  <c r="AG88" i="1"/>
  <c r="AH88" i="1"/>
  <c r="AJ88" i="1"/>
  <c r="AC88" i="1"/>
  <c r="AK88" i="1"/>
  <c r="AD88" i="1"/>
  <c r="AL88" i="1"/>
  <c r="AI80" i="1"/>
  <c r="AJ80" i="1"/>
  <c r="AD80" i="1"/>
  <c r="AC80" i="1"/>
  <c r="AK80" i="1"/>
  <c r="AL80" i="1"/>
  <c r="AM80" i="1"/>
  <c r="AE80" i="1"/>
  <c r="AF80" i="1"/>
  <c r="AN80" i="1"/>
  <c r="AG80" i="1"/>
  <c r="AH80" i="1"/>
  <c r="AI90" i="1"/>
  <c r="AI92" i="1"/>
  <c r="AI86" i="1"/>
  <c r="AL89" i="1"/>
  <c r="AD89" i="1"/>
  <c r="AH90" i="1"/>
  <c r="AL83" i="1"/>
  <c r="AD83" i="1"/>
  <c r="AH92" i="1"/>
  <c r="AL81" i="1"/>
  <c r="AD81" i="1"/>
  <c r="AH86" i="1"/>
  <c r="AG92" i="1"/>
  <c r="AF90" i="1"/>
  <c r="AJ83" i="1"/>
  <c r="AF92" i="1"/>
  <c r="AI89" i="1"/>
  <c r="AM90" i="1"/>
  <c r="AE90" i="1"/>
  <c r="AI83" i="1"/>
  <c r="AM92" i="1"/>
  <c r="AE92" i="1"/>
  <c r="AI81" i="1"/>
  <c r="AM86" i="1"/>
  <c r="AE86" i="1"/>
  <c r="AG90" i="1"/>
  <c r="AH89" i="1"/>
  <c r="AL90" i="1"/>
  <c r="AD90" i="1"/>
  <c r="AH83" i="1"/>
  <c r="AL92" i="1"/>
  <c r="AD92" i="1"/>
  <c r="AH81" i="1"/>
  <c r="AL86" i="1"/>
  <c r="AD86" i="1"/>
  <c r="AG86" i="1"/>
  <c r="AJ89" i="1"/>
  <c r="AN90" i="1"/>
  <c r="AN92" i="1"/>
  <c r="AJ81" i="1"/>
  <c r="AN86" i="1"/>
  <c r="AF86" i="1"/>
  <c r="AK90" i="1"/>
  <c r="AK92" i="1"/>
  <c r="AK86" i="1"/>
  <c r="AN79" i="1"/>
  <c r="AF79" i="1"/>
  <c r="AC79" i="1"/>
  <c r="AJ79" i="1"/>
  <c r="AI79" i="1"/>
  <c r="AM79" i="1"/>
  <c r="AE79" i="1"/>
  <c r="AL79" i="1"/>
  <c r="AD79" i="1"/>
  <c r="AK79" i="1"/>
  <c r="AG79" i="1"/>
  <c r="AH79" i="1"/>
  <c r="AA62" i="1" l="1"/>
  <c r="AB62" i="1" s="1"/>
  <c r="AA63" i="1"/>
  <c r="AB63" i="1" s="1"/>
  <c r="AA73" i="1"/>
  <c r="AB73" i="1" s="1"/>
  <c r="Y73" i="1"/>
  <c r="AA72" i="1"/>
  <c r="AB72" i="1" s="1"/>
  <c r="AG72" i="1" s="1"/>
  <c r="Y72" i="1"/>
  <c r="AA71" i="1"/>
  <c r="AB71" i="1" s="1"/>
  <c r="AF71" i="1" s="1"/>
  <c r="Y71" i="1"/>
  <c r="AA70" i="1"/>
  <c r="AB70" i="1" s="1"/>
  <c r="AC70" i="1" s="1"/>
  <c r="Y70" i="1"/>
  <c r="AA69" i="1"/>
  <c r="AB69" i="1" s="1"/>
  <c r="Y69" i="1"/>
  <c r="AA68" i="1"/>
  <c r="AB68" i="1" s="1"/>
  <c r="Y68" i="1"/>
  <c r="AA67" i="1"/>
  <c r="AB67" i="1" s="1"/>
  <c r="Y67" i="1"/>
  <c r="AA66" i="1"/>
  <c r="AB66" i="1" s="1"/>
  <c r="AK66" i="1" s="1"/>
  <c r="Y66" i="1"/>
  <c r="AA65" i="1"/>
  <c r="AB65" i="1" s="1"/>
  <c r="Y65" i="1"/>
  <c r="AA64" i="1"/>
  <c r="AB64" i="1" s="1"/>
  <c r="Y64" i="1"/>
  <c r="Y63" i="1"/>
  <c r="Y62" i="1"/>
  <c r="AA57" i="1"/>
  <c r="AB57" i="1" s="1"/>
  <c r="AA56" i="1"/>
  <c r="AB56" i="1" s="1"/>
  <c r="AA55" i="1"/>
  <c r="AB55" i="1" s="1"/>
  <c r="AA54" i="1"/>
  <c r="AB54" i="1" s="1"/>
  <c r="AH54" i="1" s="1"/>
  <c r="AA53" i="1"/>
  <c r="AB53" i="1" s="1"/>
  <c r="AM53" i="1" s="1"/>
  <c r="AA52" i="1"/>
  <c r="AB52" i="1" s="1"/>
  <c r="AD52" i="1" s="1"/>
  <c r="AA51" i="1"/>
  <c r="AB51" i="1" s="1"/>
  <c r="AA50" i="1"/>
  <c r="AB50" i="1" s="1"/>
  <c r="AA49" i="1"/>
  <c r="AB49" i="1" s="1"/>
  <c r="AN49" i="1" s="1"/>
  <c r="AA48" i="1"/>
  <c r="AB48" i="1" s="1"/>
  <c r="AN48" i="1" s="1"/>
  <c r="AA47" i="1"/>
  <c r="AB47" i="1" s="1"/>
  <c r="AI47" i="1" s="1"/>
  <c r="AA46" i="1"/>
  <c r="AB46" i="1" s="1"/>
  <c r="AK46" i="1" s="1"/>
  <c r="AA45" i="1"/>
  <c r="AB45" i="1" s="1"/>
  <c r="AM45" i="1" s="1"/>
  <c r="AA44" i="1"/>
  <c r="AB44" i="1" s="1"/>
  <c r="AK44" i="1" s="1"/>
  <c r="AA43" i="1"/>
  <c r="AB43" i="1" s="1"/>
  <c r="AA42" i="1"/>
  <c r="AB42" i="1" s="1"/>
  <c r="AA41" i="1"/>
  <c r="AB41" i="1" s="1"/>
  <c r="AA40" i="1"/>
  <c r="AB40" i="1" s="1"/>
  <c r="AA39" i="1"/>
  <c r="AB39" i="1" s="1"/>
  <c r="AA38" i="1"/>
  <c r="AB38" i="1" s="1"/>
  <c r="AC38" i="1" s="1"/>
  <c r="AA37" i="1"/>
  <c r="AB37" i="1" s="1"/>
  <c r="AA36" i="1"/>
  <c r="AB36" i="1" s="1"/>
  <c r="AN36" i="1" s="1"/>
  <c r="AA35" i="1"/>
  <c r="AB35" i="1" s="1"/>
  <c r="AM35" i="1" s="1"/>
  <c r="AA34" i="1"/>
  <c r="AB34" i="1" s="1"/>
  <c r="AA33" i="1"/>
  <c r="AB33" i="1" s="1"/>
  <c r="AF33" i="1" s="1"/>
  <c r="AA32" i="1"/>
  <c r="AB32" i="1" s="1"/>
  <c r="AD32" i="1" s="1"/>
  <c r="AA31" i="1"/>
  <c r="AB31" i="1" s="1"/>
  <c r="AA30" i="1"/>
  <c r="AB30" i="1" s="1"/>
  <c r="AA29" i="1"/>
  <c r="AB29" i="1" s="1"/>
  <c r="AI29" i="1" s="1"/>
  <c r="AA28" i="1"/>
  <c r="AB28" i="1" s="1"/>
  <c r="AN28" i="1" s="1"/>
  <c r="AA27" i="1"/>
  <c r="AB27" i="1" s="1"/>
  <c r="AE27" i="1" s="1"/>
  <c r="AA26" i="1"/>
  <c r="AB26" i="1" s="1"/>
  <c r="AJ26" i="1" s="1"/>
  <c r="AA25" i="1"/>
  <c r="AB25" i="1" s="1"/>
  <c r="AH25" i="1" s="1"/>
  <c r="AA24" i="1"/>
  <c r="AB24" i="1" s="1"/>
  <c r="AF24" i="1" s="1"/>
  <c r="AA23" i="1"/>
  <c r="AB23" i="1" s="1"/>
  <c r="AF23" i="1" s="1"/>
  <c r="AA22" i="1"/>
  <c r="AB22" i="1" s="1"/>
  <c r="AH22" i="1" s="1"/>
  <c r="AA21" i="1"/>
  <c r="AB21" i="1" s="1"/>
  <c r="AG21" i="1" s="1"/>
  <c r="AA20" i="1"/>
  <c r="AB20" i="1" s="1"/>
  <c r="AE20" i="1" s="1"/>
  <c r="AA19" i="1"/>
  <c r="AB19" i="1" s="1"/>
  <c r="AA18" i="1"/>
  <c r="AB18" i="1" s="1"/>
  <c r="AH18" i="1" s="1"/>
  <c r="AA17" i="1"/>
  <c r="AB17" i="1" s="1"/>
  <c r="AA16" i="1"/>
  <c r="AB16" i="1" s="1"/>
  <c r="AM16" i="1" s="1"/>
  <c r="AA15" i="1"/>
  <c r="AB15" i="1" s="1"/>
  <c r="AA14" i="1"/>
  <c r="AB14" i="1" s="1"/>
  <c r="AI14" i="1" s="1"/>
  <c r="AA13" i="1"/>
  <c r="AB13" i="1" s="1"/>
  <c r="AA12" i="1"/>
  <c r="AB12" i="1" s="1"/>
  <c r="AM12" i="1" s="1"/>
  <c r="AA11" i="1"/>
  <c r="AB11" i="1" s="1"/>
  <c r="AA10" i="1"/>
  <c r="AB10" i="1" s="1"/>
  <c r="AA9" i="1"/>
  <c r="AB9" i="1" s="1"/>
  <c r="AN9" i="1" s="1"/>
  <c r="AA8" i="1"/>
  <c r="AB8" i="1" s="1"/>
  <c r="AE8" i="1" s="1"/>
  <c r="AA7" i="1"/>
  <c r="AB7" i="1" s="1"/>
  <c r="AL20" i="1" l="1"/>
  <c r="AG30" i="1"/>
  <c r="AK30" i="1"/>
  <c r="AJ30" i="1"/>
  <c r="AH30" i="1"/>
  <c r="AD28" i="1"/>
  <c r="AD24" i="1"/>
  <c r="AF28" i="1"/>
  <c r="AC24" i="1"/>
  <c r="AG24" i="1"/>
  <c r="AN33" i="1"/>
  <c r="AM20" i="1"/>
  <c r="AJ67" i="1"/>
  <c r="AE67" i="1"/>
  <c r="AK68" i="1"/>
  <c r="AD68" i="1"/>
  <c r="AH68" i="1"/>
  <c r="AG68" i="1"/>
  <c r="AL68" i="1"/>
  <c r="AE68" i="1"/>
  <c r="AK7" i="1"/>
  <c r="AJ7" i="1"/>
  <c r="AI25" i="1"/>
  <c r="AH29" i="1"/>
  <c r="AI18" i="1"/>
  <c r="AN32" i="1"/>
  <c r="AI49" i="1"/>
  <c r="AN53" i="1"/>
  <c r="AM33" i="1"/>
  <c r="AC63" i="1"/>
  <c r="AK63" i="1"/>
  <c r="AD63" i="1"/>
  <c r="AL63" i="1"/>
  <c r="AG63" i="1"/>
  <c r="AH63" i="1"/>
  <c r="AE63" i="1"/>
  <c r="AM63" i="1"/>
  <c r="AF63" i="1"/>
  <c r="AN63" i="1"/>
  <c r="AJ63" i="1"/>
  <c r="AI63" i="1"/>
  <c r="AI62" i="1"/>
  <c r="AJ62" i="1"/>
  <c r="AG62" i="1"/>
  <c r="AC62" i="1"/>
  <c r="AK62" i="1"/>
  <c r="AM62" i="1"/>
  <c r="AN62" i="1"/>
  <c r="AD62" i="1"/>
  <c r="AL62" i="1"/>
  <c r="AF62" i="1"/>
  <c r="AH62" i="1"/>
  <c r="AE62" i="1"/>
  <c r="AH50" i="1"/>
  <c r="AK50" i="1"/>
  <c r="AJ50" i="1"/>
  <c r="AJ34" i="1"/>
  <c r="AK34" i="1"/>
  <c r="AJ40" i="1"/>
  <c r="AL40" i="1"/>
  <c r="AF40" i="1"/>
  <c r="AK40" i="1"/>
  <c r="AD40" i="1"/>
  <c r="AG40" i="1"/>
  <c r="AC40" i="1"/>
  <c r="AN40" i="1"/>
  <c r="AK64" i="1"/>
  <c r="AM64" i="1"/>
  <c r="AD64" i="1"/>
  <c r="AL64" i="1"/>
  <c r="AG64" i="1"/>
  <c r="AH64" i="1"/>
  <c r="AE64" i="1"/>
  <c r="AE43" i="1"/>
  <c r="AD43" i="1"/>
  <c r="AJ43" i="1"/>
  <c r="AI43" i="1"/>
  <c r="AL44" i="1"/>
  <c r="AN45" i="1"/>
  <c r="AC7" i="1"/>
  <c r="AF29" i="1"/>
  <c r="AN44" i="1"/>
  <c r="AH49" i="1"/>
  <c r="AC67" i="1"/>
  <c r="AC26" i="1"/>
  <c r="AE45" i="1"/>
  <c r="AF48" i="1"/>
  <c r="AM49" i="1"/>
  <c r="AF67" i="1"/>
  <c r="AE16" i="1"/>
  <c r="AG26" i="1"/>
  <c r="AM29" i="1"/>
  <c r="AD44" i="1"/>
  <c r="AJ22" i="1"/>
  <c r="AE25" i="1"/>
  <c r="AH26" i="1"/>
  <c r="AK28" i="1"/>
  <c r="AN29" i="1"/>
  <c r="AF44" i="1"/>
  <c r="AH45" i="1"/>
  <c r="AH46" i="1"/>
  <c r="AK48" i="1"/>
  <c r="AN52" i="1"/>
  <c r="AL66" i="1"/>
  <c r="AM68" i="1"/>
  <c r="AL12" i="1"/>
  <c r="AD16" i="1"/>
  <c r="AC46" i="1"/>
  <c r="AG28" i="1"/>
  <c r="AF45" i="1"/>
  <c r="AG48" i="1"/>
  <c r="AL52" i="1"/>
  <c r="AM8" i="1"/>
  <c r="AL16" i="1"/>
  <c r="AD20" i="1"/>
  <c r="AF25" i="1"/>
  <c r="AL28" i="1"/>
  <c r="AK32" i="1"/>
  <c r="AG44" i="1"/>
  <c r="AI45" i="1"/>
  <c r="AJ46" i="1"/>
  <c r="AL48" i="1"/>
  <c r="AC44" i="1"/>
  <c r="AG46" i="1"/>
  <c r="AL32" i="1"/>
  <c r="AL13" i="1"/>
  <c r="AD13" i="1"/>
  <c r="AC13" i="1"/>
  <c r="AI13" i="1"/>
  <c r="AK13" i="1"/>
  <c r="AJ13" i="1"/>
  <c r="AM13" i="1"/>
  <c r="AE13" i="1"/>
  <c r="AH13" i="1"/>
  <c r="AG9" i="1"/>
  <c r="AH19" i="1"/>
  <c r="AE19" i="1"/>
  <c r="AD19" i="1"/>
  <c r="AG19" i="1"/>
  <c r="AN19" i="1"/>
  <c r="AF19" i="1"/>
  <c r="AM19" i="1"/>
  <c r="AI19" i="1"/>
  <c r="AL19" i="1"/>
  <c r="AH7" i="1"/>
  <c r="AG7" i="1"/>
  <c r="AE7" i="1"/>
  <c r="AN7" i="1"/>
  <c r="AF7" i="1"/>
  <c r="AI7" i="1"/>
  <c r="AM7" i="1"/>
  <c r="AL7" i="1"/>
  <c r="AD7" i="1"/>
  <c r="AM22" i="1"/>
  <c r="AI22" i="1"/>
  <c r="AF22" i="1"/>
  <c r="AL22" i="1"/>
  <c r="AE22" i="1"/>
  <c r="AN22" i="1"/>
  <c r="AD22" i="1"/>
  <c r="AC22" i="1"/>
  <c r="AG22" i="1"/>
  <c r="AK22" i="1"/>
  <c r="AH47" i="1"/>
  <c r="AG47" i="1"/>
  <c r="AN47" i="1"/>
  <c r="AF47" i="1"/>
  <c r="AK47" i="1"/>
  <c r="AC47" i="1"/>
  <c r="AD47" i="1"/>
  <c r="AL47" i="1"/>
  <c r="AM47" i="1"/>
  <c r="AE47" i="1"/>
  <c r="AJ47" i="1"/>
  <c r="AH11" i="1"/>
  <c r="AG11" i="1"/>
  <c r="AM11" i="1"/>
  <c r="AD11" i="1"/>
  <c r="AN11" i="1"/>
  <c r="AF11" i="1"/>
  <c r="AI11" i="1"/>
  <c r="AE11" i="1"/>
  <c r="AL11" i="1"/>
  <c r="AC11" i="1"/>
  <c r="AH15" i="1"/>
  <c r="AG15" i="1"/>
  <c r="AM15" i="1"/>
  <c r="AN15" i="1"/>
  <c r="AF15" i="1"/>
  <c r="AE15" i="1"/>
  <c r="AL15" i="1"/>
  <c r="AI15" i="1"/>
  <c r="AD15" i="1"/>
  <c r="AL17" i="1"/>
  <c r="AD17" i="1"/>
  <c r="AC17" i="1"/>
  <c r="AK17" i="1"/>
  <c r="AI17" i="1"/>
  <c r="AJ17" i="1"/>
  <c r="AM17" i="1"/>
  <c r="AE17" i="1"/>
  <c r="AH17" i="1"/>
  <c r="AH31" i="1"/>
  <c r="AG31" i="1"/>
  <c r="AN31" i="1"/>
  <c r="AF31" i="1"/>
  <c r="AK31" i="1"/>
  <c r="AC31" i="1"/>
  <c r="AE31" i="1"/>
  <c r="AD31" i="1"/>
  <c r="AI31" i="1"/>
  <c r="AM31" i="1"/>
  <c r="AL31" i="1"/>
  <c r="AN42" i="1"/>
  <c r="AF42" i="1"/>
  <c r="AM42" i="1"/>
  <c r="AE42" i="1"/>
  <c r="AL42" i="1"/>
  <c r="AD42" i="1"/>
  <c r="AI42" i="1"/>
  <c r="AC42" i="1"/>
  <c r="AK42" i="1"/>
  <c r="AJ42" i="1"/>
  <c r="AH42" i="1"/>
  <c r="AG42" i="1"/>
  <c r="AG13" i="1"/>
  <c r="AC19" i="1"/>
  <c r="AE23" i="1"/>
  <c r="AJ56" i="1"/>
  <c r="AI56" i="1"/>
  <c r="AH56" i="1"/>
  <c r="AM56" i="1"/>
  <c r="AE56" i="1"/>
  <c r="AL56" i="1"/>
  <c r="AC56" i="1"/>
  <c r="AK56" i="1"/>
  <c r="AG56" i="1"/>
  <c r="AF56" i="1"/>
  <c r="AN56" i="1"/>
  <c r="AD56" i="1"/>
  <c r="AM65" i="1"/>
  <c r="AE65" i="1"/>
  <c r="AL65" i="1"/>
  <c r="AD65" i="1"/>
  <c r="AK65" i="1"/>
  <c r="AC65" i="1"/>
  <c r="AH65" i="1"/>
  <c r="AG65" i="1"/>
  <c r="AF65" i="1"/>
  <c r="AN65" i="1"/>
  <c r="AJ65" i="1"/>
  <c r="AI65" i="1"/>
  <c r="AN10" i="1"/>
  <c r="AF10" i="1"/>
  <c r="AM10" i="1"/>
  <c r="AE10" i="1"/>
  <c r="AK10" i="1"/>
  <c r="AL10" i="1"/>
  <c r="AD10" i="1"/>
  <c r="AC10" i="1"/>
  <c r="AG10" i="1"/>
  <c r="AJ10" i="1"/>
  <c r="AJ12" i="1"/>
  <c r="AI12" i="1"/>
  <c r="AN12" i="1"/>
  <c r="AG12" i="1"/>
  <c r="AH12" i="1"/>
  <c r="AK12" i="1"/>
  <c r="AC12" i="1"/>
  <c r="AF12" i="1"/>
  <c r="AG17" i="1"/>
  <c r="AJ19" i="1"/>
  <c r="AF21" i="1"/>
  <c r="AL57" i="1"/>
  <c r="AD57" i="1"/>
  <c r="AK57" i="1"/>
  <c r="AC57" i="1"/>
  <c r="AJ57" i="1"/>
  <c r="AG57" i="1"/>
  <c r="AN57" i="1"/>
  <c r="AM57" i="1"/>
  <c r="AF57" i="1"/>
  <c r="AI57" i="1"/>
  <c r="AH57" i="1"/>
  <c r="AE57" i="1"/>
  <c r="AL9" i="1"/>
  <c r="AD9" i="1"/>
  <c r="AK9" i="1"/>
  <c r="AI9" i="1"/>
  <c r="AC9" i="1"/>
  <c r="AJ9" i="1"/>
  <c r="AM9" i="1"/>
  <c r="AE9" i="1"/>
  <c r="AH9" i="1"/>
  <c r="AL41" i="1"/>
  <c r="AD41" i="1"/>
  <c r="AK41" i="1"/>
  <c r="AC41" i="1"/>
  <c r="AJ41" i="1"/>
  <c r="AG41" i="1"/>
  <c r="AN41" i="1"/>
  <c r="AH41" i="1"/>
  <c r="AF41" i="1"/>
  <c r="AM41" i="1"/>
  <c r="AI41" i="1"/>
  <c r="AE41" i="1"/>
  <c r="AF9" i="1"/>
  <c r="AH51" i="1"/>
  <c r="AG51" i="1"/>
  <c r="AN51" i="1"/>
  <c r="AF51" i="1"/>
  <c r="AK51" i="1"/>
  <c r="AC51" i="1"/>
  <c r="AI51" i="1"/>
  <c r="AM51" i="1"/>
  <c r="AE51" i="1"/>
  <c r="AD51" i="1"/>
  <c r="AJ51" i="1"/>
  <c r="AF13" i="1"/>
  <c r="AH55" i="1"/>
  <c r="AG55" i="1"/>
  <c r="AN55" i="1"/>
  <c r="AF55" i="1"/>
  <c r="AK55" i="1"/>
  <c r="AC55" i="1"/>
  <c r="AL55" i="1"/>
  <c r="AJ55" i="1"/>
  <c r="AD55" i="1"/>
  <c r="AI55" i="1"/>
  <c r="AE55" i="1"/>
  <c r="AM55" i="1"/>
  <c r="AJ15" i="1"/>
  <c r="AJ31" i="1"/>
  <c r="AM69" i="1"/>
  <c r="AE69" i="1"/>
  <c r="AL69" i="1"/>
  <c r="AD69" i="1"/>
  <c r="AK69" i="1"/>
  <c r="AC69" i="1"/>
  <c r="AH69" i="1"/>
  <c r="AN69" i="1"/>
  <c r="AJ69" i="1"/>
  <c r="AI69" i="1"/>
  <c r="AG69" i="1"/>
  <c r="AF69" i="1"/>
  <c r="AD8" i="1"/>
  <c r="AK15" i="1"/>
  <c r="AH10" i="1"/>
  <c r="AD12" i="1"/>
  <c r="AN14" i="1"/>
  <c r="AF14" i="1"/>
  <c r="AM14" i="1"/>
  <c r="AE14" i="1"/>
  <c r="AC14" i="1"/>
  <c r="AL14" i="1"/>
  <c r="AD14" i="1"/>
  <c r="AG14" i="1"/>
  <c r="AK14" i="1"/>
  <c r="AJ14" i="1"/>
  <c r="AJ16" i="1"/>
  <c r="AG16" i="1"/>
  <c r="AI16" i="1"/>
  <c r="AH16" i="1"/>
  <c r="AK16" i="1"/>
  <c r="AC16" i="1"/>
  <c r="AN16" i="1"/>
  <c r="AF16" i="1"/>
  <c r="AN17" i="1"/>
  <c r="AK19" i="1"/>
  <c r="AH27" i="1"/>
  <c r="AG27" i="1"/>
  <c r="AN27" i="1"/>
  <c r="AF27" i="1"/>
  <c r="AK27" i="1"/>
  <c r="AC27" i="1"/>
  <c r="AL27" i="1"/>
  <c r="AM27" i="1"/>
  <c r="AD27" i="1"/>
  <c r="AJ27" i="1"/>
  <c r="AI27" i="1"/>
  <c r="AJ11" i="1"/>
  <c r="AC15" i="1"/>
  <c r="AG23" i="1"/>
  <c r="AN23" i="1"/>
  <c r="AK23" i="1"/>
  <c r="AC23" i="1"/>
  <c r="AM23" i="1"/>
  <c r="AL23" i="1"/>
  <c r="AH23" i="1"/>
  <c r="AJ23" i="1"/>
  <c r="AI23" i="1"/>
  <c r="AD23" i="1"/>
  <c r="AL51" i="1"/>
  <c r="AJ8" i="1"/>
  <c r="AI8" i="1"/>
  <c r="AH8" i="1"/>
  <c r="AG8" i="1"/>
  <c r="AN8" i="1"/>
  <c r="AK8" i="1"/>
  <c r="AC8" i="1"/>
  <c r="AF8" i="1"/>
  <c r="AK11" i="1"/>
  <c r="AF17" i="1"/>
  <c r="AL21" i="1"/>
  <c r="AD21" i="1"/>
  <c r="AK21" i="1"/>
  <c r="AC21" i="1"/>
  <c r="AI21" i="1"/>
  <c r="AJ21" i="1"/>
  <c r="AH21" i="1"/>
  <c r="AM21" i="1"/>
  <c r="AE21" i="1"/>
  <c r="AN13" i="1"/>
  <c r="AL8" i="1"/>
  <c r="AI10" i="1"/>
  <c r="AE12" i="1"/>
  <c r="AH14" i="1"/>
  <c r="AN18" i="1"/>
  <c r="AF18" i="1"/>
  <c r="AK18" i="1"/>
  <c r="AM18" i="1"/>
  <c r="AE18" i="1"/>
  <c r="AL18" i="1"/>
  <c r="AD18" i="1"/>
  <c r="AG18" i="1"/>
  <c r="AC18" i="1"/>
  <c r="AJ18" i="1"/>
  <c r="AJ20" i="1"/>
  <c r="AG20" i="1"/>
  <c r="AI20" i="1"/>
  <c r="AH20" i="1"/>
  <c r="AK20" i="1"/>
  <c r="AC20" i="1"/>
  <c r="AN20" i="1"/>
  <c r="AF20" i="1"/>
  <c r="AN21" i="1"/>
  <c r="AH35" i="1"/>
  <c r="AG35" i="1"/>
  <c r="AN35" i="1"/>
  <c r="AF35" i="1"/>
  <c r="AK35" i="1"/>
  <c r="AC35" i="1"/>
  <c r="AJ35" i="1"/>
  <c r="AD35" i="1"/>
  <c r="AI35" i="1"/>
  <c r="AE35" i="1"/>
  <c r="AL35" i="1"/>
  <c r="AH39" i="1"/>
  <c r="AG39" i="1"/>
  <c r="AN39" i="1"/>
  <c r="AF39" i="1"/>
  <c r="AK39" i="1"/>
  <c r="AC39" i="1"/>
  <c r="AM39" i="1"/>
  <c r="AI39" i="1"/>
  <c r="AL39" i="1"/>
  <c r="AJ39" i="1"/>
  <c r="AE39" i="1"/>
  <c r="AD39" i="1"/>
  <c r="AJ36" i="1"/>
  <c r="AI36" i="1"/>
  <c r="AH36" i="1"/>
  <c r="AM36" i="1"/>
  <c r="AE36" i="1"/>
  <c r="AL37" i="1"/>
  <c r="AD37" i="1"/>
  <c r="AK37" i="1"/>
  <c r="AC37" i="1"/>
  <c r="AJ37" i="1"/>
  <c r="AG37" i="1"/>
  <c r="AC36" i="1"/>
  <c r="AJ24" i="1"/>
  <c r="AI24" i="1"/>
  <c r="AH24" i="1"/>
  <c r="AM24" i="1"/>
  <c r="AE24" i="1"/>
  <c r="AL25" i="1"/>
  <c r="AD25" i="1"/>
  <c r="AK25" i="1"/>
  <c r="AC25" i="1"/>
  <c r="AJ25" i="1"/>
  <c r="AG25" i="1"/>
  <c r="AN26" i="1"/>
  <c r="AF26" i="1"/>
  <c r="AM26" i="1"/>
  <c r="AE26" i="1"/>
  <c r="AL26" i="1"/>
  <c r="AD26" i="1"/>
  <c r="AI26" i="1"/>
  <c r="AG32" i="1"/>
  <c r="AI33" i="1"/>
  <c r="AL36" i="1"/>
  <c r="AN37" i="1"/>
  <c r="AH43" i="1"/>
  <c r="AG43" i="1"/>
  <c r="AN43" i="1"/>
  <c r="AF43" i="1"/>
  <c r="AK43" i="1"/>
  <c r="AC43" i="1"/>
  <c r="AK52" i="1"/>
  <c r="AK54" i="1"/>
  <c r="AI67" i="1"/>
  <c r="AH67" i="1"/>
  <c r="AG67" i="1"/>
  <c r="AL67" i="1"/>
  <c r="AD67" i="1"/>
  <c r="AL70" i="1"/>
  <c r="AN71" i="1"/>
  <c r="AN38" i="1"/>
  <c r="AF38" i="1"/>
  <c r="AM38" i="1"/>
  <c r="AE38" i="1"/>
  <c r="AL38" i="1"/>
  <c r="AD38" i="1"/>
  <c r="AI38" i="1"/>
  <c r="AL53" i="1"/>
  <c r="AD53" i="1"/>
  <c r="AK53" i="1"/>
  <c r="AC53" i="1"/>
  <c r="AJ53" i="1"/>
  <c r="AG53" i="1"/>
  <c r="AG66" i="1"/>
  <c r="AN66" i="1"/>
  <c r="AF66" i="1"/>
  <c r="AM66" i="1"/>
  <c r="AE66" i="1"/>
  <c r="AJ66" i="1"/>
  <c r="AN34" i="1"/>
  <c r="AF34" i="1"/>
  <c r="AM34" i="1"/>
  <c r="AE34" i="1"/>
  <c r="AL34" i="1"/>
  <c r="AD34" i="1"/>
  <c r="AI34" i="1"/>
  <c r="AG38" i="1"/>
  <c r="AC52" i="1"/>
  <c r="AE53" i="1"/>
  <c r="AC54" i="1"/>
  <c r="AC66" i="1"/>
  <c r="AK24" i="1"/>
  <c r="AM25" i="1"/>
  <c r="AK26" i="1"/>
  <c r="AC32" i="1"/>
  <c r="AE33" i="1"/>
  <c r="AC34" i="1"/>
  <c r="AF36" i="1"/>
  <c r="AH37" i="1"/>
  <c r="AH38" i="1"/>
  <c r="AL43" i="1"/>
  <c r="AJ48" i="1"/>
  <c r="AI48" i="1"/>
  <c r="AH48" i="1"/>
  <c r="AM48" i="1"/>
  <c r="AE48" i="1"/>
  <c r="AL49" i="1"/>
  <c r="AD49" i="1"/>
  <c r="AK49" i="1"/>
  <c r="AC49" i="1"/>
  <c r="AJ49" i="1"/>
  <c r="AG49" i="1"/>
  <c r="AN50" i="1"/>
  <c r="AF50" i="1"/>
  <c r="AM50" i="1"/>
  <c r="AE50" i="1"/>
  <c r="AL50" i="1"/>
  <c r="AD50" i="1"/>
  <c r="AI50" i="1"/>
  <c r="AF53" i="1"/>
  <c r="AG54" i="1"/>
  <c r="AD66" i="1"/>
  <c r="AK67" i="1"/>
  <c r="AE71" i="1"/>
  <c r="AE37" i="1"/>
  <c r="AJ52" i="1"/>
  <c r="AI52" i="1"/>
  <c r="AH52" i="1"/>
  <c r="AM52" i="1"/>
  <c r="AE52" i="1"/>
  <c r="AG70" i="1"/>
  <c r="AN70" i="1"/>
  <c r="AF70" i="1"/>
  <c r="AM70" i="1"/>
  <c r="AE70" i="1"/>
  <c r="AJ70" i="1"/>
  <c r="AI70" i="1"/>
  <c r="AH70" i="1"/>
  <c r="AL24" i="1"/>
  <c r="AN25" i="1"/>
  <c r="AJ28" i="1"/>
  <c r="AI28" i="1"/>
  <c r="AH28" i="1"/>
  <c r="AM28" i="1"/>
  <c r="AE28" i="1"/>
  <c r="AL29" i="1"/>
  <c r="AD29" i="1"/>
  <c r="AK29" i="1"/>
  <c r="AC29" i="1"/>
  <c r="AJ29" i="1"/>
  <c r="AG29" i="1"/>
  <c r="AN30" i="1"/>
  <c r="AF30" i="1"/>
  <c r="AM30" i="1"/>
  <c r="AE30" i="1"/>
  <c r="AL30" i="1"/>
  <c r="AD30" i="1"/>
  <c r="AI30" i="1"/>
  <c r="AG34" i="1"/>
  <c r="AG36" i="1"/>
  <c r="AI37" i="1"/>
  <c r="AJ38" i="1"/>
  <c r="AM43" i="1"/>
  <c r="AC48" i="1"/>
  <c r="AE49" i="1"/>
  <c r="AC50" i="1"/>
  <c r="AF52" i="1"/>
  <c r="AH53" i="1"/>
  <c r="AH66" i="1"/>
  <c r="AM67" i="1"/>
  <c r="AD70" i="1"/>
  <c r="AN54" i="1"/>
  <c r="AF54" i="1"/>
  <c r="AM54" i="1"/>
  <c r="AE54" i="1"/>
  <c r="AL54" i="1"/>
  <c r="AD54" i="1"/>
  <c r="AI54" i="1"/>
  <c r="AK72" i="1"/>
  <c r="AC72" i="1"/>
  <c r="AJ72" i="1"/>
  <c r="AI72" i="1"/>
  <c r="AH72" i="1"/>
  <c r="AN72" i="1"/>
  <c r="AF72" i="1"/>
  <c r="AM72" i="1"/>
  <c r="AE72" i="1"/>
  <c r="AL72" i="1"/>
  <c r="AD72" i="1"/>
  <c r="AJ32" i="1"/>
  <c r="AI32" i="1"/>
  <c r="AH32" i="1"/>
  <c r="AM32" i="1"/>
  <c r="AE32" i="1"/>
  <c r="AL33" i="1"/>
  <c r="AD33" i="1"/>
  <c r="AK33" i="1"/>
  <c r="AC33" i="1"/>
  <c r="AJ33" i="1"/>
  <c r="AG33" i="1"/>
  <c r="AD36" i="1"/>
  <c r="AF37" i="1"/>
  <c r="AI71" i="1"/>
  <c r="AH71" i="1"/>
  <c r="AG71" i="1"/>
  <c r="AL71" i="1"/>
  <c r="AD71" i="1"/>
  <c r="AK71" i="1"/>
  <c r="AC71" i="1"/>
  <c r="AJ71" i="1"/>
  <c r="AN24" i="1"/>
  <c r="AC28" i="1"/>
  <c r="AE29" i="1"/>
  <c r="AC30" i="1"/>
  <c r="AF32" i="1"/>
  <c r="AH33" i="1"/>
  <c r="AH34" i="1"/>
  <c r="AK36" i="1"/>
  <c r="AM37" i="1"/>
  <c r="AK38" i="1"/>
  <c r="AJ44" i="1"/>
  <c r="AI44" i="1"/>
  <c r="AH44" i="1"/>
  <c r="AM44" i="1"/>
  <c r="AE44" i="1"/>
  <c r="AL45" i="1"/>
  <c r="AD45" i="1"/>
  <c r="AK45" i="1"/>
  <c r="AC45" i="1"/>
  <c r="AJ45" i="1"/>
  <c r="AG45" i="1"/>
  <c r="AN46" i="1"/>
  <c r="AF46" i="1"/>
  <c r="AM46" i="1"/>
  <c r="AE46" i="1"/>
  <c r="AL46" i="1"/>
  <c r="AD46" i="1"/>
  <c r="AI46" i="1"/>
  <c r="AD48" i="1"/>
  <c r="AF49" i="1"/>
  <c r="AG50" i="1"/>
  <c r="AG52" i="1"/>
  <c r="AI53" i="1"/>
  <c r="AJ54" i="1"/>
  <c r="AI66" i="1"/>
  <c r="AN67" i="1"/>
  <c r="AK70" i="1"/>
  <c r="AM71" i="1"/>
  <c r="AM73" i="1"/>
  <c r="AE73" i="1"/>
  <c r="AL73" i="1"/>
  <c r="AD73" i="1"/>
  <c r="AK73" i="1"/>
  <c r="AC73" i="1"/>
  <c r="AJ73" i="1"/>
  <c r="AI73" i="1"/>
  <c r="AH73" i="1"/>
  <c r="AG73" i="1"/>
  <c r="AN73" i="1"/>
  <c r="AF73" i="1"/>
  <c r="AE40" i="1"/>
  <c r="AM40" i="1"/>
  <c r="AF64" i="1"/>
  <c r="AN64" i="1"/>
  <c r="AF68" i="1"/>
  <c r="AN68" i="1"/>
  <c r="AH40" i="1"/>
  <c r="AI64" i="1"/>
  <c r="AI68" i="1"/>
  <c r="AI40" i="1"/>
  <c r="AJ64" i="1"/>
  <c r="AJ68" i="1"/>
  <c r="AC64" i="1"/>
  <c r="AC68" i="1"/>
</calcChain>
</file>

<file path=xl/sharedStrings.xml><?xml version="1.0" encoding="utf-8"?>
<sst xmlns="http://schemas.openxmlformats.org/spreadsheetml/2006/main" count="799" uniqueCount="103">
  <si>
    <t>Low resolution samples (5cm)</t>
  </si>
  <si>
    <t>Non-normalised data</t>
  </si>
  <si>
    <t>Sample</t>
  </si>
  <si>
    <t>Lab-ID</t>
  </si>
  <si>
    <t>Site-Hole</t>
  </si>
  <si>
    <t>Core</t>
  </si>
  <si>
    <t>Section</t>
  </si>
  <si>
    <t>Core depth (cm)</t>
  </si>
  <si>
    <t>Composite depth (m)</t>
  </si>
  <si>
    <t>EPMA</t>
  </si>
  <si>
    <t>Run Date</t>
  </si>
  <si>
    <t>Beam diameter</t>
  </si>
  <si>
    <t xml:space="preserve">   Al2O3 </t>
  </si>
  <si>
    <t xml:space="preserve">   K2O   </t>
  </si>
  <si>
    <t xml:space="preserve">   FeO   </t>
  </si>
  <si>
    <t xml:space="preserve">   Na2O  </t>
  </si>
  <si>
    <t xml:space="preserve">   CaO   </t>
  </si>
  <si>
    <t xml:space="preserve">   SiO2  </t>
  </si>
  <si>
    <t xml:space="preserve">   MgO   </t>
  </si>
  <si>
    <t xml:space="preserve">   TiO2  </t>
  </si>
  <si>
    <t xml:space="preserve">   MnO   </t>
  </si>
  <si>
    <t xml:space="preserve">   P2O5  </t>
  </si>
  <si>
    <t xml:space="preserve">   F     </t>
  </si>
  <si>
    <t xml:space="preserve">   Cl    </t>
  </si>
  <si>
    <t xml:space="preserve"> Analytical total  </t>
  </si>
  <si>
    <t>Tephra correlation</t>
  </si>
  <si>
    <t>Corr. Total</t>
  </si>
  <si>
    <t>Corr. Diff</t>
  </si>
  <si>
    <t>From</t>
  </si>
  <si>
    <t>To</t>
  </si>
  <si>
    <t>DS_137.51</t>
  </si>
  <si>
    <t>CI-134</t>
  </si>
  <si>
    <t>1A</t>
  </si>
  <si>
    <t>University of Potsdam</t>
  </si>
  <si>
    <t>04102022</t>
  </si>
  <si>
    <t>Campanian Ignimbrite</t>
  </si>
  <si>
    <t>Other</t>
  </si>
  <si>
    <t>High resolution samples (1cm)</t>
  </si>
  <si>
    <t>Non-normalised</t>
  </si>
  <si>
    <t>Tephra</t>
  </si>
  <si>
    <t>DS_137.495</t>
  </si>
  <si>
    <t>PT1779</t>
  </si>
  <si>
    <t>GFZ-Potsdam</t>
  </si>
  <si>
    <t>DS_137.51_1cm</t>
  </si>
  <si>
    <t>PT1780</t>
  </si>
  <si>
    <t>DS_137.85</t>
  </si>
  <si>
    <t>PT1778</t>
  </si>
  <si>
    <t>Corrected normalised</t>
  </si>
  <si>
    <t>Other low resolution samples (5cm)</t>
  </si>
  <si>
    <t>DS_137.81</t>
  </si>
  <si>
    <t>CI-140</t>
  </si>
  <si>
    <t xml:space="preserve"> </t>
  </si>
  <si>
    <t>Pantelleria Unknown</t>
  </si>
  <si>
    <t>Ischia Unknown</t>
  </si>
  <si>
    <t>Unknown</t>
  </si>
  <si>
    <t>LA-ICP-MS</t>
  </si>
  <si>
    <t>Al(27)</t>
  </si>
  <si>
    <t>Sc(45)</t>
  </si>
  <si>
    <t>Ti(47)</t>
  </si>
  <si>
    <t>V(51)</t>
  </si>
  <si>
    <t>Mn(55)</t>
  </si>
  <si>
    <t>Ni(60)</t>
  </si>
  <si>
    <t>Rb(85)</t>
  </si>
  <si>
    <t>Sr(88)</t>
  </si>
  <si>
    <t>Y(89)</t>
  </si>
  <si>
    <t>Zr(90)</t>
  </si>
  <si>
    <t>Nb(93)</t>
  </si>
  <si>
    <t>Ba(138)</t>
  </si>
  <si>
    <t>La(139)</t>
  </si>
  <si>
    <t>Ce(140)</t>
  </si>
  <si>
    <t>Pr(141)</t>
  </si>
  <si>
    <t>Nd(146)</t>
  </si>
  <si>
    <t>Sm(147)</t>
  </si>
  <si>
    <t>Eu(153)</t>
  </si>
  <si>
    <t>Gd(157)</t>
  </si>
  <si>
    <t>Dy(163)</t>
  </si>
  <si>
    <t>Er(166)</t>
  </si>
  <si>
    <t>Yb(172)</t>
  </si>
  <si>
    <t>Lu(175)</t>
  </si>
  <si>
    <t>Ta(181)</t>
  </si>
  <si>
    <t>Pb(208)</t>
  </si>
  <si>
    <t>Th(232)</t>
  </si>
  <si>
    <t>U(238)</t>
  </si>
  <si>
    <t>GEOMAR Kiel</t>
  </si>
  <si>
    <t>&lt;LOD</t>
  </si>
  <si>
    <t>CI</t>
  </si>
  <si>
    <t>Beam Diameter</t>
  </si>
  <si>
    <t xml:space="preserve">  Total  </t>
  </si>
  <si>
    <t xml:space="preserve">Lipari </t>
  </si>
  <si>
    <t xml:space="preserve">Gor-132-G </t>
  </si>
  <si>
    <t xml:space="preserve">St-Hs-6-80-G </t>
  </si>
  <si>
    <t xml:space="preserve">ATHO-G </t>
  </si>
  <si>
    <t>VG-568</t>
  </si>
  <si>
    <t>Lipari</t>
  </si>
  <si>
    <t>ATHO-G</t>
  </si>
  <si>
    <t>StHs-6-80-G</t>
  </si>
  <si>
    <t>GOR-132-G</t>
  </si>
  <si>
    <t>NIST610</t>
  </si>
  <si>
    <t>NIST612</t>
  </si>
  <si>
    <r>
      <rPr>
        <b/>
        <sz val="12"/>
        <color theme="1"/>
        <rFont val="Calibri"/>
        <family val="2"/>
        <scheme val="minor"/>
      </rPr>
      <t xml:space="preserve">Table S1: </t>
    </r>
    <r>
      <rPr>
        <sz val="12"/>
        <color theme="1"/>
        <rFont val="Calibri"/>
        <family val="2"/>
        <scheme val="minor"/>
      </rPr>
      <t>Major and minor element glass compositions from all samples described in the main paper. Data is presented as non-normalised with analytical totals and also as corrected normalised to 100% that is presented in the main paper</t>
    </r>
  </si>
  <si>
    <r>
      <rPr>
        <b/>
        <sz val="12"/>
        <color theme="1"/>
        <rFont val="Calibri"/>
        <family val="2"/>
        <scheme val="minor"/>
      </rPr>
      <t>Table S2:</t>
    </r>
    <r>
      <rPr>
        <sz val="12"/>
        <color theme="1"/>
        <rFont val="Calibri"/>
        <family val="2"/>
        <scheme val="minor"/>
      </rPr>
      <t xml:space="preserve"> Trace element glass compositions from the glass shards that presented Campanian Ignimbrite compositions in major and minor elements from selected samples of DS_137.51 and DS_137.495</t>
    </r>
  </si>
  <si>
    <r>
      <rPr>
        <b/>
        <sz val="12"/>
        <color theme="1"/>
        <rFont val="Calibri"/>
        <family val="2"/>
        <scheme val="minor"/>
      </rPr>
      <t xml:space="preserve">Table S3: </t>
    </r>
    <r>
      <rPr>
        <sz val="12"/>
        <color theme="1"/>
        <rFont val="Calibri"/>
        <family val="2"/>
        <scheme val="minor"/>
      </rPr>
      <t>Major and minor elements from secondary standards that were run along side the investigated samples on the GFZ Potsdam EPMA and University of Potsdam EPMA</t>
    </r>
  </si>
  <si>
    <r>
      <rPr>
        <b/>
        <sz val="12"/>
        <color theme="1"/>
        <rFont val="Calibri"/>
        <family val="2"/>
        <scheme val="minor"/>
      </rPr>
      <t xml:space="preserve">Table S4: </t>
    </r>
    <r>
      <rPr>
        <sz val="12"/>
        <color theme="1"/>
        <rFont val="Calibri"/>
        <family val="2"/>
        <scheme val="minor"/>
      </rPr>
      <t>Trace elements from secondary standards that were run along side the investigated samples on the GEOMAR Kiel LA-ICP-MS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</si>
</sst>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1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6" fillId="0" borderId="1" xfId="0" applyFont="1" applyBorder="1"/>
    <xf numFmtId="164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92F5-138C-644A-8102-BF67EB16C1DA}">
  <dimension ref="A1:AN96"/>
  <sheetViews>
    <sheetView workbookViewId="0"/>
  </sheetViews>
  <sheetFormatPr baseColWidth="10" defaultRowHeight="16" x14ac:dyDescent="0.2"/>
  <cols>
    <col min="1" max="1" width="31.1640625" bestFit="1" customWidth="1"/>
    <col min="2" max="4" width="10.83203125" style="4"/>
    <col min="5" max="5" width="16.33203125" style="4" bestFit="1" customWidth="1"/>
    <col min="6" max="8" width="16.33203125" style="4" customWidth="1"/>
    <col min="9" max="9" width="12.33203125" style="4" bestFit="1" customWidth="1"/>
    <col min="10" max="10" width="20.1640625" style="4" bestFit="1" customWidth="1"/>
    <col min="11" max="23" width="10.83203125" style="4"/>
    <col min="24" max="24" width="15" style="4" bestFit="1" customWidth="1"/>
    <col min="25" max="25" width="19.5" style="4" bestFit="1" customWidth="1"/>
    <col min="26" max="26" width="20.6640625" style="4" bestFit="1" customWidth="1"/>
    <col min="27" max="40" width="10.83203125" style="4"/>
  </cols>
  <sheetData>
    <row r="1" spans="1:40" x14ac:dyDescent="0.2">
      <c r="A1" t="s">
        <v>99</v>
      </c>
    </row>
    <row r="3" spans="1:40" x14ac:dyDescent="0.2">
      <c r="A3" s="1" t="s">
        <v>0</v>
      </c>
      <c r="C3" s="4" t="s">
        <v>51</v>
      </c>
    </row>
    <row r="5" spans="1:40" x14ac:dyDescent="0.2">
      <c r="A5" s="33" t="s">
        <v>2</v>
      </c>
      <c r="B5" s="33" t="s">
        <v>3</v>
      </c>
      <c r="C5" s="33" t="s">
        <v>4</v>
      </c>
      <c r="D5" s="33" t="s">
        <v>5</v>
      </c>
      <c r="E5" s="33" t="s">
        <v>6</v>
      </c>
      <c r="F5" s="32" t="s">
        <v>7</v>
      </c>
      <c r="G5" s="32"/>
      <c r="H5" s="32" t="s">
        <v>8</v>
      </c>
      <c r="I5" s="32"/>
      <c r="J5" s="33" t="s">
        <v>9</v>
      </c>
      <c r="K5" s="33" t="s">
        <v>10</v>
      </c>
      <c r="L5" s="34" t="s">
        <v>11</v>
      </c>
      <c r="M5" s="32" t="s">
        <v>1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11"/>
      <c r="Z5" s="11"/>
      <c r="AA5" s="32" t="s">
        <v>47</v>
      </c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</row>
    <row r="6" spans="1:40" s="2" customFormat="1" x14ac:dyDescent="0.2">
      <c r="A6" s="33"/>
      <c r="B6" s="33"/>
      <c r="C6" s="33"/>
      <c r="D6" s="33"/>
      <c r="E6" s="33"/>
      <c r="F6" s="6" t="s">
        <v>28</v>
      </c>
      <c r="G6" s="6" t="s">
        <v>29</v>
      </c>
      <c r="H6" s="6" t="s">
        <v>28</v>
      </c>
      <c r="I6" s="6" t="s">
        <v>29</v>
      </c>
      <c r="J6" s="33"/>
      <c r="K6" s="33"/>
      <c r="L6" s="34"/>
      <c r="M6" s="7" t="s">
        <v>12</v>
      </c>
      <c r="N6" s="7" t="s">
        <v>13</v>
      </c>
      <c r="O6" s="7" t="s">
        <v>14</v>
      </c>
      <c r="P6" s="7" t="s">
        <v>15</v>
      </c>
      <c r="Q6" s="7" t="s">
        <v>16</v>
      </c>
      <c r="R6" s="7" t="s">
        <v>17</v>
      </c>
      <c r="S6" s="7" t="s">
        <v>18</v>
      </c>
      <c r="T6" s="7" t="s">
        <v>19</v>
      </c>
      <c r="U6" s="7" t="s">
        <v>20</v>
      </c>
      <c r="V6" s="7" t="s">
        <v>21</v>
      </c>
      <c r="W6" s="7" t="s">
        <v>22</v>
      </c>
      <c r="X6" s="7" t="s">
        <v>23</v>
      </c>
      <c r="Y6" s="7" t="s">
        <v>24</v>
      </c>
      <c r="Z6" s="7" t="s">
        <v>25</v>
      </c>
      <c r="AA6" s="6" t="s">
        <v>26</v>
      </c>
      <c r="AB6" s="6" t="s">
        <v>27</v>
      </c>
      <c r="AC6" s="7" t="s">
        <v>12</v>
      </c>
      <c r="AD6" s="7" t="s">
        <v>13</v>
      </c>
      <c r="AE6" s="7" t="s">
        <v>14</v>
      </c>
      <c r="AF6" s="7" t="s">
        <v>15</v>
      </c>
      <c r="AG6" s="7" t="s">
        <v>16</v>
      </c>
      <c r="AH6" s="7" t="s">
        <v>17</v>
      </c>
      <c r="AI6" s="7" t="s">
        <v>18</v>
      </c>
      <c r="AJ6" s="7" t="s">
        <v>19</v>
      </c>
      <c r="AK6" s="7" t="s">
        <v>20</v>
      </c>
      <c r="AL6" s="7" t="s">
        <v>21</v>
      </c>
      <c r="AM6" s="7" t="s">
        <v>22</v>
      </c>
      <c r="AN6" s="7" t="s">
        <v>23</v>
      </c>
    </row>
    <row r="7" spans="1:40" x14ac:dyDescent="0.2">
      <c r="A7" s="8" t="s">
        <v>30</v>
      </c>
      <c r="B7" s="11" t="s">
        <v>31</v>
      </c>
      <c r="C7" s="11" t="s">
        <v>32</v>
      </c>
      <c r="D7" s="11">
        <v>59</v>
      </c>
      <c r="E7" s="11">
        <v>1</v>
      </c>
      <c r="F7" s="11">
        <v>25</v>
      </c>
      <c r="G7" s="11">
        <v>20</v>
      </c>
      <c r="H7" s="11">
        <v>137.51</v>
      </c>
      <c r="I7" s="11">
        <v>137.46</v>
      </c>
      <c r="J7" s="11" t="s">
        <v>33</v>
      </c>
      <c r="K7" s="14" t="s">
        <v>34</v>
      </c>
      <c r="L7" s="11">
        <v>10</v>
      </c>
      <c r="M7" s="15">
        <v>17.542999999999999</v>
      </c>
      <c r="N7" s="15">
        <v>8.9280000000000008</v>
      </c>
      <c r="O7" s="15">
        <v>2.8969999999999998</v>
      </c>
      <c r="P7" s="15">
        <v>3.8969999999999998</v>
      </c>
      <c r="Q7" s="15">
        <v>2.2000000000000002</v>
      </c>
      <c r="R7" s="15">
        <v>58.27</v>
      </c>
      <c r="S7" s="15">
        <v>0.54400000000000004</v>
      </c>
      <c r="T7" s="15">
        <v>0.32300000000000001</v>
      </c>
      <c r="U7" s="15">
        <v>7.9000000000000001E-2</v>
      </c>
      <c r="V7" s="15">
        <v>0.11</v>
      </c>
      <c r="W7" s="15">
        <v>0</v>
      </c>
      <c r="X7" s="15">
        <v>0.41099999999999998</v>
      </c>
      <c r="Y7" s="15">
        <v>95.108999999999995</v>
      </c>
      <c r="Z7" s="11" t="s">
        <v>35</v>
      </c>
      <c r="AA7" s="15">
        <f>SUM(M7:V7)</f>
        <v>94.790999999999997</v>
      </c>
      <c r="AB7" s="15">
        <f>100/AA7</f>
        <v>1.0549524743910288</v>
      </c>
      <c r="AC7" s="15">
        <f>M7*$AB7</f>
        <v>18.507031258241817</v>
      </c>
      <c r="AD7" s="15">
        <f t="shared" ref="AD7:AN22" si="0">N7*$AB7</f>
        <v>9.4186156913631063</v>
      </c>
      <c r="AE7" s="15">
        <f t="shared" si="0"/>
        <v>3.0561973183108102</v>
      </c>
      <c r="AF7" s="15">
        <f t="shared" si="0"/>
        <v>4.1111497927018386</v>
      </c>
      <c r="AG7" s="15">
        <f t="shared" si="0"/>
        <v>2.3208954436602633</v>
      </c>
      <c r="AH7" s="15">
        <f t="shared" si="0"/>
        <v>61.472080682765252</v>
      </c>
      <c r="AI7" s="15">
        <f t="shared" si="0"/>
        <v>0.57389414606871969</v>
      </c>
      <c r="AJ7" s="15">
        <f t="shared" si="0"/>
        <v>0.34074964922830231</v>
      </c>
      <c r="AK7" s="15">
        <f t="shared" si="0"/>
        <v>8.3341245476891271E-2</v>
      </c>
      <c r="AL7" s="15">
        <f t="shared" si="0"/>
        <v>0.11604477218301316</v>
      </c>
      <c r="AM7" s="15">
        <f t="shared" si="0"/>
        <v>0</v>
      </c>
      <c r="AN7" s="15">
        <f t="shared" si="0"/>
        <v>0.43358546697471279</v>
      </c>
    </row>
    <row r="8" spans="1:40" x14ac:dyDescent="0.2">
      <c r="A8" s="8" t="s">
        <v>30</v>
      </c>
      <c r="B8" s="11" t="s">
        <v>31</v>
      </c>
      <c r="C8" s="11" t="s">
        <v>32</v>
      </c>
      <c r="D8" s="11">
        <v>59</v>
      </c>
      <c r="E8" s="11">
        <v>1</v>
      </c>
      <c r="F8" s="11">
        <v>25</v>
      </c>
      <c r="G8" s="11">
        <v>20</v>
      </c>
      <c r="H8" s="11">
        <v>137.51</v>
      </c>
      <c r="I8" s="11">
        <v>137.46</v>
      </c>
      <c r="J8" s="11" t="s">
        <v>33</v>
      </c>
      <c r="K8" s="14" t="s">
        <v>34</v>
      </c>
      <c r="L8" s="11">
        <v>10</v>
      </c>
      <c r="M8" s="15">
        <v>17.114999999999998</v>
      </c>
      <c r="N8" s="15">
        <v>8.8330000000000002</v>
      </c>
      <c r="O8" s="15">
        <v>3.2160000000000002</v>
      </c>
      <c r="P8" s="15">
        <v>3.4409999999999998</v>
      </c>
      <c r="Q8" s="15">
        <v>2.2839999999999998</v>
      </c>
      <c r="R8" s="15">
        <v>57.308</v>
      </c>
      <c r="S8" s="15">
        <v>0.65300000000000002</v>
      </c>
      <c r="T8" s="15">
        <v>0.35</v>
      </c>
      <c r="U8" s="15">
        <v>9.5000000000000001E-2</v>
      </c>
      <c r="V8" s="15">
        <v>0.12</v>
      </c>
      <c r="W8" s="15">
        <v>0</v>
      </c>
      <c r="X8" s="15">
        <v>0.32900000000000001</v>
      </c>
      <c r="Y8" s="15">
        <v>93.67</v>
      </c>
      <c r="Z8" s="11" t="s">
        <v>35</v>
      </c>
      <c r="AA8" s="15">
        <f t="shared" ref="AA8:AA57" si="1">SUM(M8:V8)</f>
        <v>93.415000000000006</v>
      </c>
      <c r="AB8" s="15">
        <f t="shared" ref="AB8:AB73" si="2">100/AA8</f>
        <v>1.0704918910239254</v>
      </c>
      <c r="AC8" s="15">
        <f t="shared" ref="AC8:AN42" si="3">M8*$AB8</f>
        <v>18.321468714874481</v>
      </c>
      <c r="AD8" s="15">
        <f t="shared" si="0"/>
        <v>9.4556548734143337</v>
      </c>
      <c r="AE8" s="15">
        <f t="shared" si="0"/>
        <v>3.4427019215329442</v>
      </c>
      <c r="AF8" s="15">
        <f t="shared" si="0"/>
        <v>3.683562597013327</v>
      </c>
      <c r="AG8" s="15">
        <f t="shared" si="0"/>
        <v>2.4450034790986455</v>
      </c>
      <c r="AH8" s="15">
        <f t="shared" si="0"/>
        <v>61.347749290799115</v>
      </c>
      <c r="AI8" s="15">
        <f t="shared" si="0"/>
        <v>0.69903120483862335</v>
      </c>
      <c r="AJ8" s="15">
        <f t="shared" si="0"/>
        <v>0.37467216185837388</v>
      </c>
      <c r="AK8" s="15">
        <f t="shared" si="0"/>
        <v>0.10169672964727292</v>
      </c>
      <c r="AL8" s="15">
        <f t="shared" si="0"/>
        <v>0.12845902692287103</v>
      </c>
      <c r="AM8" s="15">
        <f t="shared" si="0"/>
        <v>0</v>
      </c>
      <c r="AN8" s="15">
        <f t="shared" si="0"/>
        <v>0.35219183214687144</v>
      </c>
    </row>
    <row r="9" spans="1:40" x14ac:dyDescent="0.2">
      <c r="A9" s="8" t="s">
        <v>30</v>
      </c>
      <c r="B9" s="11" t="s">
        <v>31</v>
      </c>
      <c r="C9" s="11" t="s">
        <v>32</v>
      </c>
      <c r="D9" s="11">
        <v>59</v>
      </c>
      <c r="E9" s="11">
        <v>1</v>
      </c>
      <c r="F9" s="11">
        <v>25</v>
      </c>
      <c r="G9" s="11">
        <v>20</v>
      </c>
      <c r="H9" s="11">
        <v>137.51</v>
      </c>
      <c r="I9" s="11">
        <v>137.46</v>
      </c>
      <c r="J9" s="11" t="s">
        <v>33</v>
      </c>
      <c r="K9" s="14" t="s">
        <v>34</v>
      </c>
      <c r="L9" s="11">
        <v>10</v>
      </c>
      <c r="M9" s="15">
        <v>17.103999999999999</v>
      </c>
      <c r="N9" s="15">
        <v>8.3810000000000002</v>
      </c>
      <c r="O9" s="15">
        <v>2.867</v>
      </c>
      <c r="P9" s="15">
        <v>4.0789999999999997</v>
      </c>
      <c r="Q9" s="15">
        <v>2.0529999999999999</v>
      </c>
      <c r="R9" s="15">
        <v>58.652999999999999</v>
      </c>
      <c r="S9" s="15">
        <v>0.51400000000000001</v>
      </c>
      <c r="T9" s="15">
        <v>0.36799999999999999</v>
      </c>
      <c r="U9" s="15">
        <v>9.9000000000000005E-2</v>
      </c>
      <c r="V9" s="15">
        <v>0.12</v>
      </c>
      <c r="W9" s="15">
        <v>0</v>
      </c>
      <c r="X9" s="15">
        <v>0.32700000000000001</v>
      </c>
      <c r="Y9" s="15">
        <v>94.491</v>
      </c>
      <c r="Z9" s="11" t="s">
        <v>35</v>
      </c>
      <c r="AA9" s="15">
        <f t="shared" si="1"/>
        <v>94.238</v>
      </c>
      <c r="AB9" s="15">
        <f t="shared" si="2"/>
        <v>1.0611430633077952</v>
      </c>
      <c r="AC9" s="15">
        <f t="shared" si="3"/>
        <v>18.149790954816527</v>
      </c>
      <c r="AD9" s="15">
        <f t="shared" si="0"/>
        <v>8.8934400135826319</v>
      </c>
      <c r="AE9" s="15">
        <f t="shared" si="0"/>
        <v>3.0422971625034489</v>
      </c>
      <c r="AF9" s="15">
        <f t="shared" si="0"/>
        <v>4.3284025552324961</v>
      </c>
      <c r="AG9" s="15">
        <f t="shared" si="0"/>
        <v>2.1785267089709035</v>
      </c>
      <c r="AH9" s="15">
        <f t="shared" si="0"/>
        <v>62.23922409219211</v>
      </c>
      <c r="AI9" s="15">
        <f t="shared" si="0"/>
        <v>0.54542753454020676</v>
      </c>
      <c r="AJ9" s="15">
        <f t="shared" si="0"/>
        <v>0.39050064729726863</v>
      </c>
      <c r="AK9" s="15">
        <f t="shared" si="0"/>
        <v>0.10505316326747173</v>
      </c>
      <c r="AL9" s="15">
        <f t="shared" si="0"/>
        <v>0.12733716759693542</v>
      </c>
      <c r="AM9" s="15">
        <f t="shared" si="0"/>
        <v>0</v>
      </c>
      <c r="AN9" s="15">
        <f t="shared" si="0"/>
        <v>0.34699378170164902</v>
      </c>
    </row>
    <row r="10" spans="1:40" x14ac:dyDescent="0.2">
      <c r="A10" s="8" t="s">
        <v>30</v>
      </c>
      <c r="B10" s="11" t="s">
        <v>31</v>
      </c>
      <c r="C10" s="11" t="s">
        <v>32</v>
      </c>
      <c r="D10" s="11">
        <v>59</v>
      </c>
      <c r="E10" s="11">
        <v>1</v>
      </c>
      <c r="F10" s="11">
        <v>25</v>
      </c>
      <c r="G10" s="11">
        <v>20</v>
      </c>
      <c r="H10" s="11">
        <v>137.51</v>
      </c>
      <c r="I10" s="11">
        <v>137.46</v>
      </c>
      <c r="J10" s="11" t="s">
        <v>33</v>
      </c>
      <c r="K10" s="14" t="s">
        <v>34</v>
      </c>
      <c r="L10" s="11">
        <v>10</v>
      </c>
      <c r="M10" s="15">
        <v>18.402999999999999</v>
      </c>
      <c r="N10" s="15">
        <v>6.4210000000000003</v>
      </c>
      <c r="O10" s="15">
        <v>2.7850000000000001</v>
      </c>
      <c r="P10" s="15">
        <v>4.5599999999999996</v>
      </c>
      <c r="Q10" s="15">
        <v>1.6220000000000001</v>
      </c>
      <c r="R10" s="15">
        <v>56.438000000000002</v>
      </c>
      <c r="S10" s="15">
        <v>0.315</v>
      </c>
      <c r="T10" s="15">
        <v>0.42399999999999999</v>
      </c>
      <c r="U10" s="15">
        <v>0.19900000000000001</v>
      </c>
      <c r="V10" s="15">
        <v>5.2999999999999999E-2</v>
      </c>
      <c r="W10" s="15">
        <v>0.16200000000000001</v>
      </c>
      <c r="X10" s="15">
        <v>0.68200000000000005</v>
      </c>
      <c r="Y10" s="15">
        <v>91.841999999999999</v>
      </c>
      <c r="Z10" s="11" t="s">
        <v>35</v>
      </c>
      <c r="AA10" s="15">
        <f t="shared" si="1"/>
        <v>91.22</v>
      </c>
      <c r="AB10" s="15">
        <f t="shared" si="2"/>
        <v>1.0962508221881166</v>
      </c>
      <c r="AC10" s="15">
        <f t="shared" si="3"/>
        <v>20.174303880727908</v>
      </c>
      <c r="AD10" s="15">
        <f t="shared" si="0"/>
        <v>7.039026529269897</v>
      </c>
      <c r="AE10" s="15">
        <f t="shared" si="0"/>
        <v>3.0530585397939052</v>
      </c>
      <c r="AF10" s="15">
        <f t="shared" si="0"/>
        <v>4.9989037491778117</v>
      </c>
      <c r="AG10" s="15">
        <f t="shared" si="0"/>
        <v>1.7781188335891254</v>
      </c>
      <c r="AH10" s="15">
        <f t="shared" si="0"/>
        <v>61.870203902652932</v>
      </c>
      <c r="AI10" s="15">
        <f t="shared" si="0"/>
        <v>0.34531900898925677</v>
      </c>
      <c r="AJ10" s="15">
        <f t="shared" si="0"/>
        <v>0.46481034860776144</v>
      </c>
      <c r="AK10" s="15">
        <f t="shared" si="0"/>
        <v>0.21815391361543524</v>
      </c>
      <c r="AL10" s="15">
        <f t="shared" si="0"/>
        <v>5.810129357597018E-2</v>
      </c>
      <c r="AM10" s="15">
        <f t="shared" si="0"/>
        <v>0.17759263319447491</v>
      </c>
      <c r="AN10" s="15">
        <f t="shared" si="0"/>
        <v>0.74764306073229558</v>
      </c>
    </row>
    <row r="11" spans="1:40" x14ac:dyDescent="0.2">
      <c r="A11" s="8" t="s">
        <v>30</v>
      </c>
      <c r="B11" s="11" t="s">
        <v>31</v>
      </c>
      <c r="C11" s="11" t="s">
        <v>32</v>
      </c>
      <c r="D11" s="11">
        <v>59</v>
      </c>
      <c r="E11" s="11">
        <v>1</v>
      </c>
      <c r="F11" s="11">
        <v>25</v>
      </c>
      <c r="G11" s="11">
        <v>20</v>
      </c>
      <c r="H11" s="11">
        <v>137.51</v>
      </c>
      <c r="I11" s="11">
        <v>137.46</v>
      </c>
      <c r="J11" s="11" t="s">
        <v>33</v>
      </c>
      <c r="K11" s="14" t="s">
        <v>34</v>
      </c>
      <c r="L11" s="11">
        <v>10</v>
      </c>
      <c r="M11" s="15">
        <v>17.433</v>
      </c>
      <c r="N11" s="15">
        <v>7.1020000000000003</v>
      </c>
      <c r="O11" s="15">
        <v>2.4870000000000001</v>
      </c>
      <c r="P11" s="15">
        <v>4.8609999999999998</v>
      </c>
      <c r="Q11" s="15">
        <v>1.893</v>
      </c>
      <c r="R11" s="15">
        <v>59.16</v>
      </c>
      <c r="S11" s="15">
        <v>0.39100000000000001</v>
      </c>
      <c r="T11" s="15">
        <v>0.33800000000000002</v>
      </c>
      <c r="U11" s="15">
        <v>0.16300000000000001</v>
      </c>
      <c r="V11" s="15">
        <v>0.115</v>
      </c>
      <c r="W11" s="15">
        <v>9.4E-2</v>
      </c>
      <c r="X11" s="15">
        <v>0.38600000000000001</v>
      </c>
      <c r="Y11" s="15">
        <v>94.296000000000006</v>
      </c>
      <c r="Z11" s="11" t="s">
        <v>35</v>
      </c>
      <c r="AA11" s="15">
        <f t="shared" si="1"/>
        <v>93.942999999999984</v>
      </c>
      <c r="AB11" s="15">
        <f t="shared" si="2"/>
        <v>1.0644752669171733</v>
      </c>
      <c r="AC11" s="15">
        <f t="shared" si="3"/>
        <v>18.556997328167082</v>
      </c>
      <c r="AD11" s="15">
        <f t="shared" si="0"/>
        <v>7.5599033456457656</v>
      </c>
      <c r="AE11" s="15">
        <f t="shared" si="0"/>
        <v>2.6473499888230103</v>
      </c>
      <c r="AF11" s="15">
        <f t="shared" si="0"/>
        <v>5.1744142724843796</v>
      </c>
      <c r="AG11" s="15">
        <f t="shared" si="0"/>
        <v>2.0150516802742091</v>
      </c>
      <c r="AH11" s="15">
        <f t="shared" si="0"/>
        <v>62.974356790819968</v>
      </c>
      <c r="AI11" s="15">
        <f t="shared" si="0"/>
        <v>0.41620982936461476</v>
      </c>
      <c r="AJ11" s="15">
        <f t="shared" si="0"/>
        <v>0.35979264021800461</v>
      </c>
      <c r="AK11" s="15">
        <f t="shared" si="0"/>
        <v>0.17350946850749926</v>
      </c>
      <c r="AL11" s="15">
        <f t="shared" si="0"/>
        <v>0.12241465569547494</v>
      </c>
      <c r="AM11" s="15">
        <f t="shared" si="0"/>
        <v>0.1000606750902143</v>
      </c>
      <c r="AN11" s="15">
        <f t="shared" si="0"/>
        <v>0.41088745303002888</v>
      </c>
    </row>
    <row r="12" spans="1:40" x14ac:dyDescent="0.2">
      <c r="A12" s="8" t="s">
        <v>30</v>
      </c>
      <c r="B12" s="11" t="s">
        <v>31</v>
      </c>
      <c r="C12" s="11" t="s">
        <v>32</v>
      </c>
      <c r="D12" s="11">
        <v>59</v>
      </c>
      <c r="E12" s="11">
        <v>1</v>
      </c>
      <c r="F12" s="11">
        <v>25</v>
      </c>
      <c r="G12" s="11">
        <v>20</v>
      </c>
      <c r="H12" s="11">
        <v>137.51</v>
      </c>
      <c r="I12" s="11">
        <v>137.46</v>
      </c>
      <c r="J12" s="11" t="s">
        <v>33</v>
      </c>
      <c r="K12" s="14" t="s">
        <v>34</v>
      </c>
      <c r="L12" s="11">
        <v>10</v>
      </c>
      <c r="M12" s="15">
        <v>17.922999999999998</v>
      </c>
      <c r="N12" s="15">
        <v>6.8209999999999997</v>
      </c>
      <c r="O12" s="15">
        <v>2.722</v>
      </c>
      <c r="P12" s="15">
        <v>4.5389999999999997</v>
      </c>
      <c r="Q12" s="15">
        <v>1.8779999999999999</v>
      </c>
      <c r="R12" s="15">
        <v>58.011000000000003</v>
      </c>
      <c r="S12" s="15">
        <v>0.434</v>
      </c>
      <c r="T12" s="15">
        <v>0.29499999999999998</v>
      </c>
      <c r="U12" s="15">
        <v>0.11799999999999999</v>
      </c>
      <c r="V12" s="15">
        <v>0.124</v>
      </c>
      <c r="W12" s="15">
        <v>5.6000000000000001E-2</v>
      </c>
      <c r="X12" s="15">
        <v>0.35399999999999998</v>
      </c>
      <c r="Y12" s="15">
        <v>93.171000000000006</v>
      </c>
      <c r="Z12" s="11" t="s">
        <v>35</v>
      </c>
      <c r="AA12" s="15">
        <f t="shared" si="1"/>
        <v>92.864999999999995</v>
      </c>
      <c r="AB12" s="15">
        <f t="shared" si="2"/>
        <v>1.076831960372584</v>
      </c>
      <c r="AC12" s="15">
        <f t="shared" si="3"/>
        <v>19.300059225757821</v>
      </c>
      <c r="AD12" s="15">
        <f t="shared" si="0"/>
        <v>7.3450708017013948</v>
      </c>
      <c r="AE12" s="15">
        <f t="shared" si="0"/>
        <v>2.9311365961341735</v>
      </c>
      <c r="AF12" s="15">
        <f t="shared" si="0"/>
        <v>4.8877402681311581</v>
      </c>
      <c r="AG12" s="15">
        <f t="shared" si="0"/>
        <v>2.0222904215797128</v>
      </c>
      <c r="AH12" s="15">
        <f t="shared" si="0"/>
        <v>62.46809885317397</v>
      </c>
      <c r="AI12" s="15">
        <f t="shared" si="0"/>
        <v>0.46734507080170146</v>
      </c>
      <c r="AJ12" s="15">
        <f t="shared" si="0"/>
        <v>0.31766542830991223</v>
      </c>
      <c r="AK12" s="15">
        <f t="shared" si="0"/>
        <v>0.12706617132396492</v>
      </c>
      <c r="AL12" s="15">
        <f t="shared" si="0"/>
        <v>0.13352716308620041</v>
      </c>
      <c r="AM12" s="15">
        <f t="shared" si="0"/>
        <v>6.0302589780864703E-2</v>
      </c>
      <c r="AN12" s="15">
        <f t="shared" si="0"/>
        <v>0.38119851397189469</v>
      </c>
    </row>
    <row r="13" spans="1:40" x14ac:dyDescent="0.2">
      <c r="A13" s="8" t="s">
        <v>30</v>
      </c>
      <c r="B13" s="11" t="s">
        <v>31</v>
      </c>
      <c r="C13" s="11" t="s">
        <v>32</v>
      </c>
      <c r="D13" s="11">
        <v>59</v>
      </c>
      <c r="E13" s="11">
        <v>1</v>
      </c>
      <c r="F13" s="11">
        <v>25</v>
      </c>
      <c r="G13" s="11">
        <v>20</v>
      </c>
      <c r="H13" s="11">
        <v>137.51</v>
      </c>
      <c r="I13" s="11">
        <v>137.46</v>
      </c>
      <c r="J13" s="11" t="s">
        <v>33</v>
      </c>
      <c r="K13" s="14" t="s">
        <v>34</v>
      </c>
      <c r="L13" s="11">
        <v>10</v>
      </c>
      <c r="M13" s="15">
        <v>17.646999999999998</v>
      </c>
      <c r="N13" s="15">
        <v>6.5439999999999996</v>
      </c>
      <c r="O13" s="15">
        <v>2.9969999999999999</v>
      </c>
      <c r="P13" s="15">
        <v>5.8869999999999996</v>
      </c>
      <c r="Q13" s="15">
        <v>1.5409999999999999</v>
      </c>
      <c r="R13" s="15">
        <v>58.045999999999999</v>
      </c>
      <c r="S13" s="15">
        <v>0.28899999999999998</v>
      </c>
      <c r="T13" s="15">
        <v>0.40799999999999997</v>
      </c>
      <c r="U13" s="15">
        <v>0.17199999999999999</v>
      </c>
      <c r="V13" s="15">
        <v>9.6000000000000002E-2</v>
      </c>
      <c r="W13" s="15">
        <v>9.2999999999999999E-2</v>
      </c>
      <c r="X13" s="15">
        <v>0.746</v>
      </c>
      <c r="Y13" s="15">
        <v>94.259</v>
      </c>
      <c r="Z13" s="11" t="s">
        <v>35</v>
      </c>
      <c r="AA13" s="15">
        <f t="shared" si="1"/>
        <v>93.626999999999995</v>
      </c>
      <c r="AB13" s="15">
        <f t="shared" si="2"/>
        <v>1.0680679718457282</v>
      </c>
      <c r="AC13" s="15">
        <f t="shared" si="3"/>
        <v>18.848195499161566</v>
      </c>
      <c r="AD13" s="15">
        <f t="shared" si="0"/>
        <v>6.9894368077584454</v>
      </c>
      <c r="AE13" s="15">
        <f t="shared" si="0"/>
        <v>3.2009997116216473</v>
      </c>
      <c r="AF13" s="15">
        <f t="shared" si="0"/>
        <v>6.2877161502558012</v>
      </c>
      <c r="AG13" s="15">
        <f t="shared" si="0"/>
        <v>1.645892744614267</v>
      </c>
      <c r="AH13" s="15">
        <f t="shared" si="0"/>
        <v>61.997073493757142</v>
      </c>
      <c r="AI13" s="15">
        <f t="shared" si="0"/>
        <v>0.30867164386341545</v>
      </c>
      <c r="AJ13" s="15">
        <f t="shared" si="0"/>
        <v>0.43577173251305706</v>
      </c>
      <c r="AK13" s="15">
        <f t="shared" si="0"/>
        <v>0.18370769115746524</v>
      </c>
      <c r="AL13" s="15">
        <f t="shared" si="0"/>
        <v>0.10253452529718991</v>
      </c>
      <c r="AM13" s="15">
        <f t="shared" si="0"/>
        <v>9.9330321381652723E-2</v>
      </c>
      <c r="AN13" s="15">
        <f t="shared" si="0"/>
        <v>0.79677870699691322</v>
      </c>
    </row>
    <row r="14" spans="1:40" x14ac:dyDescent="0.2">
      <c r="A14" s="8" t="s">
        <v>30</v>
      </c>
      <c r="B14" s="11" t="s">
        <v>31</v>
      </c>
      <c r="C14" s="11" t="s">
        <v>32</v>
      </c>
      <c r="D14" s="11">
        <v>59</v>
      </c>
      <c r="E14" s="11">
        <v>1</v>
      </c>
      <c r="F14" s="11">
        <v>25</v>
      </c>
      <c r="G14" s="11">
        <v>20</v>
      </c>
      <c r="H14" s="11">
        <v>137.51</v>
      </c>
      <c r="I14" s="11">
        <v>137.46</v>
      </c>
      <c r="J14" s="11" t="s">
        <v>33</v>
      </c>
      <c r="K14" s="14" t="s">
        <v>34</v>
      </c>
      <c r="L14" s="11">
        <v>10</v>
      </c>
      <c r="M14" s="15">
        <v>14.048</v>
      </c>
      <c r="N14" s="15">
        <v>8.0890000000000004</v>
      </c>
      <c r="O14" s="15">
        <v>2.9929999999999999</v>
      </c>
      <c r="P14" s="15">
        <v>4.3120000000000003</v>
      </c>
      <c r="Q14" s="15">
        <v>1.996</v>
      </c>
      <c r="R14" s="15">
        <v>60.832000000000001</v>
      </c>
      <c r="S14" s="15">
        <v>0.38100000000000001</v>
      </c>
      <c r="T14" s="15">
        <v>0.32700000000000001</v>
      </c>
      <c r="U14" s="15">
        <v>0.13500000000000001</v>
      </c>
      <c r="V14" s="15">
        <v>0.16200000000000001</v>
      </c>
      <c r="W14" s="15">
        <v>0</v>
      </c>
      <c r="X14" s="15">
        <v>0.39900000000000002</v>
      </c>
      <c r="Y14" s="15">
        <v>93.584000000000003</v>
      </c>
      <c r="Z14" s="11" t="s">
        <v>35</v>
      </c>
      <c r="AA14" s="15">
        <f t="shared" si="1"/>
        <v>93.275000000000006</v>
      </c>
      <c r="AB14" s="15">
        <f t="shared" si="2"/>
        <v>1.0720986330742428</v>
      </c>
      <c r="AC14" s="15">
        <f t="shared" si="3"/>
        <v>15.060841597426963</v>
      </c>
      <c r="AD14" s="15">
        <f t="shared" si="0"/>
        <v>8.6722058429375508</v>
      </c>
      <c r="AE14" s="15">
        <f t="shared" si="0"/>
        <v>3.2087912087912085</v>
      </c>
      <c r="AF14" s="15">
        <f t="shared" si="0"/>
        <v>4.6228893058161349</v>
      </c>
      <c r="AG14" s="15">
        <f t="shared" si="0"/>
        <v>2.1399088716161887</v>
      </c>
      <c r="AH14" s="15">
        <f t="shared" si="0"/>
        <v>65.21790404717234</v>
      </c>
      <c r="AI14" s="15">
        <f t="shared" si="0"/>
        <v>0.40846957920128651</v>
      </c>
      <c r="AJ14" s="15">
        <f t="shared" si="0"/>
        <v>0.35057625301527739</v>
      </c>
      <c r="AK14" s="15">
        <f t="shared" si="0"/>
        <v>0.1447333154650228</v>
      </c>
      <c r="AL14" s="15">
        <f t="shared" si="0"/>
        <v>0.17367997855802733</v>
      </c>
      <c r="AM14" s="15">
        <f t="shared" si="0"/>
        <v>0</v>
      </c>
      <c r="AN14" s="15">
        <f t="shared" si="0"/>
        <v>0.42776735459662291</v>
      </c>
    </row>
    <row r="15" spans="1:40" x14ac:dyDescent="0.2">
      <c r="A15" s="8" t="s">
        <v>30</v>
      </c>
      <c r="B15" s="11" t="s">
        <v>31</v>
      </c>
      <c r="C15" s="11" t="s">
        <v>32</v>
      </c>
      <c r="D15" s="11">
        <v>59</v>
      </c>
      <c r="E15" s="11">
        <v>1</v>
      </c>
      <c r="F15" s="11">
        <v>25</v>
      </c>
      <c r="G15" s="11">
        <v>20</v>
      </c>
      <c r="H15" s="11">
        <v>137.51</v>
      </c>
      <c r="I15" s="11">
        <v>137.46</v>
      </c>
      <c r="J15" s="11" t="s">
        <v>33</v>
      </c>
      <c r="K15" s="14" t="s">
        <v>34</v>
      </c>
      <c r="L15" s="11">
        <v>10</v>
      </c>
      <c r="M15" s="15">
        <v>17.315000000000001</v>
      </c>
      <c r="N15" s="15">
        <v>7.0860000000000003</v>
      </c>
      <c r="O15" s="15">
        <v>2.7229999999999999</v>
      </c>
      <c r="P15" s="15">
        <v>4.4610000000000003</v>
      </c>
      <c r="Q15" s="15">
        <v>2.157</v>
      </c>
      <c r="R15" s="15">
        <v>58.055999999999997</v>
      </c>
      <c r="S15" s="15">
        <v>0.48699999999999999</v>
      </c>
      <c r="T15" s="15">
        <v>0.27300000000000002</v>
      </c>
      <c r="U15" s="15">
        <v>0.111</v>
      </c>
      <c r="V15" s="15">
        <v>0.124</v>
      </c>
      <c r="W15" s="15">
        <v>0</v>
      </c>
      <c r="X15" s="15">
        <v>0.33700000000000002</v>
      </c>
      <c r="Y15" s="15">
        <v>93.054000000000002</v>
      </c>
      <c r="Z15" s="11" t="s">
        <v>35</v>
      </c>
      <c r="AA15" s="15">
        <f t="shared" si="1"/>
        <v>92.792999999999992</v>
      </c>
      <c r="AB15" s="15">
        <f t="shared" si="2"/>
        <v>1.077667496470639</v>
      </c>
      <c r="AC15" s="15">
        <f t="shared" si="3"/>
        <v>18.659812701389114</v>
      </c>
      <c r="AD15" s="15">
        <f t="shared" si="0"/>
        <v>7.636351879990948</v>
      </c>
      <c r="AE15" s="15">
        <f t="shared" si="0"/>
        <v>2.9344885928895499</v>
      </c>
      <c r="AF15" s="15">
        <f t="shared" si="0"/>
        <v>4.8074747017555204</v>
      </c>
      <c r="AG15" s="15">
        <f t="shared" si="0"/>
        <v>2.3245287898871685</v>
      </c>
      <c r="AH15" s="15">
        <f t="shared" si="0"/>
        <v>62.565064175099415</v>
      </c>
      <c r="AI15" s="15">
        <f t="shared" si="0"/>
        <v>0.52482407078120119</v>
      </c>
      <c r="AJ15" s="15">
        <f t="shared" si="0"/>
        <v>0.29420322653648445</v>
      </c>
      <c r="AK15" s="15">
        <f t="shared" si="0"/>
        <v>0.11962109210824093</v>
      </c>
      <c r="AL15" s="15">
        <f t="shared" si="0"/>
        <v>0.13363076956235923</v>
      </c>
      <c r="AM15" s="15">
        <f t="shared" si="0"/>
        <v>0</v>
      </c>
      <c r="AN15" s="15">
        <f t="shared" si="0"/>
        <v>0.36317394631060534</v>
      </c>
    </row>
    <row r="16" spans="1:40" x14ac:dyDescent="0.2">
      <c r="A16" s="8" t="s">
        <v>30</v>
      </c>
      <c r="B16" s="11" t="s">
        <v>31</v>
      </c>
      <c r="C16" s="11" t="s">
        <v>32</v>
      </c>
      <c r="D16" s="11">
        <v>59</v>
      </c>
      <c r="E16" s="11">
        <v>1</v>
      </c>
      <c r="F16" s="11">
        <v>25</v>
      </c>
      <c r="G16" s="11">
        <v>20</v>
      </c>
      <c r="H16" s="11">
        <v>137.51</v>
      </c>
      <c r="I16" s="11">
        <v>137.46</v>
      </c>
      <c r="J16" s="11" t="s">
        <v>33</v>
      </c>
      <c r="K16" s="14" t="s">
        <v>34</v>
      </c>
      <c r="L16" s="11">
        <v>10</v>
      </c>
      <c r="M16" s="15">
        <v>17.103000000000002</v>
      </c>
      <c r="N16" s="15">
        <v>7.92</v>
      </c>
      <c r="O16" s="15">
        <v>3.1829999999999998</v>
      </c>
      <c r="P16" s="15">
        <v>3.6219999999999999</v>
      </c>
      <c r="Q16" s="15">
        <v>2.4220000000000002</v>
      </c>
      <c r="R16" s="15">
        <v>58.331000000000003</v>
      </c>
      <c r="S16" s="15">
        <v>0.70099999999999996</v>
      </c>
      <c r="T16" s="15">
        <v>0.34599999999999997</v>
      </c>
      <c r="U16" s="15">
        <v>6.8000000000000005E-2</v>
      </c>
      <c r="V16" s="15">
        <v>0.20100000000000001</v>
      </c>
      <c r="W16" s="15">
        <v>0</v>
      </c>
      <c r="X16" s="15">
        <v>0.20699999999999999</v>
      </c>
      <c r="Y16" s="15">
        <v>94.057000000000002</v>
      </c>
      <c r="Z16" s="11" t="s">
        <v>35</v>
      </c>
      <c r="AA16" s="15">
        <f t="shared" si="1"/>
        <v>93.896999999999991</v>
      </c>
      <c r="AB16" s="15">
        <f t="shared" si="2"/>
        <v>1.0649967517599073</v>
      </c>
      <c r="AC16" s="15">
        <f t="shared" si="3"/>
        <v>18.214639445349697</v>
      </c>
      <c r="AD16" s="15">
        <f t="shared" si="0"/>
        <v>8.4347742739384657</v>
      </c>
      <c r="AE16" s="15">
        <f t="shared" si="0"/>
        <v>3.3898846608517847</v>
      </c>
      <c r="AF16" s="15">
        <f t="shared" si="0"/>
        <v>3.857418234874384</v>
      </c>
      <c r="AG16" s="15">
        <f t="shared" si="0"/>
        <v>2.5794221327624958</v>
      </c>
      <c r="AH16" s="15">
        <f t="shared" si="0"/>
        <v>62.122325526907154</v>
      </c>
      <c r="AI16" s="15">
        <f t="shared" si="0"/>
        <v>0.74656272298369497</v>
      </c>
      <c r="AJ16" s="15">
        <f t="shared" si="0"/>
        <v>0.36848887610892789</v>
      </c>
      <c r="AK16" s="15">
        <f t="shared" si="0"/>
        <v>7.2419779119673705E-2</v>
      </c>
      <c r="AL16" s="15">
        <f t="shared" si="0"/>
        <v>0.21406434710374136</v>
      </c>
      <c r="AM16" s="15">
        <f t="shared" si="0"/>
        <v>0</v>
      </c>
      <c r="AN16" s="15">
        <f t="shared" si="0"/>
        <v>0.22045432761430078</v>
      </c>
    </row>
    <row r="17" spans="1:40" x14ac:dyDescent="0.2">
      <c r="A17" s="8" t="s">
        <v>30</v>
      </c>
      <c r="B17" s="11" t="s">
        <v>31</v>
      </c>
      <c r="C17" s="11" t="s">
        <v>32</v>
      </c>
      <c r="D17" s="11">
        <v>59</v>
      </c>
      <c r="E17" s="11">
        <v>1</v>
      </c>
      <c r="F17" s="11">
        <v>25</v>
      </c>
      <c r="G17" s="11">
        <v>20</v>
      </c>
      <c r="H17" s="11">
        <v>137.51</v>
      </c>
      <c r="I17" s="11">
        <v>137.46</v>
      </c>
      <c r="J17" s="11" t="s">
        <v>33</v>
      </c>
      <c r="K17" s="14" t="s">
        <v>34</v>
      </c>
      <c r="L17" s="11">
        <v>10</v>
      </c>
      <c r="M17" s="15">
        <v>18.317</v>
      </c>
      <c r="N17" s="15">
        <v>7.3529999999999998</v>
      </c>
      <c r="O17" s="15">
        <v>2.6640000000000001</v>
      </c>
      <c r="P17" s="15">
        <v>4.5730000000000004</v>
      </c>
      <c r="Q17" s="15">
        <v>1.4530000000000001</v>
      </c>
      <c r="R17" s="15">
        <v>56.753</v>
      </c>
      <c r="S17" s="15">
        <v>0.30299999999999999</v>
      </c>
      <c r="T17" s="15">
        <v>0.36199999999999999</v>
      </c>
      <c r="U17" s="15">
        <v>0.191</v>
      </c>
      <c r="V17" s="15">
        <v>5.3999999999999999E-2</v>
      </c>
      <c r="W17" s="15">
        <v>0</v>
      </c>
      <c r="X17" s="15">
        <v>0.64100000000000001</v>
      </c>
      <c r="Y17" s="15">
        <v>92.519000000000005</v>
      </c>
      <c r="Z17" s="11" t="s">
        <v>35</v>
      </c>
      <c r="AA17" s="15">
        <f t="shared" si="1"/>
        <v>92.022999999999996</v>
      </c>
      <c r="AB17" s="15">
        <f t="shared" si="2"/>
        <v>1.0866848505264988</v>
      </c>
      <c r="AC17" s="15">
        <f t="shared" si="3"/>
        <v>19.904806407093879</v>
      </c>
      <c r="AD17" s="15">
        <f t="shared" si="0"/>
        <v>7.9903937059213455</v>
      </c>
      <c r="AE17" s="15">
        <f t="shared" si="0"/>
        <v>2.8949284418025929</v>
      </c>
      <c r="AF17" s="15">
        <f t="shared" si="0"/>
        <v>4.9694098214576794</v>
      </c>
      <c r="AG17" s="15">
        <f t="shared" si="0"/>
        <v>1.5789530878150029</v>
      </c>
      <c r="AH17" s="15">
        <f t="shared" si="0"/>
        <v>61.672625321930383</v>
      </c>
      <c r="AI17" s="15">
        <f t="shared" si="0"/>
        <v>0.32926550970952911</v>
      </c>
      <c r="AJ17" s="15">
        <f t="shared" si="0"/>
        <v>0.39337991589059257</v>
      </c>
      <c r="AK17" s="15">
        <f t="shared" si="0"/>
        <v>0.20755680645056127</v>
      </c>
      <c r="AL17" s="15">
        <f t="shared" si="0"/>
        <v>5.8680981928430929E-2</v>
      </c>
      <c r="AM17" s="15">
        <f t="shared" si="0"/>
        <v>0</v>
      </c>
      <c r="AN17" s="15">
        <f t="shared" si="0"/>
        <v>0.69656498918748577</v>
      </c>
    </row>
    <row r="18" spans="1:40" x14ac:dyDescent="0.2">
      <c r="A18" s="8" t="s">
        <v>30</v>
      </c>
      <c r="B18" s="11" t="s">
        <v>31</v>
      </c>
      <c r="C18" s="11" t="s">
        <v>32</v>
      </c>
      <c r="D18" s="11">
        <v>59</v>
      </c>
      <c r="E18" s="11">
        <v>1</v>
      </c>
      <c r="F18" s="11">
        <v>25</v>
      </c>
      <c r="G18" s="11">
        <v>20</v>
      </c>
      <c r="H18" s="11">
        <v>137.51</v>
      </c>
      <c r="I18" s="11">
        <v>137.46</v>
      </c>
      <c r="J18" s="11" t="s">
        <v>33</v>
      </c>
      <c r="K18" s="14" t="s">
        <v>34</v>
      </c>
      <c r="L18" s="11">
        <v>10</v>
      </c>
      <c r="M18" s="15">
        <v>10.438000000000001</v>
      </c>
      <c r="N18" s="15">
        <v>3.7269999999999999</v>
      </c>
      <c r="O18" s="15">
        <v>2.6259999999999999</v>
      </c>
      <c r="P18" s="15">
        <v>2.6339999999999999</v>
      </c>
      <c r="Q18" s="15">
        <v>0.64700000000000002</v>
      </c>
      <c r="R18" s="15">
        <v>70.081000000000003</v>
      </c>
      <c r="S18" s="15">
        <v>2E-3</v>
      </c>
      <c r="T18" s="15">
        <v>0.27</v>
      </c>
      <c r="U18" s="15">
        <v>9.8000000000000004E-2</v>
      </c>
      <c r="V18" s="15">
        <v>0</v>
      </c>
      <c r="W18" s="15">
        <v>0</v>
      </c>
      <c r="X18" s="15">
        <v>6.4000000000000001E-2</v>
      </c>
      <c r="Y18" s="15">
        <v>90.572999999999993</v>
      </c>
      <c r="Z18" s="11" t="s">
        <v>36</v>
      </c>
      <c r="AA18" s="15">
        <f t="shared" si="1"/>
        <v>90.522999999999996</v>
      </c>
      <c r="AB18" s="15">
        <f t="shared" si="2"/>
        <v>1.1046916253327883</v>
      </c>
      <c r="AC18" s="15">
        <f t="shared" si="3"/>
        <v>11.530771185223646</v>
      </c>
      <c r="AD18" s="15">
        <f t="shared" si="0"/>
        <v>4.1171856876153017</v>
      </c>
      <c r="AE18" s="15">
        <f t="shared" si="0"/>
        <v>2.9009202081239018</v>
      </c>
      <c r="AF18" s="15">
        <f t="shared" si="0"/>
        <v>2.9097577411265645</v>
      </c>
      <c r="AG18" s="15">
        <f t="shared" si="0"/>
        <v>0.71473548159031408</v>
      </c>
      <c r="AH18" s="15">
        <f t="shared" si="0"/>
        <v>77.417893794947148</v>
      </c>
      <c r="AI18" s="15">
        <f t="shared" si="0"/>
        <v>2.2093832506655765E-3</v>
      </c>
      <c r="AJ18" s="15">
        <f t="shared" si="0"/>
        <v>0.29826673883985289</v>
      </c>
      <c r="AK18" s="15">
        <f t="shared" si="0"/>
        <v>0.10825977928261325</v>
      </c>
      <c r="AL18" s="15">
        <f t="shared" si="0"/>
        <v>0</v>
      </c>
      <c r="AM18" s="15">
        <f t="shared" si="0"/>
        <v>0</v>
      </c>
      <c r="AN18" s="15">
        <f t="shared" si="0"/>
        <v>7.0700264021298448E-2</v>
      </c>
    </row>
    <row r="19" spans="1:40" x14ac:dyDescent="0.2">
      <c r="A19" s="8" t="s">
        <v>30</v>
      </c>
      <c r="B19" s="11" t="s">
        <v>31</v>
      </c>
      <c r="C19" s="11" t="s">
        <v>32</v>
      </c>
      <c r="D19" s="11">
        <v>59</v>
      </c>
      <c r="E19" s="11">
        <v>1</v>
      </c>
      <c r="F19" s="11">
        <v>25</v>
      </c>
      <c r="G19" s="11">
        <v>20</v>
      </c>
      <c r="H19" s="11">
        <v>137.51</v>
      </c>
      <c r="I19" s="11">
        <v>137.46</v>
      </c>
      <c r="J19" s="11" t="s">
        <v>33</v>
      </c>
      <c r="K19" s="14" t="s">
        <v>34</v>
      </c>
      <c r="L19" s="11">
        <v>10</v>
      </c>
      <c r="M19" s="15">
        <v>17.375</v>
      </c>
      <c r="N19" s="15">
        <v>15.003</v>
      </c>
      <c r="O19" s="15">
        <v>0.13500000000000001</v>
      </c>
      <c r="P19" s="15">
        <v>0.98899999999999999</v>
      </c>
      <c r="Q19" s="15">
        <v>0</v>
      </c>
      <c r="R19" s="15">
        <v>64.905000000000001</v>
      </c>
      <c r="S19" s="15">
        <v>2.7E-2</v>
      </c>
      <c r="T19" s="15">
        <v>5.8999999999999997E-2</v>
      </c>
      <c r="U19" s="15">
        <v>0</v>
      </c>
      <c r="V19" s="15">
        <v>6.4000000000000001E-2</v>
      </c>
      <c r="W19" s="15">
        <v>0</v>
      </c>
      <c r="X19" s="15">
        <v>1.7000000000000001E-2</v>
      </c>
      <c r="Y19" s="15">
        <v>98.57</v>
      </c>
      <c r="Z19" s="11" t="s">
        <v>35</v>
      </c>
      <c r="AA19" s="15">
        <f t="shared" si="1"/>
        <v>98.556999999999988</v>
      </c>
      <c r="AB19" s="15">
        <f t="shared" si="2"/>
        <v>1.0146412735777268</v>
      </c>
      <c r="AC19" s="15">
        <f t="shared" si="3"/>
        <v>17.629392128413002</v>
      </c>
      <c r="AD19" s="15">
        <f t="shared" si="0"/>
        <v>15.222663027486636</v>
      </c>
      <c r="AE19" s="15">
        <f t="shared" si="0"/>
        <v>0.13697657193299312</v>
      </c>
      <c r="AF19" s="15">
        <f t="shared" si="0"/>
        <v>1.0034802195683719</v>
      </c>
      <c r="AG19" s="15">
        <f t="shared" si="0"/>
        <v>0</v>
      </c>
      <c r="AH19" s="15">
        <f t="shared" si="0"/>
        <v>65.855291861562364</v>
      </c>
      <c r="AI19" s="15">
        <f t="shared" si="0"/>
        <v>2.7395314386598625E-2</v>
      </c>
      <c r="AJ19" s="15">
        <f t="shared" si="0"/>
        <v>5.9863835141085876E-2</v>
      </c>
      <c r="AK19" s="15">
        <f t="shared" si="0"/>
        <v>0</v>
      </c>
      <c r="AL19" s="15">
        <f t="shared" si="0"/>
        <v>6.4937041508974516E-2</v>
      </c>
      <c r="AM19" s="15">
        <f t="shared" si="0"/>
        <v>0</v>
      </c>
      <c r="AN19" s="15">
        <f t="shared" si="0"/>
        <v>1.7248901650821356E-2</v>
      </c>
    </row>
    <row r="20" spans="1:40" x14ac:dyDescent="0.2">
      <c r="A20" s="8" t="s">
        <v>30</v>
      </c>
      <c r="B20" s="11" t="s">
        <v>31</v>
      </c>
      <c r="C20" s="11" t="s">
        <v>32</v>
      </c>
      <c r="D20" s="11">
        <v>59</v>
      </c>
      <c r="E20" s="11">
        <v>1</v>
      </c>
      <c r="F20" s="11">
        <v>25</v>
      </c>
      <c r="G20" s="11">
        <v>20</v>
      </c>
      <c r="H20" s="11">
        <v>137.51</v>
      </c>
      <c r="I20" s="11">
        <v>137.46</v>
      </c>
      <c r="J20" s="11" t="s">
        <v>33</v>
      </c>
      <c r="K20" s="14" t="s">
        <v>34</v>
      </c>
      <c r="L20" s="11">
        <v>10</v>
      </c>
      <c r="M20" s="15">
        <v>18.318000000000001</v>
      </c>
      <c r="N20" s="15">
        <v>7.4</v>
      </c>
      <c r="O20" s="15">
        <v>2.5939999999999999</v>
      </c>
      <c r="P20" s="15">
        <v>4.2240000000000002</v>
      </c>
      <c r="Q20" s="15">
        <v>1.82</v>
      </c>
      <c r="R20" s="15">
        <v>56.445</v>
      </c>
      <c r="S20" s="15">
        <v>0.39100000000000001</v>
      </c>
      <c r="T20" s="15">
        <v>0.39200000000000002</v>
      </c>
      <c r="U20" s="15">
        <v>0.11799999999999999</v>
      </c>
      <c r="V20" s="15">
        <v>7.0000000000000007E-2</v>
      </c>
      <c r="W20" s="15">
        <v>0</v>
      </c>
      <c r="X20" s="15">
        <v>0.45100000000000001</v>
      </c>
      <c r="Y20" s="15">
        <v>92.120999999999995</v>
      </c>
      <c r="Z20" s="11" t="s">
        <v>35</v>
      </c>
      <c r="AA20" s="15">
        <f t="shared" si="1"/>
        <v>91.771999999999991</v>
      </c>
      <c r="AB20" s="15">
        <f t="shared" si="2"/>
        <v>1.0896569759839603</v>
      </c>
      <c r="AC20" s="15">
        <f t="shared" si="3"/>
        <v>19.960336486074187</v>
      </c>
      <c r="AD20" s="15">
        <f t="shared" si="0"/>
        <v>8.0634616222813058</v>
      </c>
      <c r="AE20" s="15">
        <f t="shared" si="0"/>
        <v>2.8265701957023928</v>
      </c>
      <c r="AF20" s="15">
        <f t="shared" si="0"/>
        <v>4.6027110665562487</v>
      </c>
      <c r="AG20" s="15">
        <f t="shared" si="0"/>
        <v>1.9831756962908078</v>
      </c>
      <c r="AH20" s="15">
        <f t="shared" si="0"/>
        <v>61.505688009414641</v>
      </c>
      <c r="AI20" s="15">
        <f t="shared" si="0"/>
        <v>0.42605587760972846</v>
      </c>
      <c r="AJ20" s="15">
        <f t="shared" si="0"/>
        <v>0.42714553458571242</v>
      </c>
      <c r="AK20" s="15">
        <f t="shared" si="0"/>
        <v>0.1285795231661073</v>
      </c>
      <c r="AL20" s="15">
        <f t="shared" si="0"/>
        <v>7.6275988318877233E-2</v>
      </c>
      <c r="AM20" s="15">
        <f t="shared" si="0"/>
        <v>0</v>
      </c>
      <c r="AN20" s="15">
        <f t="shared" si="0"/>
        <v>0.49143529616876608</v>
      </c>
    </row>
    <row r="21" spans="1:40" x14ac:dyDescent="0.2">
      <c r="A21" s="8" t="s">
        <v>30</v>
      </c>
      <c r="B21" s="11" t="s">
        <v>31</v>
      </c>
      <c r="C21" s="11" t="s">
        <v>32</v>
      </c>
      <c r="D21" s="11">
        <v>59</v>
      </c>
      <c r="E21" s="11">
        <v>1</v>
      </c>
      <c r="F21" s="11">
        <v>25</v>
      </c>
      <c r="G21" s="11">
        <v>20</v>
      </c>
      <c r="H21" s="11">
        <v>137.51</v>
      </c>
      <c r="I21" s="11">
        <v>137.46</v>
      </c>
      <c r="J21" s="11" t="s">
        <v>33</v>
      </c>
      <c r="K21" s="14" t="s">
        <v>34</v>
      </c>
      <c r="L21" s="11">
        <v>10</v>
      </c>
      <c r="M21" s="15">
        <v>17.63</v>
      </c>
      <c r="N21" s="15">
        <v>6.5519999999999996</v>
      </c>
      <c r="O21" s="15">
        <v>2.8769999999999998</v>
      </c>
      <c r="P21" s="15">
        <v>6.0350000000000001</v>
      </c>
      <c r="Q21" s="15">
        <v>1.625</v>
      </c>
      <c r="R21" s="15">
        <v>57.61</v>
      </c>
      <c r="S21" s="15">
        <v>0.30499999999999999</v>
      </c>
      <c r="T21" s="15">
        <v>0.437</v>
      </c>
      <c r="U21" s="15">
        <v>0.20399999999999999</v>
      </c>
      <c r="V21" s="15">
        <v>4.4999999999999998E-2</v>
      </c>
      <c r="W21" s="15">
        <v>0.17</v>
      </c>
      <c r="X21" s="15">
        <v>0.751</v>
      </c>
      <c r="Y21" s="15">
        <v>94</v>
      </c>
      <c r="Z21" s="11" t="s">
        <v>35</v>
      </c>
      <c r="AA21" s="15">
        <f t="shared" si="1"/>
        <v>93.32</v>
      </c>
      <c r="AB21" s="15">
        <f t="shared" si="2"/>
        <v>1.0715816545220747</v>
      </c>
      <c r="AC21" s="15">
        <f t="shared" si="3"/>
        <v>18.891984569224174</v>
      </c>
      <c r="AD21" s="15">
        <f t="shared" si="0"/>
        <v>7.0210030004286326</v>
      </c>
      <c r="AE21" s="15">
        <f t="shared" si="0"/>
        <v>3.0829404200600083</v>
      </c>
      <c r="AF21" s="15">
        <f t="shared" si="0"/>
        <v>6.4669952850407206</v>
      </c>
      <c r="AG21" s="15">
        <f t="shared" si="0"/>
        <v>1.7413201885983713</v>
      </c>
      <c r="AH21" s="15">
        <f t="shared" si="0"/>
        <v>61.733819117016722</v>
      </c>
      <c r="AI21" s="15">
        <f t="shared" si="0"/>
        <v>0.32683240462923274</v>
      </c>
      <c r="AJ21" s="15">
        <f t="shared" si="0"/>
        <v>0.46828118302614663</v>
      </c>
      <c r="AK21" s="15">
        <f t="shared" si="0"/>
        <v>0.21860265752250321</v>
      </c>
      <c r="AL21" s="15">
        <f t="shared" si="0"/>
        <v>4.822117445349336E-2</v>
      </c>
      <c r="AM21" s="15">
        <f t="shared" si="0"/>
        <v>0.18216888126875269</v>
      </c>
      <c r="AN21" s="15">
        <f t="shared" si="0"/>
        <v>0.80475782254607808</v>
      </c>
    </row>
    <row r="22" spans="1:40" x14ac:dyDescent="0.2">
      <c r="A22" s="8" t="s">
        <v>30</v>
      </c>
      <c r="B22" s="11" t="s">
        <v>31</v>
      </c>
      <c r="C22" s="11" t="s">
        <v>32</v>
      </c>
      <c r="D22" s="11">
        <v>59</v>
      </c>
      <c r="E22" s="11">
        <v>1</v>
      </c>
      <c r="F22" s="11">
        <v>25</v>
      </c>
      <c r="G22" s="11">
        <v>20</v>
      </c>
      <c r="H22" s="11">
        <v>137.51</v>
      </c>
      <c r="I22" s="11">
        <v>137.46</v>
      </c>
      <c r="J22" s="11" t="s">
        <v>33</v>
      </c>
      <c r="K22" s="14" t="s">
        <v>34</v>
      </c>
      <c r="L22" s="11">
        <v>10</v>
      </c>
      <c r="M22" s="15">
        <v>17.582999999999998</v>
      </c>
      <c r="N22" s="15">
        <v>6.6680000000000001</v>
      </c>
      <c r="O22" s="15">
        <v>2.9169999999999998</v>
      </c>
      <c r="P22" s="15">
        <v>6.5709999999999997</v>
      </c>
      <c r="Q22" s="15">
        <v>1.585</v>
      </c>
      <c r="R22" s="15">
        <v>57.597000000000001</v>
      </c>
      <c r="S22" s="15">
        <v>0.28699999999999998</v>
      </c>
      <c r="T22" s="15">
        <v>0.36699999999999999</v>
      </c>
      <c r="U22" s="15">
        <v>0.215</v>
      </c>
      <c r="V22" s="15">
        <v>4.1000000000000002E-2</v>
      </c>
      <c r="W22" s="15">
        <v>0.11600000000000001</v>
      </c>
      <c r="X22" s="15">
        <v>0.79400000000000004</v>
      </c>
      <c r="Y22" s="15">
        <v>94.513000000000005</v>
      </c>
      <c r="Z22" s="11" t="s">
        <v>35</v>
      </c>
      <c r="AA22" s="15">
        <f t="shared" si="1"/>
        <v>93.831000000000003</v>
      </c>
      <c r="AB22" s="15">
        <f t="shared" si="2"/>
        <v>1.0657458622416898</v>
      </c>
      <c r="AC22" s="15">
        <f t="shared" si="3"/>
        <v>18.739009495795628</v>
      </c>
      <c r="AD22" s="15">
        <f t="shared" si="0"/>
        <v>7.1063934094275876</v>
      </c>
      <c r="AE22" s="15">
        <f t="shared" si="0"/>
        <v>3.108780680159009</v>
      </c>
      <c r="AF22" s="15">
        <f t="shared" si="0"/>
        <v>7.0030160607901433</v>
      </c>
      <c r="AG22" s="15">
        <f t="shared" si="0"/>
        <v>1.6892071916530782</v>
      </c>
      <c r="AH22" s="15">
        <f t="shared" si="0"/>
        <v>61.383764427534608</v>
      </c>
      <c r="AI22" s="15">
        <f t="shared" si="0"/>
        <v>0.30586906246336493</v>
      </c>
      <c r="AJ22" s="15">
        <f t="shared" si="0"/>
        <v>0.39112873144270016</v>
      </c>
      <c r="AK22" s="15">
        <f t="shared" si="0"/>
        <v>0.2291353603819633</v>
      </c>
      <c r="AL22" s="15">
        <f t="shared" si="0"/>
        <v>4.3695580351909284E-2</v>
      </c>
      <c r="AM22" s="15">
        <f t="shared" si="0"/>
        <v>0.12362652002003602</v>
      </c>
      <c r="AN22" s="15">
        <f t="shared" si="0"/>
        <v>0.84620221461990175</v>
      </c>
    </row>
    <row r="23" spans="1:40" x14ac:dyDescent="0.2">
      <c r="A23" s="8" t="s">
        <v>30</v>
      </c>
      <c r="B23" s="11" t="s">
        <v>31</v>
      </c>
      <c r="C23" s="11" t="s">
        <v>32</v>
      </c>
      <c r="D23" s="11">
        <v>59</v>
      </c>
      <c r="E23" s="11">
        <v>1</v>
      </c>
      <c r="F23" s="11">
        <v>25</v>
      </c>
      <c r="G23" s="11">
        <v>20</v>
      </c>
      <c r="H23" s="11">
        <v>137.51</v>
      </c>
      <c r="I23" s="11">
        <v>137.46</v>
      </c>
      <c r="J23" s="11" t="s">
        <v>33</v>
      </c>
      <c r="K23" s="14" t="s">
        <v>34</v>
      </c>
      <c r="L23" s="11">
        <v>10</v>
      </c>
      <c r="M23" s="15">
        <v>17.84</v>
      </c>
      <c r="N23" s="15">
        <v>6.915</v>
      </c>
      <c r="O23" s="15">
        <v>2.8519999999999999</v>
      </c>
      <c r="P23" s="15">
        <v>6.4320000000000004</v>
      </c>
      <c r="Q23" s="15">
        <v>1.6659999999999999</v>
      </c>
      <c r="R23" s="15">
        <v>58.79</v>
      </c>
      <c r="S23" s="15">
        <v>0.28499999999999998</v>
      </c>
      <c r="T23" s="15">
        <v>0.38</v>
      </c>
      <c r="U23" s="15">
        <v>0.23699999999999999</v>
      </c>
      <c r="V23" s="15">
        <v>9.2999999999999999E-2</v>
      </c>
      <c r="W23" s="15">
        <v>0.158</v>
      </c>
      <c r="X23" s="15">
        <v>0.8</v>
      </c>
      <c r="Y23" s="15">
        <v>96.2</v>
      </c>
      <c r="Z23" s="11" t="s">
        <v>35</v>
      </c>
      <c r="AA23" s="15">
        <f t="shared" si="1"/>
        <v>95.49</v>
      </c>
      <c r="AB23" s="15">
        <f t="shared" si="2"/>
        <v>1.0472300764477955</v>
      </c>
      <c r="AC23" s="15">
        <f t="shared" si="3"/>
        <v>18.682584563828673</v>
      </c>
      <c r="AD23" s="15">
        <f t="shared" si="3"/>
        <v>7.2415959786365063</v>
      </c>
      <c r="AE23" s="15">
        <f t="shared" si="3"/>
        <v>2.9867001780291127</v>
      </c>
      <c r="AF23" s="15">
        <f t="shared" si="3"/>
        <v>6.7357838517122213</v>
      </c>
      <c r="AG23" s="15">
        <f t="shared" si="3"/>
        <v>1.7446853073620272</v>
      </c>
      <c r="AH23" s="15">
        <f t="shared" si="3"/>
        <v>61.566656194365898</v>
      </c>
      <c r="AI23" s="15">
        <f t="shared" si="3"/>
        <v>0.2984605717876217</v>
      </c>
      <c r="AJ23" s="15">
        <f t="shared" si="3"/>
        <v>0.39794742905016228</v>
      </c>
      <c r="AK23" s="15">
        <f t="shared" si="3"/>
        <v>0.24819352811812753</v>
      </c>
      <c r="AL23" s="15">
        <f t="shared" si="3"/>
        <v>9.7392397109644979E-2</v>
      </c>
      <c r="AM23" s="15">
        <f t="shared" si="3"/>
        <v>0.16546235207875171</v>
      </c>
      <c r="AN23" s="15">
        <f t="shared" si="3"/>
        <v>0.83778406115823645</v>
      </c>
    </row>
    <row r="24" spans="1:40" x14ac:dyDescent="0.2">
      <c r="A24" s="8" t="s">
        <v>30</v>
      </c>
      <c r="B24" s="11" t="s">
        <v>31</v>
      </c>
      <c r="C24" s="11" t="s">
        <v>32</v>
      </c>
      <c r="D24" s="11">
        <v>59</v>
      </c>
      <c r="E24" s="11">
        <v>1</v>
      </c>
      <c r="F24" s="11">
        <v>25</v>
      </c>
      <c r="G24" s="11">
        <v>20</v>
      </c>
      <c r="H24" s="11">
        <v>137.51</v>
      </c>
      <c r="I24" s="11">
        <v>137.46</v>
      </c>
      <c r="J24" s="11" t="s">
        <v>33</v>
      </c>
      <c r="K24" s="14" t="s">
        <v>34</v>
      </c>
      <c r="L24" s="11">
        <v>10</v>
      </c>
      <c r="M24" s="15">
        <v>17.891999999999999</v>
      </c>
      <c r="N24" s="15">
        <v>6.6459999999999999</v>
      </c>
      <c r="O24" s="15">
        <v>2.8889999999999998</v>
      </c>
      <c r="P24" s="15">
        <v>6.4050000000000002</v>
      </c>
      <c r="Q24" s="15">
        <v>1.631</v>
      </c>
      <c r="R24" s="15">
        <v>58.685000000000002</v>
      </c>
      <c r="S24" s="15">
        <v>0.29799999999999999</v>
      </c>
      <c r="T24" s="15">
        <v>0.45200000000000001</v>
      </c>
      <c r="U24" s="15">
        <v>0.17599999999999999</v>
      </c>
      <c r="V24" s="15">
        <v>8.5000000000000006E-2</v>
      </c>
      <c r="W24" s="15">
        <v>7.5999999999999998E-2</v>
      </c>
      <c r="X24" s="15">
        <v>0.73299999999999998</v>
      </c>
      <c r="Y24" s="15">
        <v>95.771000000000001</v>
      </c>
      <c r="Z24" s="11" t="s">
        <v>35</v>
      </c>
      <c r="AA24" s="15">
        <f t="shared" si="1"/>
        <v>95.158999999999992</v>
      </c>
      <c r="AB24" s="15">
        <f t="shared" si="2"/>
        <v>1.0508727498187245</v>
      </c>
      <c r="AC24" s="15">
        <f t="shared" si="3"/>
        <v>18.802215239756617</v>
      </c>
      <c r="AD24" s="15">
        <f t="shared" si="3"/>
        <v>6.9841002952952431</v>
      </c>
      <c r="AE24" s="15">
        <f t="shared" si="3"/>
        <v>3.0359713742262948</v>
      </c>
      <c r="AF24" s="15">
        <f t="shared" si="3"/>
        <v>6.7308399625889308</v>
      </c>
      <c r="AG24" s="15">
        <f t="shared" si="3"/>
        <v>1.7139734549543397</v>
      </c>
      <c r="AH24" s="15">
        <f t="shared" si="3"/>
        <v>61.670467323111851</v>
      </c>
      <c r="AI24" s="15">
        <f t="shared" si="3"/>
        <v>0.3131600794459799</v>
      </c>
      <c r="AJ24" s="15">
        <f t="shared" si="3"/>
        <v>0.47499448291806345</v>
      </c>
      <c r="AK24" s="15">
        <f t="shared" si="3"/>
        <v>0.18495360396809549</v>
      </c>
      <c r="AL24" s="15">
        <f t="shared" si="3"/>
        <v>8.9324183734591583E-2</v>
      </c>
      <c r="AM24" s="15">
        <f t="shared" si="3"/>
        <v>7.9866328986223062E-2</v>
      </c>
      <c r="AN24" s="15">
        <f t="shared" si="3"/>
        <v>0.77028972561712505</v>
      </c>
    </row>
    <row r="25" spans="1:40" x14ac:dyDescent="0.2">
      <c r="A25" s="8" t="s">
        <v>30</v>
      </c>
      <c r="B25" s="11" t="s">
        <v>31</v>
      </c>
      <c r="C25" s="11" t="s">
        <v>32</v>
      </c>
      <c r="D25" s="11">
        <v>59</v>
      </c>
      <c r="E25" s="11">
        <v>1</v>
      </c>
      <c r="F25" s="11">
        <v>25</v>
      </c>
      <c r="G25" s="11">
        <v>20</v>
      </c>
      <c r="H25" s="11">
        <v>137.51</v>
      </c>
      <c r="I25" s="11">
        <v>137.46</v>
      </c>
      <c r="J25" s="11" t="s">
        <v>33</v>
      </c>
      <c r="K25" s="14" t="s">
        <v>34</v>
      </c>
      <c r="L25" s="11">
        <v>10</v>
      </c>
      <c r="M25" s="15">
        <v>17.812999999999999</v>
      </c>
      <c r="N25" s="15">
        <v>6.6849999999999996</v>
      </c>
      <c r="O25" s="15">
        <v>2.9889999999999999</v>
      </c>
      <c r="P25" s="15">
        <v>6.3170000000000002</v>
      </c>
      <c r="Q25" s="15">
        <v>1.655</v>
      </c>
      <c r="R25" s="15">
        <v>59.112000000000002</v>
      </c>
      <c r="S25" s="15">
        <v>0.30599999999999999</v>
      </c>
      <c r="T25" s="15">
        <v>0.40600000000000003</v>
      </c>
      <c r="U25" s="15">
        <v>0.22500000000000001</v>
      </c>
      <c r="V25" s="15">
        <v>5.7000000000000002E-2</v>
      </c>
      <c r="W25" s="15">
        <v>0.104</v>
      </c>
      <c r="X25" s="15">
        <v>0.76800000000000002</v>
      </c>
      <c r="Y25" s="15">
        <v>96.22</v>
      </c>
      <c r="Z25" s="11" t="s">
        <v>35</v>
      </c>
      <c r="AA25" s="15">
        <f t="shared" si="1"/>
        <v>95.564999999999998</v>
      </c>
      <c r="AB25" s="15">
        <f t="shared" si="2"/>
        <v>1.0464082038403182</v>
      </c>
      <c r="AC25" s="15">
        <f t="shared" si="3"/>
        <v>18.639669335007586</v>
      </c>
      <c r="AD25" s="15">
        <f t="shared" si="3"/>
        <v>6.9952388426725269</v>
      </c>
      <c r="AE25" s="15">
        <f t="shared" si="3"/>
        <v>3.1277141212787107</v>
      </c>
      <c r="AF25" s="15">
        <f t="shared" si="3"/>
        <v>6.61016062365929</v>
      </c>
      <c r="AG25" s="15">
        <f t="shared" si="3"/>
        <v>1.7318055773557266</v>
      </c>
      <c r="AH25" s="15">
        <f t="shared" si="3"/>
        <v>61.855281745408888</v>
      </c>
      <c r="AI25" s="15">
        <f t="shared" si="3"/>
        <v>0.32020091037513737</v>
      </c>
      <c r="AJ25" s="15">
        <f t="shared" si="3"/>
        <v>0.4248417307591692</v>
      </c>
      <c r="AK25" s="15">
        <f t="shared" si="3"/>
        <v>0.2354418458640716</v>
      </c>
      <c r="AL25" s="15">
        <f t="shared" si="3"/>
        <v>5.9645267618898136E-2</v>
      </c>
      <c r="AM25" s="15">
        <f t="shared" si="3"/>
        <v>0.10882645319939309</v>
      </c>
      <c r="AN25" s="15">
        <f t="shared" si="3"/>
        <v>0.80364150054936434</v>
      </c>
    </row>
    <row r="26" spans="1:40" x14ac:dyDescent="0.2">
      <c r="A26" s="8" t="s">
        <v>30</v>
      </c>
      <c r="B26" s="11" t="s">
        <v>31</v>
      </c>
      <c r="C26" s="11" t="s">
        <v>32</v>
      </c>
      <c r="D26" s="11">
        <v>59</v>
      </c>
      <c r="E26" s="11">
        <v>1</v>
      </c>
      <c r="F26" s="11">
        <v>25</v>
      </c>
      <c r="G26" s="11">
        <v>20</v>
      </c>
      <c r="H26" s="11">
        <v>137.51</v>
      </c>
      <c r="I26" s="11">
        <v>137.46</v>
      </c>
      <c r="J26" s="11" t="s">
        <v>33</v>
      </c>
      <c r="K26" s="14" t="s">
        <v>34</v>
      </c>
      <c r="L26" s="11">
        <v>10</v>
      </c>
      <c r="M26" s="15">
        <v>17.719000000000001</v>
      </c>
      <c r="N26" s="15">
        <v>6.8639999999999999</v>
      </c>
      <c r="O26" s="15">
        <v>2.7719999999999998</v>
      </c>
      <c r="P26" s="15">
        <v>5.9889999999999999</v>
      </c>
      <c r="Q26" s="15">
        <v>1.647</v>
      </c>
      <c r="R26" s="15">
        <v>58.938000000000002</v>
      </c>
      <c r="S26" s="15">
        <v>0.30399999999999999</v>
      </c>
      <c r="T26" s="15">
        <v>0.40300000000000002</v>
      </c>
      <c r="U26" s="15">
        <v>0.217</v>
      </c>
      <c r="V26" s="15">
        <v>0.11</v>
      </c>
      <c r="W26" s="15">
        <v>0.04</v>
      </c>
      <c r="X26" s="15">
        <v>0.69699999999999995</v>
      </c>
      <c r="Y26" s="15">
        <v>95.525999999999996</v>
      </c>
      <c r="Z26" s="11" t="s">
        <v>35</v>
      </c>
      <c r="AA26" s="15">
        <f t="shared" si="1"/>
        <v>94.963000000000008</v>
      </c>
      <c r="AB26" s="15">
        <f t="shared" si="2"/>
        <v>1.0530417109821719</v>
      </c>
      <c r="AC26" s="15">
        <f t="shared" si="3"/>
        <v>18.658846076893106</v>
      </c>
      <c r="AD26" s="15">
        <f t="shared" si="3"/>
        <v>7.2280783041816283</v>
      </c>
      <c r="AE26" s="15">
        <f t="shared" si="3"/>
        <v>2.9190316228425806</v>
      </c>
      <c r="AF26" s="15">
        <f t="shared" si="3"/>
        <v>6.3066668070722276</v>
      </c>
      <c r="AG26" s="15">
        <f t="shared" si="3"/>
        <v>1.7343596979876372</v>
      </c>
      <c r="AH26" s="15">
        <f t="shared" si="3"/>
        <v>62.06417236186725</v>
      </c>
      <c r="AI26" s="15">
        <f t="shared" si="3"/>
        <v>0.32012468013858025</v>
      </c>
      <c r="AJ26" s="15">
        <f t="shared" si="3"/>
        <v>0.42437580952581533</v>
      </c>
      <c r="AK26" s="15">
        <f t="shared" si="3"/>
        <v>0.22851005128313132</v>
      </c>
      <c r="AL26" s="15">
        <f t="shared" si="3"/>
        <v>0.11583458820803891</v>
      </c>
      <c r="AM26" s="15">
        <f t="shared" si="3"/>
        <v>4.2121668439286879E-2</v>
      </c>
      <c r="AN26" s="15">
        <f t="shared" si="3"/>
        <v>0.7339700725545738</v>
      </c>
    </row>
    <row r="27" spans="1:40" x14ac:dyDescent="0.2">
      <c r="A27" s="8" t="s">
        <v>30</v>
      </c>
      <c r="B27" s="11" t="s">
        <v>31</v>
      </c>
      <c r="C27" s="11" t="s">
        <v>32</v>
      </c>
      <c r="D27" s="11">
        <v>59</v>
      </c>
      <c r="E27" s="11">
        <v>1</v>
      </c>
      <c r="F27" s="11">
        <v>25</v>
      </c>
      <c r="G27" s="11">
        <v>20</v>
      </c>
      <c r="H27" s="11">
        <v>137.51</v>
      </c>
      <c r="I27" s="11">
        <v>137.46</v>
      </c>
      <c r="J27" s="11" t="s">
        <v>33</v>
      </c>
      <c r="K27" s="14" t="s">
        <v>34</v>
      </c>
      <c r="L27" s="11">
        <v>10</v>
      </c>
      <c r="M27" s="15">
        <v>17.498999999999999</v>
      </c>
      <c r="N27" s="15">
        <v>7.2320000000000002</v>
      </c>
      <c r="O27" s="15">
        <v>2.649</v>
      </c>
      <c r="P27" s="15">
        <v>5.3769999999999998</v>
      </c>
      <c r="Q27" s="15">
        <v>1.6779999999999999</v>
      </c>
      <c r="R27" s="15">
        <v>59.076999999999998</v>
      </c>
      <c r="S27" s="15">
        <v>0.33900000000000002</v>
      </c>
      <c r="T27" s="15">
        <v>0.36899999999999999</v>
      </c>
      <c r="U27" s="15">
        <v>0.157</v>
      </c>
      <c r="V27" s="15">
        <v>0.09</v>
      </c>
      <c r="W27" s="15">
        <v>0</v>
      </c>
      <c r="X27" s="15">
        <v>0.53500000000000003</v>
      </c>
      <c r="Y27" s="15">
        <v>94.881</v>
      </c>
      <c r="Z27" s="11" t="s">
        <v>35</v>
      </c>
      <c r="AA27" s="15">
        <f t="shared" si="1"/>
        <v>94.466999999999999</v>
      </c>
      <c r="AB27" s="15">
        <f t="shared" si="2"/>
        <v>1.0585707178168038</v>
      </c>
      <c r="AC27" s="15">
        <f t="shared" si="3"/>
        <v>18.523928991076247</v>
      </c>
      <c r="AD27" s="15">
        <f t="shared" si="3"/>
        <v>7.6555834312511255</v>
      </c>
      <c r="AE27" s="15">
        <f t="shared" si="3"/>
        <v>2.8041538314967132</v>
      </c>
      <c r="AF27" s="15">
        <f t="shared" si="3"/>
        <v>5.6919347497009536</v>
      </c>
      <c r="AG27" s="15">
        <f t="shared" si="3"/>
        <v>1.7762816644965966</v>
      </c>
      <c r="AH27" s="15">
        <f t="shared" si="3"/>
        <v>62.537182296463314</v>
      </c>
      <c r="AI27" s="15">
        <f t="shared" si="3"/>
        <v>0.35885547333989654</v>
      </c>
      <c r="AJ27" s="15">
        <f t="shared" si="3"/>
        <v>0.39061259487440059</v>
      </c>
      <c r="AK27" s="15">
        <f t="shared" si="3"/>
        <v>0.16619560269723818</v>
      </c>
      <c r="AL27" s="15">
        <f t="shared" si="3"/>
        <v>9.5271364603512335E-2</v>
      </c>
      <c r="AM27" s="15">
        <f t="shared" si="3"/>
        <v>0</v>
      </c>
      <c r="AN27" s="15">
        <f t="shared" si="3"/>
        <v>0.5663353340319901</v>
      </c>
    </row>
    <row r="28" spans="1:40" x14ac:dyDescent="0.2">
      <c r="A28" s="8" t="s">
        <v>30</v>
      </c>
      <c r="B28" s="11" t="s">
        <v>31</v>
      </c>
      <c r="C28" s="11" t="s">
        <v>32</v>
      </c>
      <c r="D28" s="11">
        <v>59</v>
      </c>
      <c r="E28" s="11">
        <v>1</v>
      </c>
      <c r="F28" s="11">
        <v>25</v>
      </c>
      <c r="G28" s="11">
        <v>20</v>
      </c>
      <c r="H28" s="11">
        <v>137.51</v>
      </c>
      <c r="I28" s="11">
        <v>137.46</v>
      </c>
      <c r="J28" s="11" t="s">
        <v>33</v>
      </c>
      <c r="K28" s="14" t="s">
        <v>34</v>
      </c>
      <c r="L28" s="11">
        <v>10</v>
      </c>
      <c r="M28" s="15">
        <v>7.8029999999999999</v>
      </c>
      <c r="N28" s="15">
        <v>3.9489999999999998</v>
      </c>
      <c r="O28" s="15">
        <v>7.3739999999999997</v>
      </c>
      <c r="P28" s="15">
        <v>4.2990000000000004</v>
      </c>
      <c r="Q28" s="15">
        <v>0.375</v>
      </c>
      <c r="R28" s="15">
        <v>67.278999999999996</v>
      </c>
      <c r="S28" s="15">
        <v>1.4E-2</v>
      </c>
      <c r="T28" s="15">
        <v>0.41399999999999998</v>
      </c>
      <c r="U28" s="15">
        <v>0.35399999999999998</v>
      </c>
      <c r="V28" s="15">
        <v>0.03</v>
      </c>
      <c r="W28" s="15">
        <v>0</v>
      </c>
      <c r="X28" s="15">
        <v>0.219</v>
      </c>
      <c r="Y28" s="15">
        <v>92.061000000000007</v>
      </c>
      <c r="Z28" s="11" t="s">
        <v>36</v>
      </c>
      <c r="AA28" s="15">
        <f t="shared" si="1"/>
        <v>91.890999999999991</v>
      </c>
      <c r="AB28" s="15">
        <f t="shared" si="2"/>
        <v>1.0882458565039015</v>
      </c>
      <c r="AC28" s="15">
        <f t="shared" si="3"/>
        <v>8.4915824182999433</v>
      </c>
      <c r="AD28" s="15">
        <f t="shared" si="3"/>
        <v>4.2974828873339064</v>
      </c>
      <c r="AE28" s="15">
        <f t="shared" si="3"/>
        <v>8.02472494585977</v>
      </c>
      <c r="AF28" s="15">
        <f t="shared" si="3"/>
        <v>4.6783689371102728</v>
      </c>
      <c r="AG28" s="15">
        <f t="shared" si="3"/>
        <v>0.40809219618896309</v>
      </c>
      <c r="AH28" s="15">
        <f t="shared" si="3"/>
        <v>73.216092979725985</v>
      </c>
      <c r="AI28" s="15">
        <f t="shared" si="3"/>
        <v>1.5235441991054621E-2</v>
      </c>
      <c r="AJ28" s="15">
        <f t="shared" si="3"/>
        <v>0.45053378459261517</v>
      </c>
      <c r="AK28" s="15">
        <f t="shared" si="3"/>
        <v>0.38523903320238112</v>
      </c>
      <c r="AL28" s="15">
        <f t="shared" si="3"/>
        <v>3.2647375695117047E-2</v>
      </c>
      <c r="AM28" s="15">
        <f t="shared" si="3"/>
        <v>0</v>
      </c>
      <c r="AN28" s="15">
        <f t="shared" si="3"/>
        <v>0.23832584257435444</v>
      </c>
    </row>
    <row r="29" spans="1:40" x14ac:dyDescent="0.2">
      <c r="A29" s="8" t="s">
        <v>30</v>
      </c>
      <c r="B29" s="11" t="s">
        <v>31</v>
      </c>
      <c r="C29" s="11" t="s">
        <v>32</v>
      </c>
      <c r="D29" s="11">
        <v>59</v>
      </c>
      <c r="E29" s="11">
        <v>1</v>
      </c>
      <c r="F29" s="11">
        <v>25</v>
      </c>
      <c r="G29" s="11">
        <v>20</v>
      </c>
      <c r="H29" s="11">
        <v>137.51</v>
      </c>
      <c r="I29" s="11">
        <v>137.46</v>
      </c>
      <c r="J29" s="11" t="s">
        <v>33</v>
      </c>
      <c r="K29" s="14" t="s">
        <v>34</v>
      </c>
      <c r="L29" s="11">
        <v>10</v>
      </c>
      <c r="M29" s="15">
        <v>17.754000000000001</v>
      </c>
      <c r="N29" s="15">
        <v>6.633</v>
      </c>
      <c r="O29" s="15">
        <v>2.7949999999999999</v>
      </c>
      <c r="P29" s="15">
        <v>5.6050000000000004</v>
      </c>
      <c r="Q29" s="15">
        <v>2.0630000000000002</v>
      </c>
      <c r="R29" s="15">
        <v>58.768999999999998</v>
      </c>
      <c r="S29" s="15">
        <v>0.5</v>
      </c>
      <c r="T29" s="15">
        <v>0.36899999999999999</v>
      </c>
      <c r="U29" s="15">
        <v>0.108</v>
      </c>
      <c r="V29" s="15">
        <v>0.11600000000000001</v>
      </c>
      <c r="W29" s="15">
        <v>0</v>
      </c>
      <c r="X29" s="15">
        <v>0.39600000000000002</v>
      </c>
      <c r="Y29" s="15">
        <v>95.019000000000005</v>
      </c>
      <c r="Z29" s="11" t="s">
        <v>35</v>
      </c>
      <c r="AA29" s="15">
        <f t="shared" si="1"/>
        <v>94.712000000000003</v>
      </c>
      <c r="AB29" s="15">
        <f t="shared" si="2"/>
        <v>1.0558324182785708</v>
      </c>
      <c r="AC29" s="15">
        <f t="shared" si="3"/>
        <v>18.745248754117746</v>
      </c>
      <c r="AD29" s="15">
        <f t="shared" si="3"/>
        <v>7.0033364304417596</v>
      </c>
      <c r="AE29" s="15">
        <f t="shared" si="3"/>
        <v>2.9510516090886054</v>
      </c>
      <c r="AF29" s="15">
        <f t="shared" si="3"/>
        <v>5.9179407044513894</v>
      </c>
      <c r="AG29" s="15">
        <f t="shared" si="3"/>
        <v>2.1781822789086918</v>
      </c>
      <c r="AH29" s="15">
        <f t="shared" si="3"/>
        <v>62.050215389813324</v>
      </c>
      <c r="AI29" s="15">
        <f t="shared" si="3"/>
        <v>0.52791620913928539</v>
      </c>
      <c r="AJ29" s="15">
        <f t="shared" si="3"/>
        <v>0.38960216234479261</v>
      </c>
      <c r="AK29" s="15">
        <f t="shared" si="3"/>
        <v>0.11402990117408564</v>
      </c>
      <c r="AL29" s="15">
        <f t="shared" si="3"/>
        <v>0.12247656052031422</v>
      </c>
      <c r="AM29" s="15">
        <f t="shared" si="3"/>
        <v>0</v>
      </c>
      <c r="AN29" s="15">
        <f t="shared" si="3"/>
        <v>0.41810963763831405</v>
      </c>
    </row>
    <row r="30" spans="1:40" x14ac:dyDescent="0.2">
      <c r="A30" s="8" t="s">
        <v>30</v>
      </c>
      <c r="B30" s="11" t="s">
        <v>31</v>
      </c>
      <c r="C30" s="11" t="s">
        <v>32</v>
      </c>
      <c r="D30" s="11">
        <v>59</v>
      </c>
      <c r="E30" s="11">
        <v>1</v>
      </c>
      <c r="F30" s="11">
        <v>25</v>
      </c>
      <c r="G30" s="11">
        <v>20</v>
      </c>
      <c r="H30" s="11">
        <v>137.51</v>
      </c>
      <c r="I30" s="11">
        <v>137.46</v>
      </c>
      <c r="J30" s="11" t="s">
        <v>33</v>
      </c>
      <c r="K30" s="14" t="s">
        <v>34</v>
      </c>
      <c r="L30" s="11">
        <v>10</v>
      </c>
      <c r="M30" s="15">
        <v>8.0660000000000007</v>
      </c>
      <c r="N30" s="15">
        <v>4.0279999999999996</v>
      </c>
      <c r="O30" s="15">
        <v>7.6150000000000002</v>
      </c>
      <c r="P30" s="15">
        <v>6.218</v>
      </c>
      <c r="Q30" s="15">
        <v>0.35</v>
      </c>
      <c r="R30" s="15">
        <v>69.534000000000006</v>
      </c>
      <c r="S30" s="15">
        <v>1.0999999999999999E-2</v>
      </c>
      <c r="T30" s="15">
        <v>0.46500000000000002</v>
      </c>
      <c r="U30" s="15">
        <v>0.30099999999999999</v>
      </c>
      <c r="V30" s="15">
        <v>8.1000000000000003E-2</v>
      </c>
      <c r="W30" s="15">
        <v>0</v>
      </c>
      <c r="X30" s="15">
        <v>0.216</v>
      </c>
      <c r="Y30" s="15">
        <v>96.835999999999999</v>
      </c>
      <c r="Z30" s="11" t="s">
        <v>36</v>
      </c>
      <c r="AA30" s="15">
        <f t="shared" si="1"/>
        <v>96.669000000000011</v>
      </c>
      <c r="AB30" s="15">
        <f t="shared" si="2"/>
        <v>1.0344577889499218</v>
      </c>
      <c r="AC30" s="15">
        <f t="shared" si="3"/>
        <v>8.3439365256700704</v>
      </c>
      <c r="AD30" s="15">
        <f t="shared" si="3"/>
        <v>4.1667959738902844</v>
      </c>
      <c r="AE30" s="15">
        <f t="shared" si="3"/>
        <v>7.8773960628536548</v>
      </c>
      <c r="AF30" s="15">
        <f t="shared" si="3"/>
        <v>6.4322585316906133</v>
      </c>
      <c r="AG30" s="15">
        <f t="shared" si="3"/>
        <v>0.36206022613247263</v>
      </c>
      <c r="AH30" s="15">
        <f t="shared" si="3"/>
        <v>71.929987896843869</v>
      </c>
      <c r="AI30" s="15">
        <f t="shared" si="3"/>
        <v>1.137903567844914E-2</v>
      </c>
      <c r="AJ30" s="15">
        <f t="shared" si="3"/>
        <v>0.48102287186171366</v>
      </c>
      <c r="AK30" s="15">
        <f t="shared" si="3"/>
        <v>0.31137179447392643</v>
      </c>
      <c r="AL30" s="15">
        <f t="shared" si="3"/>
        <v>8.3791080904943666E-2</v>
      </c>
      <c r="AM30" s="15">
        <f t="shared" si="3"/>
        <v>0</v>
      </c>
      <c r="AN30" s="15">
        <f t="shared" si="3"/>
        <v>0.22344288241318311</v>
      </c>
    </row>
    <row r="31" spans="1:40" x14ac:dyDescent="0.2">
      <c r="A31" s="8" t="s">
        <v>30</v>
      </c>
      <c r="B31" s="11" t="s">
        <v>31</v>
      </c>
      <c r="C31" s="11" t="s">
        <v>32</v>
      </c>
      <c r="D31" s="11">
        <v>59</v>
      </c>
      <c r="E31" s="11">
        <v>1</v>
      </c>
      <c r="F31" s="11">
        <v>25</v>
      </c>
      <c r="G31" s="11">
        <v>20</v>
      </c>
      <c r="H31" s="11">
        <v>137.51</v>
      </c>
      <c r="I31" s="11">
        <v>137.46</v>
      </c>
      <c r="J31" s="11" t="s">
        <v>33</v>
      </c>
      <c r="K31" s="14" t="s">
        <v>34</v>
      </c>
      <c r="L31" s="11">
        <v>10</v>
      </c>
      <c r="M31" s="15">
        <v>17.702000000000002</v>
      </c>
      <c r="N31" s="15">
        <v>6.7409999999999997</v>
      </c>
      <c r="O31" s="15">
        <v>2.7189999999999999</v>
      </c>
      <c r="P31" s="15">
        <v>6.3380000000000001</v>
      </c>
      <c r="Q31" s="15">
        <v>1.6220000000000001</v>
      </c>
      <c r="R31" s="15">
        <v>58.246000000000002</v>
      </c>
      <c r="S31" s="15">
        <v>0.312</v>
      </c>
      <c r="T31" s="15">
        <v>0.36099999999999999</v>
      </c>
      <c r="U31" s="15">
        <v>0.223</v>
      </c>
      <c r="V31" s="15">
        <v>4.3999999999999997E-2</v>
      </c>
      <c r="W31" s="15">
        <v>0.17499999999999999</v>
      </c>
      <c r="X31" s="15">
        <v>0.755</v>
      </c>
      <c r="Y31" s="15">
        <v>94.994</v>
      </c>
      <c r="Z31" s="11" t="s">
        <v>35</v>
      </c>
      <c r="AA31" s="15">
        <f t="shared" si="1"/>
        <v>94.307999999999993</v>
      </c>
      <c r="AB31" s="15">
        <f t="shared" si="2"/>
        <v>1.0603554311405183</v>
      </c>
      <c r="AC31" s="15">
        <f t="shared" si="3"/>
        <v>18.770411842049459</v>
      </c>
      <c r="AD31" s="15">
        <f t="shared" si="3"/>
        <v>7.1478559613182338</v>
      </c>
      <c r="AE31" s="15">
        <f t="shared" si="3"/>
        <v>2.8831064172710694</v>
      </c>
      <c r="AF31" s="15">
        <f t="shared" si="3"/>
        <v>6.7205327225686053</v>
      </c>
      <c r="AG31" s="15">
        <f t="shared" si="3"/>
        <v>1.7198965093099208</v>
      </c>
      <c r="AH31" s="15">
        <f t="shared" si="3"/>
        <v>61.761462442210636</v>
      </c>
      <c r="AI31" s="15">
        <f t="shared" si="3"/>
        <v>0.33083089451584174</v>
      </c>
      <c r="AJ31" s="15">
        <f t="shared" si="3"/>
        <v>0.38278831064172708</v>
      </c>
      <c r="AK31" s="15">
        <f t="shared" si="3"/>
        <v>0.2364592611443356</v>
      </c>
      <c r="AL31" s="15">
        <f t="shared" si="3"/>
        <v>4.6655638970182801E-2</v>
      </c>
      <c r="AM31" s="15">
        <f t="shared" si="3"/>
        <v>0.18556220044959071</v>
      </c>
      <c r="AN31" s="15">
        <f t="shared" si="3"/>
        <v>0.80056835051109132</v>
      </c>
    </row>
    <row r="32" spans="1:40" x14ac:dyDescent="0.2">
      <c r="A32" s="8" t="s">
        <v>30</v>
      </c>
      <c r="B32" s="11" t="s">
        <v>31</v>
      </c>
      <c r="C32" s="11" t="s">
        <v>32</v>
      </c>
      <c r="D32" s="11">
        <v>59</v>
      </c>
      <c r="E32" s="11">
        <v>1</v>
      </c>
      <c r="F32" s="11">
        <v>25</v>
      </c>
      <c r="G32" s="11">
        <v>20</v>
      </c>
      <c r="H32" s="11">
        <v>137.51</v>
      </c>
      <c r="I32" s="11">
        <v>137.46</v>
      </c>
      <c r="J32" s="11" t="s">
        <v>33</v>
      </c>
      <c r="K32" s="14" t="s">
        <v>34</v>
      </c>
      <c r="L32" s="11">
        <v>10</v>
      </c>
      <c r="M32" s="15">
        <v>17.695</v>
      </c>
      <c r="N32" s="15">
        <v>6.6589999999999998</v>
      </c>
      <c r="O32" s="15">
        <v>2.827</v>
      </c>
      <c r="P32" s="15">
        <v>6.3780000000000001</v>
      </c>
      <c r="Q32" s="15">
        <v>1.649</v>
      </c>
      <c r="R32" s="15">
        <v>58.424999999999997</v>
      </c>
      <c r="S32" s="15">
        <v>0.30299999999999999</v>
      </c>
      <c r="T32" s="15">
        <v>0.42399999999999999</v>
      </c>
      <c r="U32" s="15">
        <v>0.22500000000000001</v>
      </c>
      <c r="V32" s="15">
        <v>7.6999999999999999E-2</v>
      </c>
      <c r="W32" s="15">
        <v>0.17599999999999999</v>
      </c>
      <c r="X32" s="15">
        <v>0.77100000000000002</v>
      </c>
      <c r="Y32" s="15">
        <v>95.361000000000004</v>
      </c>
      <c r="Z32" s="11" t="s">
        <v>35</v>
      </c>
      <c r="AA32" s="15">
        <f t="shared" si="1"/>
        <v>94.661999999999992</v>
      </c>
      <c r="AB32" s="15">
        <f t="shared" si="2"/>
        <v>1.0563901037375083</v>
      </c>
      <c r="AC32" s="15">
        <f t="shared" si="3"/>
        <v>18.692822885635209</v>
      </c>
      <c r="AD32" s="15">
        <f t="shared" si="3"/>
        <v>7.0345017007880672</v>
      </c>
      <c r="AE32" s="15">
        <f t="shared" si="3"/>
        <v>2.9864148232659358</v>
      </c>
      <c r="AF32" s="15">
        <f t="shared" si="3"/>
        <v>6.7376560816378284</v>
      </c>
      <c r="AG32" s="15">
        <f t="shared" si="3"/>
        <v>1.7419872810631511</v>
      </c>
      <c r="AH32" s="15">
        <f t="shared" si="3"/>
        <v>61.719591810863918</v>
      </c>
      <c r="AI32" s="15">
        <f t="shared" si="3"/>
        <v>0.32008620143246502</v>
      </c>
      <c r="AJ32" s="15">
        <f t="shared" si="3"/>
        <v>0.44790940398470352</v>
      </c>
      <c r="AK32" s="15">
        <f t="shared" si="3"/>
        <v>0.23768777334093938</v>
      </c>
      <c r="AL32" s="15">
        <f t="shared" si="3"/>
        <v>8.1342037987788135E-2</v>
      </c>
      <c r="AM32" s="15">
        <f t="shared" si="3"/>
        <v>0.18592465825780144</v>
      </c>
      <c r="AN32" s="15">
        <f t="shared" si="3"/>
        <v>0.81447676998161889</v>
      </c>
    </row>
    <row r="33" spans="1:40" x14ac:dyDescent="0.2">
      <c r="A33" s="8" t="s">
        <v>30</v>
      </c>
      <c r="B33" s="11" t="s">
        <v>31</v>
      </c>
      <c r="C33" s="11" t="s">
        <v>32</v>
      </c>
      <c r="D33" s="11">
        <v>59</v>
      </c>
      <c r="E33" s="11">
        <v>1</v>
      </c>
      <c r="F33" s="11">
        <v>25</v>
      </c>
      <c r="G33" s="11">
        <v>20</v>
      </c>
      <c r="H33" s="11">
        <v>137.51</v>
      </c>
      <c r="I33" s="11">
        <v>137.46</v>
      </c>
      <c r="J33" s="11" t="s">
        <v>33</v>
      </c>
      <c r="K33" s="14" t="s">
        <v>34</v>
      </c>
      <c r="L33" s="11">
        <v>10</v>
      </c>
      <c r="M33" s="15">
        <v>16.829999999999998</v>
      </c>
      <c r="N33" s="15">
        <v>6.79</v>
      </c>
      <c r="O33" s="15">
        <v>2.9220000000000002</v>
      </c>
      <c r="P33" s="15">
        <v>5.8940000000000001</v>
      </c>
      <c r="Q33" s="15">
        <v>1.5780000000000001</v>
      </c>
      <c r="R33" s="15">
        <v>59.673999999999999</v>
      </c>
      <c r="S33" s="15">
        <v>0.312</v>
      </c>
      <c r="T33" s="15">
        <v>0.436</v>
      </c>
      <c r="U33" s="15">
        <v>0.222</v>
      </c>
      <c r="V33" s="15">
        <v>6.7000000000000004E-2</v>
      </c>
      <c r="W33" s="15">
        <v>4.5999999999999999E-2</v>
      </c>
      <c r="X33" s="15">
        <v>0.749</v>
      </c>
      <c r="Y33" s="15">
        <v>95.331999999999994</v>
      </c>
      <c r="Z33" s="11" t="s">
        <v>35</v>
      </c>
      <c r="AA33" s="15">
        <f t="shared" si="1"/>
        <v>94.724999999999994</v>
      </c>
      <c r="AB33" s="15">
        <f t="shared" si="2"/>
        <v>1.0556875164951176</v>
      </c>
      <c r="AC33" s="15">
        <f t="shared" si="3"/>
        <v>17.767220902612827</v>
      </c>
      <c r="AD33" s="15">
        <f t="shared" si="3"/>
        <v>7.168118237001849</v>
      </c>
      <c r="AE33" s="15">
        <f t="shared" si="3"/>
        <v>3.084718923198734</v>
      </c>
      <c r="AF33" s="15">
        <f t="shared" si="3"/>
        <v>6.2222222222222232</v>
      </c>
      <c r="AG33" s="15">
        <f t="shared" si="3"/>
        <v>1.6658749010292957</v>
      </c>
      <c r="AH33" s="15">
        <f t="shared" si="3"/>
        <v>62.997096859329645</v>
      </c>
      <c r="AI33" s="15">
        <f t="shared" si="3"/>
        <v>0.3293745051464767</v>
      </c>
      <c r="AJ33" s="15">
        <f t="shared" si="3"/>
        <v>0.46027975719187125</v>
      </c>
      <c r="AK33" s="15">
        <f t="shared" si="3"/>
        <v>0.23436262866191612</v>
      </c>
      <c r="AL33" s="15">
        <f t="shared" si="3"/>
        <v>7.0731063605172881E-2</v>
      </c>
      <c r="AM33" s="15">
        <f t="shared" si="3"/>
        <v>4.8561625758775408E-2</v>
      </c>
      <c r="AN33" s="15">
        <f t="shared" si="3"/>
        <v>0.79070994985484311</v>
      </c>
    </row>
    <row r="34" spans="1:40" x14ac:dyDescent="0.2">
      <c r="A34" s="8" t="s">
        <v>30</v>
      </c>
      <c r="B34" s="11" t="s">
        <v>31</v>
      </c>
      <c r="C34" s="11" t="s">
        <v>32</v>
      </c>
      <c r="D34" s="11">
        <v>59</v>
      </c>
      <c r="E34" s="11">
        <v>1</v>
      </c>
      <c r="F34" s="11">
        <v>25</v>
      </c>
      <c r="G34" s="11">
        <v>20</v>
      </c>
      <c r="H34" s="11">
        <v>137.51</v>
      </c>
      <c r="I34" s="11">
        <v>137.46</v>
      </c>
      <c r="J34" s="11" t="s">
        <v>33</v>
      </c>
      <c r="K34" s="14" t="s">
        <v>34</v>
      </c>
      <c r="L34" s="11">
        <v>10</v>
      </c>
      <c r="M34" s="15">
        <v>17.963000000000001</v>
      </c>
      <c r="N34" s="15">
        <v>6.6870000000000003</v>
      </c>
      <c r="O34" s="15">
        <v>2.7650000000000001</v>
      </c>
      <c r="P34" s="15">
        <v>6.35</v>
      </c>
      <c r="Q34" s="15">
        <v>1.6739999999999999</v>
      </c>
      <c r="R34" s="15">
        <v>57.738</v>
      </c>
      <c r="S34" s="15">
        <v>0.28799999999999998</v>
      </c>
      <c r="T34" s="15">
        <v>0.436</v>
      </c>
      <c r="U34" s="15">
        <v>0.22500000000000001</v>
      </c>
      <c r="V34" s="15">
        <v>0.05</v>
      </c>
      <c r="W34" s="15">
        <v>0.13200000000000001</v>
      </c>
      <c r="X34" s="15">
        <v>0.80700000000000005</v>
      </c>
      <c r="Y34" s="15">
        <v>94.876999999999995</v>
      </c>
      <c r="Z34" s="11" t="s">
        <v>35</v>
      </c>
      <c r="AA34" s="15">
        <f t="shared" si="1"/>
        <v>94.175999999999988</v>
      </c>
      <c r="AB34" s="15">
        <f t="shared" si="2"/>
        <v>1.0618416581719334</v>
      </c>
      <c r="AC34" s="15">
        <f t="shared" si="3"/>
        <v>19.073861705742441</v>
      </c>
      <c r="AD34" s="15">
        <f t="shared" si="3"/>
        <v>7.1005351681957194</v>
      </c>
      <c r="AE34" s="15">
        <f t="shared" si="3"/>
        <v>2.935992184845396</v>
      </c>
      <c r="AF34" s="15">
        <f t="shared" si="3"/>
        <v>6.7426945293917768</v>
      </c>
      <c r="AG34" s="15">
        <f t="shared" si="3"/>
        <v>1.7775229357798166</v>
      </c>
      <c r="AH34" s="15">
        <f t="shared" si="3"/>
        <v>61.30861365953109</v>
      </c>
      <c r="AI34" s="15">
        <f t="shared" si="3"/>
        <v>0.3058103975535168</v>
      </c>
      <c r="AJ34" s="15">
        <f t="shared" si="3"/>
        <v>0.46296296296296297</v>
      </c>
      <c r="AK34" s="15">
        <f t="shared" si="3"/>
        <v>0.23891437308868502</v>
      </c>
      <c r="AL34" s="15">
        <f t="shared" si="3"/>
        <v>5.3092082908596676E-2</v>
      </c>
      <c r="AM34" s="15">
        <f t="shared" si="3"/>
        <v>0.14016309887869521</v>
      </c>
      <c r="AN34" s="15">
        <f t="shared" si="3"/>
        <v>0.85690621814475032</v>
      </c>
    </row>
    <row r="35" spans="1:40" x14ac:dyDescent="0.2">
      <c r="A35" s="8" t="s">
        <v>30</v>
      </c>
      <c r="B35" s="11" t="s">
        <v>31</v>
      </c>
      <c r="C35" s="11" t="s">
        <v>32</v>
      </c>
      <c r="D35" s="11">
        <v>59</v>
      </c>
      <c r="E35" s="11">
        <v>1</v>
      </c>
      <c r="F35" s="11">
        <v>25</v>
      </c>
      <c r="G35" s="11">
        <v>20</v>
      </c>
      <c r="H35" s="11">
        <v>137.51</v>
      </c>
      <c r="I35" s="11">
        <v>137.46</v>
      </c>
      <c r="J35" s="11" t="s">
        <v>33</v>
      </c>
      <c r="K35" s="14" t="s">
        <v>34</v>
      </c>
      <c r="L35" s="11">
        <v>10</v>
      </c>
      <c r="M35" s="15">
        <v>14.651999999999999</v>
      </c>
      <c r="N35" s="15">
        <v>6.6619999999999999</v>
      </c>
      <c r="O35" s="15">
        <v>2.7789999999999999</v>
      </c>
      <c r="P35" s="15">
        <v>5.7309999999999999</v>
      </c>
      <c r="Q35" s="15">
        <v>2.1280000000000001</v>
      </c>
      <c r="R35" s="15">
        <v>62.216000000000001</v>
      </c>
      <c r="S35" s="15">
        <v>0.41699999999999998</v>
      </c>
      <c r="T35" s="15">
        <v>0.34100000000000003</v>
      </c>
      <c r="U35" s="15">
        <v>6.3E-2</v>
      </c>
      <c r="V35" s="15">
        <v>0.16400000000000001</v>
      </c>
      <c r="W35" s="15">
        <v>2.3E-2</v>
      </c>
      <c r="X35" s="15">
        <v>0.27400000000000002</v>
      </c>
      <c r="Y35" s="15">
        <v>95.378</v>
      </c>
      <c r="Z35" s="11" t="s">
        <v>35</v>
      </c>
      <c r="AA35" s="15">
        <f t="shared" si="1"/>
        <v>95.153000000000006</v>
      </c>
      <c r="AB35" s="15">
        <f t="shared" si="2"/>
        <v>1.0509390140090169</v>
      </c>
      <c r="AC35" s="15">
        <f t="shared" si="3"/>
        <v>15.398358433260114</v>
      </c>
      <c r="AD35" s="15">
        <f t="shared" si="3"/>
        <v>7.0013557113280704</v>
      </c>
      <c r="AE35" s="15">
        <f t="shared" si="3"/>
        <v>2.9205595199310577</v>
      </c>
      <c r="AF35" s="15">
        <f t="shared" si="3"/>
        <v>6.0229314892856758</v>
      </c>
      <c r="AG35" s="15">
        <f t="shared" si="3"/>
        <v>2.236398221811188</v>
      </c>
      <c r="AH35" s="15">
        <f t="shared" si="3"/>
        <v>65.385221695585003</v>
      </c>
      <c r="AI35" s="15">
        <f t="shared" si="3"/>
        <v>0.43824156884176002</v>
      </c>
      <c r="AJ35" s="15">
        <f t="shared" si="3"/>
        <v>0.35837020377707479</v>
      </c>
      <c r="AK35" s="15">
        <f t="shared" si="3"/>
        <v>6.6209157882568065E-2</v>
      </c>
      <c r="AL35" s="15">
        <f t="shared" si="3"/>
        <v>0.17235399829747877</v>
      </c>
      <c r="AM35" s="15">
        <f t="shared" si="3"/>
        <v>2.4171597322207389E-2</v>
      </c>
      <c r="AN35" s="15">
        <f t="shared" si="3"/>
        <v>0.28795728983847063</v>
      </c>
    </row>
    <row r="36" spans="1:40" x14ac:dyDescent="0.2">
      <c r="A36" s="8" t="s">
        <v>30</v>
      </c>
      <c r="B36" s="11" t="s">
        <v>31</v>
      </c>
      <c r="C36" s="11" t="s">
        <v>32</v>
      </c>
      <c r="D36" s="11">
        <v>59</v>
      </c>
      <c r="E36" s="11">
        <v>1</v>
      </c>
      <c r="F36" s="11">
        <v>25</v>
      </c>
      <c r="G36" s="11">
        <v>20</v>
      </c>
      <c r="H36" s="11">
        <v>137.51</v>
      </c>
      <c r="I36" s="11">
        <v>137.46</v>
      </c>
      <c r="J36" s="11" t="s">
        <v>33</v>
      </c>
      <c r="K36" s="14" t="s">
        <v>34</v>
      </c>
      <c r="L36" s="11">
        <v>10</v>
      </c>
      <c r="M36" s="15">
        <v>18.161000000000001</v>
      </c>
      <c r="N36" s="15">
        <v>6.8760000000000003</v>
      </c>
      <c r="O36" s="15">
        <v>2.7730000000000001</v>
      </c>
      <c r="P36" s="15">
        <v>5.8390000000000004</v>
      </c>
      <c r="Q36" s="15">
        <v>1.641</v>
      </c>
      <c r="R36" s="15">
        <v>57.005000000000003</v>
      </c>
      <c r="S36" s="15">
        <v>0.318</v>
      </c>
      <c r="T36" s="15">
        <v>0.35699999999999998</v>
      </c>
      <c r="U36" s="15">
        <v>0.21</v>
      </c>
      <c r="V36" s="15">
        <v>4.5999999999999999E-2</v>
      </c>
      <c r="W36" s="15">
        <v>9.4E-2</v>
      </c>
      <c r="X36" s="15">
        <v>0.78100000000000003</v>
      </c>
      <c r="Y36" s="15">
        <v>93.885000000000005</v>
      </c>
      <c r="Z36" s="11" t="s">
        <v>35</v>
      </c>
      <c r="AA36" s="15">
        <f t="shared" si="1"/>
        <v>93.225999999999999</v>
      </c>
      <c r="AB36" s="15">
        <f t="shared" si="2"/>
        <v>1.072662132881385</v>
      </c>
      <c r="AC36" s="15">
        <f t="shared" si="3"/>
        <v>19.480616995258835</v>
      </c>
      <c r="AD36" s="15">
        <f t="shared" si="3"/>
        <v>7.3756248256924035</v>
      </c>
      <c r="AE36" s="15">
        <f t="shared" si="3"/>
        <v>2.9744920944800808</v>
      </c>
      <c r="AF36" s="15">
        <f t="shared" si="3"/>
        <v>6.2632741938944072</v>
      </c>
      <c r="AG36" s="15">
        <f t="shared" si="3"/>
        <v>1.7602385600583528</v>
      </c>
      <c r="AH36" s="15">
        <f t="shared" si="3"/>
        <v>61.147104884903356</v>
      </c>
      <c r="AI36" s="15">
        <f t="shared" si="3"/>
        <v>0.34110655825628045</v>
      </c>
      <c r="AJ36" s="15">
        <f t="shared" si="3"/>
        <v>0.38294038143865444</v>
      </c>
      <c r="AK36" s="15">
        <f t="shared" si="3"/>
        <v>0.22525904790509085</v>
      </c>
      <c r="AL36" s="15">
        <f t="shared" si="3"/>
        <v>4.9342458112543709E-2</v>
      </c>
      <c r="AM36" s="15">
        <f t="shared" si="3"/>
        <v>0.1008302404908502</v>
      </c>
      <c r="AN36" s="15">
        <f t="shared" si="3"/>
        <v>0.83774912578036176</v>
      </c>
    </row>
    <row r="37" spans="1:40" x14ac:dyDescent="0.2">
      <c r="A37" s="8" t="s">
        <v>30</v>
      </c>
      <c r="B37" s="11" t="s">
        <v>31</v>
      </c>
      <c r="C37" s="11" t="s">
        <v>32</v>
      </c>
      <c r="D37" s="11">
        <v>59</v>
      </c>
      <c r="E37" s="11">
        <v>1</v>
      </c>
      <c r="F37" s="11">
        <v>25</v>
      </c>
      <c r="G37" s="11">
        <v>20</v>
      </c>
      <c r="H37" s="11">
        <v>137.51</v>
      </c>
      <c r="I37" s="11">
        <v>137.46</v>
      </c>
      <c r="J37" s="11" t="s">
        <v>33</v>
      </c>
      <c r="K37" s="14" t="s">
        <v>34</v>
      </c>
      <c r="L37" s="11">
        <v>10</v>
      </c>
      <c r="M37" s="15">
        <v>17.61</v>
      </c>
      <c r="N37" s="15">
        <v>6.7160000000000002</v>
      </c>
      <c r="O37" s="15">
        <v>2.883</v>
      </c>
      <c r="P37" s="15">
        <v>6.3120000000000003</v>
      </c>
      <c r="Q37" s="15">
        <v>1.702</v>
      </c>
      <c r="R37" s="15">
        <v>58.31</v>
      </c>
      <c r="S37" s="15">
        <v>0.30499999999999999</v>
      </c>
      <c r="T37" s="15">
        <v>0.39700000000000002</v>
      </c>
      <c r="U37" s="15">
        <v>0.216</v>
      </c>
      <c r="V37" s="15">
        <v>9.5000000000000001E-2</v>
      </c>
      <c r="W37" s="15">
        <v>0.151</v>
      </c>
      <c r="X37" s="15">
        <v>0.75600000000000001</v>
      </c>
      <c r="Y37" s="15">
        <v>95.218000000000004</v>
      </c>
      <c r="Z37" s="11" t="s">
        <v>35</v>
      </c>
      <c r="AA37" s="15">
        <f t="shared" si="1"/>
        <v>94.546000000000006</v>
      </c>
      <c r="AB37" s="15">
        <f t="shared" si="2"/>
        <v>1.0576862056565057</v>
      </c>
      <c r="AC37" s="15">
        <f t="shared" si="3"/>
        <v>18.625854081611067</v>
      </c>
      <c r="AD37" s="15">
        <f t="shared" si="3"/>
        <v>7.1034205571890929</v>
      </c>
      <c r="AE37" s="15">
        <f t="shared" si="3"/>
        <v>3.0493093309077062</v>
      </c>
      <c r="AF37" s="15">
        <f t="shared" si="3"/>
        <v>6.6761153301038645</v>
      </c>
      <c r="AG37" s="15">
        <f t="shared" si="3"/>
        <v>1.8001819220273727</v>
      </c>
      <c r="AH37" s="15">
        <f t="shared" si="3"/>
        <v>61.673682651830852</v>
      </c>
      <c r="AI37" s="15">
        <f t="shared" si="3"/>
        <v>0.32259429272523427</v>
      </c>
      <c r="AJ37" s="15">
        <f t="shared" si="3"/>
        <v>0.41990142364563282</v>
      </c>
      <c r="AK37" s="15">
        <f t="shared" si="3"/>
        <v>0.22846022042180522</v>
      </c>
      <c r="AL37" s="15">
        <f t="shared" si="3"/>
        <v>0.10048018953736805</v>
      </c>
      <c r="AM37" s="15">
        <f t="shared" si="3"/>
        <v>0.15971061705413236</v>
      </c>
      <c r="AN37" s="15">
        <f t="shared" si="3"/>
        <v>0.79961077147631832</v>
      </c>
    </row>
    <row r="38" spans="1:40" x14ac:dyDescent="0.2">
      <c r="A38" s="8" t="s">
        <v>30</v>
      </c>
      <c r="B38" s="11" t="s">
        <v>31</v>
      </c>
      <c r="C38" s="11" t="s">
        <v>32</v>
      </c>
      <c r="D38" s="11">
        <v>59</v>
      </c>
      <c r="E38" s="11">
        <v>1</v>
      </c>
      <c r="F38" s="11">
        <v>25</v>
      </c>
      <c r="G38" s="11">
        <v>20</v>
      </c>
      <c r="H38" s="11">
        <v>137.51</v>
      </c>
      <c r="I38" s="11">
        <v>137.46</v>
      </c>
      <c r="J38" s="11" t="s">
        <v>33</v>
      </c>
      <c r="K38" s="14" t="s">
        <v>34</v>
      </c>
      <c r="L38" s="11">
        <v>10</v>
      </c>
      <c r="M38" s="15">
        <v>16.78</v>
      </c>
      <c r="N38" s="15">
        <v>6.71</v>
      </c>
      <c r="O38" s="15">
        <v>2.8690000000000002</v>
      </c>
      <c r="P38" s="15">
        <v>5.6260000000000003</v>
      </c>
      <c r="Q38" s="15">
        <v>1.6859999999999999</v>
      </c>
      <c r="R38" s="15">
        <v>57.302</v>
      </c>
      <c r="S38" s="15">
        <v>0.27900000000000003</v>
      </c>
      <c r="T38" s="15">
        <v>0.42299999999999999</v>
      </c>
      <c r="U38" s="15">
        <v>0.216</v>
      </c>
      <c r="V38" s="15">
        <v>2.3E-2</v>
      </c>
      <c r="W38" s="15">
        <v>0.129</v>
      </c>
      <c r="X38" s="15">
        <v>0.77400000000000002</v>
      </c>
      <c r="Y38" s="15">
        <v>92.587999999999994</v>
      </c>
      <c r="Z38" s="11" t="s">
        <v>35</v>
      </c>
      <c r="AA38" s="15">
        <f t="shared" si="1"/>
        <v>91.914000000000001</v>
      </c>
      <c r="AB38" s="15">
        <f t="shared" si="2"/>
        <v>1.0879735404834954</v>
      </c>
      <c r="AC38" s="15">
        <f t="shared" si="3"/>
        <v>18.256196009313054</v>
      </c>
      <c r="AD38" s="15">
        <f t="shared" si="3"/>
        <v>7.3003024566442543</v>
      </c>
      <c r="AE38" s="15">
        <f t="shared" si="3"/>
        <v>3.1213960876471485</v>
      </c>
      <c r="AF38" s="15">
        <f t="shared" si="3"/>
        <v>6.1209391387601455</v>
      </c>
      <c r="AG38" s="15">
        <f t="shared" si="3"/>
        <v>1.8343233892551731</v>
      </c>
      <c r="AH38" s="15">
        <f t="shared" si="3"/>
        <v>62.343059816785249</v>
      </c>
      <c r="AI38" s="15">
        <f t="shared" si="3"/>
        <v>0.30354461779489522</v>
      </c>
      <c r="AJ38" s="15">
        <f t="shared" si="3"/>
        <v>0.46021280762451855</v>
      </c>
      <c r="AK38" s="15">
        <f t="shared" si="3"/>
        <v>0.23500228474443499</v>
      </c>
      <c r="AL38" s="15">
        <f t="shared" si="3"/>
        <v>2.5023391431120392E-2</v>
      </c>
      <c r="AM38" s="15">
        <f t="shared" si="3"/>
        <v>0.14034858672237091</v>
      </c>
      <c r="AN38" s="15">
        <f t="shared" si="3"/>
        <v>0.84209152033422541</v>
      </c>
    </row>
    <row r="39" spans="1:40" x14ac:dyDescent="0.2">
      <c r="A39" s="8" t="s">
        <v>30</v>
      </c>
      <c r="B39" s="11" t="s">
        <v>31</v>
      </c>
      <c r="C39" s="11" t="s">
        <v>32</v>
      </c>
      <c r="D39" s="11">
        <v>59</v>
      </c>
      <c r="E39" s="11">
        <v>1</v>
      </c>
      <c r="F39" s="11">
        <v>25</v>
      </c>
      <c r="G39" s="11">
        <v>20</v>
      </c>
      <c r="H39" s="11">
        <v>137.51</v>
      </c>
      <c r="I39" s="11">
        <v>137.46</v>
      </c>
      <c r="J39" s="11" t="s">
        <v>33</v>
      </c>
      <c r="K39" s="14" t="s">
        <v>34</v>
      </c>
      <c r="L39" s="11">
        <v>10</v>
      </c>
      <c r="M39" s="15">
        <v>17.745000000000001</v>
      </c>
      <c r="N39" s="15">
        <v>6.7729999999999997</v>
      </c>
      <c r="O39" s="15">
        <v>2.718</v>
      </c>
      <c r="P39" s="15">
        <v>6.0460000000000003</v>
      </c>
      <c r="Q39" s="15">
        <v>1.728</v>
      </c>
      <c r="R39" s="15">
        <v>57.445</v>
      </c>
      <c r="S39" s="15">
        <v>0.29899999999999999</v>
      </c>
      <c r="T39" s="15">
        <v>0.39900000000000002</v>
      </c>
      <c r="U39" s="15">
        <v>0.26700000000000002</v>
      </c>
      <c r="V39" s="15">
        <v>4.8000000000000001E-2</v>
      </c>
      <c r="W39" s="15">
        <v>0.151</v>
      </c>
      <c r="X39" s="15">
        <v>0.74299999999999999</v>
      </c>
      <c r="Y39" s="15">
        <v>94.13</v>
      </c>
      <c r="Z39" s="11" t="s">
        <v>35</v>
      </c>
      <c r="AA39" s="15">
        <f t="shared" si="1"/>
        <v>93.468000000000018</v>
      </c>
      <c r="AB39" s="15">
        <f t="shared" si="2"/>
        <v>1.0698848803868701</v>
      </c>
      <c r="AC39" s="15">
        <f t="shared" si="3"/>
        <v>18.985107202465013</v>
      </c>
      <c r="AD39" s="15">
        <f t="shared" si="3"/>
        <v>7.2463302948602708</v>
      </c>
      <c r="AE39" s="15">
        <f t="shared" si="3"/>
        <v>2.9079471048915129</v>
      </c>
      <c r="AF39" s="15">
        <f t="shared" si="3"/>
        <v>6.468523986819017</v>
      </c>
      <c r="AG39" s="15">
        <f t="shared" si="3"/>
        <v>1.8487610733085116</v>
      </c>
      <c r="AH39" s="15">
        <f t="shared" si="3"/>
        <v>61.459536953823758</v>
      </c>
      <c r="AI39" s="15">
        <f t="shared" si="3"/>
        <v>0.31989557923567413</v>
      </c>
      <c r="AJ39" s="15">
        <f t="shared" si="3"/>
        <v>0.42688406727436118</v>
      </c>
      <c r="AK39" s="15">
        <f t="shared" si="3"/>
        <v>0.28565926306329437</v>
      </c>
      <c r="AL39" s="15">
        <f t="shared" si="3"/>
        <v>5.1354474258569767E-2</v>
      </c>
      <c r="AM39" s="15">
        <f t="shared" si="3"/>
        <v>0.16155261693841738</v>
      </c>
      <c r="AN39" s="15">
        <f t="shared" si="3"/>
        <v>0.7949244661274445</v>
      </c>
    </row>
    <row r="40" spans="1:40" x14ac:dyDescent="0.2">
      <c r="A40" s="8" t="s">
        <v>30</v>
      </c>
      <c r="B40" s="11" t="s">
        <v>31</v>
      </c>
      <c r="C40" s="11" t="s">
        <v>32</v>
      </c>
      <c r="D40" s="11">
        <v>59</v>
      </c>
      <c r="E40" s="11">
        <v>1</v>
      </c>
      <c r="F40" s="11">
        <v>25</v>
      </c>
      <c r="G40" s="11">
        <v>20</v>
      </c>
      <c r="H40" s="11">
        <v>137.51</v>
      </c>
      <c r="I40" s="11">
        <v>137.46</v>
      </c>
      <c r="J40" s="11" t="s">
        <v>33</v>
      </c>
      <c r="K40" s="14" t="s">
        <v>34</v>
      </c>
      <c r="L40" s="11">
        <v>5</v>
      </c>
      <c r="M40" s="15">
        <v>17.695</v>
      </c>
      <c r="N40" s="15">
        <v>8.5660000000000007</v>
      </c>
      <c r="O40" s="15">
        <v>3.2010000000000001</v>
      </c>
      <c r="P40" s="15">
        <v>3.528</v>
      </c>
      <c r="Q40" s="15">
        <v>2.2429999999999999</v>
      </c>
      <c r="R40" s="15">
        <v>59.093000000000004</v>
      </c>
      <c r="S40" s="15">
        <v>0.59199999999999997</v>
      </c>
      <c r="T40" s="15">
        <v>0.35799999999999998</v>
      </c>
      <c r="U40" s="15">
        <v>0.109</v>
      </c>
      <c r="V40" s="15">
        <v>0.14499999999999999</v>
      </c>
      <c r="W40" s="15">
        <v>0</v>
      </c>
      <c r="X40" s="15">
        <v>0.30499999999999999</v>
      </c>
      <c r="Y40" s="15">
        <v>95.766000000000005</v>
      </c>
      <c r="Z40" s="11" t="s">
        <v>35</v>
      </c>
      <c r="AA40" s="15">
        <f t="shared" si="1"/>
        <v>95.53</v>
      </c>
      <c r="AB40" s="15">
        <f t="shared" si="2"/>
        <v>1.0467915837956663</v>
      </c>
      <c r="AC40" s="15">
        <f t="shared" si="3"/>
        <v>18.522977075264315</v>
      </c>
      <c r="AD40" s="15">
        <f t="shared" si="3"/>
        <v>8.9668167067936775</v>
      </c>
      <c r="AE40" s="15">
        <f t="shared" si="3"/>
        <v>3.3507798597299279</v>
      </c>
      <c r="AF40" s="15">
        <f t="shared" si="3"/>
        <v>3.6930807076311107</v>
      </c>
      <c r="AG40" s="15">
        <f t="shared" si="3"/>
        <v>2.3479535224536794</v>
      </c>
      <c r="AH40" s="15">
        <f t="shared" si="3"/>
        <v>61.858055061237309</v>
      </c>
      <c r="AI40" s="15">
        <f t="shared" si="3"/>
        <v>0.61970061760703443</v>
      </c>
      <c r="AJ40" s="15">
        <f t="shared" si="3"/>
        <v>0.37475138699884852</v>
      </c>
      <c r="AK40" s="15">
        <f t="shared" si="3"/>
        <v>0.11410028263372762</v>
      </c>
      <c r="AL40" s="15">
        <f t="shared" si="3"/>
        <v>0.1517847796503716</v>
      </c>
      <c r="AM40" s="15">
        <f t="shared" si="3"/>
        <v>0</v>
      </c>
      <c r="AN40" s="15">
        <f t="shared" si="3"/>
        <v>0.31927143305767819</v>
      </c>
    </row>
    <row r="41" spans="1:40" x14ac:dyDescent="0.2">
      <c r="A41" s="8" t="s">
        <v>30</v>
      </c>
      <c r="B41" s="11" t="s">
        <v>31</v>
      </c>
      <c r="C41" s="11" t="s">
        <v>32</v>
      </c>
      <c r="D41" s="11">
        <v>59</v>
      </c>
      <c r="E41" s="11">
        <v>1</v>
      </c>
      <c r="F41" s="11">
        <v>25</v>
      </c>
      <c r="G41" s="11">
        <v>20</v>
      </c>
      <c r="H41" s="11">
        <v>137.51</v>
      </c>
      <c r="I41" s="11">
        <v>137.46</v>
      </c>
      <c r="J41" s="11" t="s">
        <v>33</v>
      </c>
      <c r="K41" s="14" t="s">
        <v>34</v>
      </c>
      <c r="L41" s="11">
        <v>5</v>
      </c>
      <c r="M41" s="15">
        <v>17.864000000000001</v>
      </c>
      <c r="N41" s="15">
        <v>8.59</v>
      </c>
      <c r="O41" s="15">
        <v>2.9769999999999999</v>
      </c>
      <c r="P41" s="15">
        <v>4.0910000000000002</v>
      </c>
      <c r="Q41" s="15">
        <v>2.1949999999999998</v>
      </c>
      <c r="R41" s="15">
        <v>60.222999999999999</v>
      </c>
      <c r="S41" s="15">
        <v>0.51300000000000001</v>
      </c>
      <c r="T41" s="15">
        <v>0.36899999999999999</v>
      </c>
      <c r="U41" s="15">
        <v>0.107</v>
      </c>
      <c r="V41" s="15">
        <v>2.4E-2</v>
      </c>
      <c r="W41" s="15">
        <v>0</v>
      </c>
      <c r="X41" s="15">
        <v>0.375</v>
      </c>
      <c r="Y41" s="15">
        <v>97.242999999999995</v>
      </c>
      <c r="Z41" s="11" t="s">
        <v>35</v>
      </c>
      <c r="AA41" s="15">
        <f t="shared" si="1"/>
        <v>96.953000000000003</v>
      </c>
      <c r="AB41" s="15">
        <f t="shared" si="2"/>
        <v>1.0314275989396924</v>
      </c>
      <c r="AC41" s="15">
        <f t="shared" si="3"/>
        <v>18.425422627458666</v>
      </c>
      <c r="AD41" s="15">
        <f t="shared" si="3"/>
        <v>8.859963074891958</v>
      </c>
      <c r="AE41" s="15">
        <f t="shared" si="3"/>
        <v>3.0705599620434643</v>
      </c>
      <c r="AF41" s="15">
        <f t="shared" si="3"/>
        <v>4.2195703072622814</v>
      </c>
      <c r="AG41" s="15">
        <f t="shared" si="3"/>
        <v>2.2639835796726246</v>
      </c>
      <c r="AH41" s="15">
        <f t="shared" si="3"/>
        <v>62.115664290945091</v>
      </c>
      <c r="AI41" s="15">
        <f t="shared" si="3"/>
        <v>0.52912235825606224</v>
      </c>
      <c r="AJ41" s="15">
        <f t="shared" si="3"/>
        <v>0.38059678400874647</v>
      </c>
      <c r="AK41" s="15">
        <f t="shared" si="3"/>
        <v>0.11036275308654708</v>
      </c>
      <c r="AL41" s="15">
        <f t="shared" si="3"/>
        <v>2.4754262374552617E-2</v>
      </c>
      <c r="AM41" s="15">
        <f t="shared" si="3"/>
        <v>0</v>
      </c>
      <c r="AN41" s="15">
        <f t="shared" si="3"/>
        <v>0.38678534960238464</v>
      </c>
    </row>
    <row r="42" spans="1:40" x14ac:dyDescent="0.2">
      <c r="A42" s="8" t="s">
        <v>30</v>
      </c>
      <c r="B42" s="11" t="s">
        <v>31</v>
      </c>
      <c r="C42" s="11" t="s">
        <v>32</v>
      </c>
      <c r="D42" s="11">
        <v>59</v>
      </c>
      <c r="E42" s="11">
        <v>1</v>
      </c>
      <c r="F42" s="11">
        <v>25</v>
      </c>
      <c r="G42" s="11">
        <v>20</v>
      </c>
      <c r="H42" s="11">
        <v>137.51</v>
      </c>
      <c r="I42" s="11">
        <v>137.46</v>
      </c>
      <c r="J42" s="11" t="s">
        <v>33</v>
      </c>
      <c r="K42" s="14" t="s">
        <v>34</v>
      </c>
      <c r="L42" s="11">
        <v>5</v>
      </c>
      <c r="M42" s="15">
        <v>18.021000000000001</v>
      </c>
      <c r="N42" s="15">
        <v>7.33</v>
      </c>
      <c r="O42" s="15">
        <v>3.0960000000000001</v>
      </c>
      <c r="P42" s="15">
        <v>1.68</v>
      </c>
      <c r="Q42" s="15">
        <v>2.2109999999999999</v>
      </c>
      <c r="R42" s="15">
        <v>61.406999999999996</v>
      </c>
      <c r="S42" s="15">
        <v>0.55000000000000004</v>
      </c>
      <c r="T42" s="15">
        <v>0.35099999999999998</v>
      </c>
      <c r="U42" s="15">
        <v>9.1999999999999998E-2</v>
      </c>
      <c r="V42" s="15">
        <v>0.123</v>
      </c>
      <c r="W42" s="15">
        <v>0</v>
      </c>
      <c r="X42" s="15">
        <v>0.38800000000000001</v>
      </c>
      <c r="Y42" s="15">
        <v>95.161000000000001</v>
      </c>
      <c r="Z42" s="11" t="s">
        <v>35</v>
      </c>
      <c r="AA42" s="15">
        <f t="shared" si="1"/>
        <v>94.861000000000004</v>
      </c>
      <c r="AB42" s="15">
        <f t="shared" si="2"/>
        <v>1.0541740019607635</v>
      </c>
      <c r="AC42" s="15">
        <f t="shared" si="3"/>
        <v>18.997269689334921</v>
      </c>
      <c r="AD42" s="15">
        <f t="shared" si="3"/>
        <v>7.7270954343723961</v>
      </c>
      <c r="AE42" s="15">
        <f t="shared" si="3"/>
        <v>3.2637227100705237</v>
      </c>
      <c r="AF42" s="15">
        <f t="shared" si="3"/>
        <v>1.7710123232940826</v>
      </c>
      <c r="AG42" s="15">
        <f t="shared" si="3"/>
        <v>2.3307787183352477</v>
      </c>
      <c r="AH42" s="15">
        <f t="shared" si="3"/>
        <v>64.733662938404606</v>
      </c>
      <c r="AI42" s="15">
        <f t="shared" si="3"/>
        <v>0.57979570107841993</v>
      </c>
      <c r="AJ42" s="15">
        <f t="shared" si="3"/>
        <v>0.37001507468822797</v>
      </c>
      <c r="AK42" s="15">
        <f t="shared" si="3"/>
        <v>9.6984008180390241E-2</v>
      </c>
      <c r="AL42" s="15">
        <f t="shared" si="3"/>
        <v>0.1296634022411739</v>
      </c>
      <c r="AM42" s="15">
        <f t="shared" si="3"/>
        <v>0</v>
      </c>
      <c r="AN42" s="15">
        <f t="shared" si="3"/>
        <v>0.40901951276077625</v>
      </c>
    </row>
    <row r="43" spans="1:40" x14ac:dyDescent="0.2">
      <c r="A43" s="8" t="s">
        <v>30</v>
      </c>
      <c r="B43" s="11" t="s">
        <v>31</v>
      </c>
      <c r="C43" s="11" t="s">
        <v>32</v>
      </c>
      <c r="D43" s="11">
        <v>59</v>
      </c>
      <c r="E43" s="11">
        <v>1</v>
      </c>
      <c r="F43" s="11">
        <v>25</v>
      </c>
      <c r="G43" s="11">
        <v>20</v>
      </c>
      <c r="H43" s="11">
        <v>137.51</v>
      </c>
      <c r="I43" s="11">
        <v>137.46</v>
      </c>
      <c r="J43" s="11" t="s">
        <v>33</v>
      </c>
      <c r="K43" s="14" t="s">
        <v>34</v>
      </c>
      <c r="L43" s="11">
        <v>5</v>
      </c>
      <c r="M43" s="15">
        <v>17.945</v>
      </c>
      <c r="N43" s="15">
        <v>6.625</v>
      </c>
      <c r="O43" s="15">
        <v>2.6539999999999999</v>
      </c>
      <c r="P43" s="15">
        <v>5.1559999999999997</v>
      </c>
      <c r="Q43" s="15">
        <v>1.696</v>
      </c>
      <c r="R43" s="15">
        <v>58.284999999999997</v>
      </c>
      <c r="S43" s="15">
        <v>0.308</v>
      </c>
      <c r="T43" s="15">
        <v>0.35399999999999998</v>
      </c>
      <c r="U43" s="15">
        <v>0.24099999999999999</v>
      </c>
      <c r="V43" s="15">
        <v>2.1000000000000001E-2</v>
      </c>
      <c r="W43" s="15">
        <v>0.111</v>
      </c>
      <c r="X43" s="15">
        <v>0.73799999999999999</v>
      </c>
      <c r="Y43" s="15">
        <v>93.92</v>
      </c>
      <c r="Z43" s="11" t="s">
        <v>35</v>
      </c>
      <c r="AA43" s="15">
        <f t="shared" si="1"/>
        <v>93.284999999999997</v>
      </c>
      <c r="AB43" s="15">
        <f t="shared" si="2"/>
        <v>1.0719837058476711</v>
      </c>
      <c r="AC43" s="15">
        <f t="shared" ref="AC43:AN57" si="4">M43*$AB43</f>
        <v>19.236747601436459</v>
      </c>
      <c r="AD43" s="15">
        <f t="shared" si="4"/>
        <v>7.1018920512408208</v>
      </c>
      <c r="AE43" s="15">
        <f t="shared" si="4"/>
        <v>2.8450447553197189</v>
      </c>
      <c r="AF43" s="15">
        <f t="shared" si="4"/>
        <v>5.5271479873505918</v>
      </c>
      <c r="AG43" s="15">
        <f t="shared" si="4"/>
        <v>1.8180843651176501</v>
      </c>
      <c r="AH43" s="15">
        <f t="shared" si="4"/>
        <v>62.480570295331503</v>
      </c>
      <c r="AI43" s="15">
        <f t="shared" si="4"/>
        <v>0.3301709814010827</v>
      </c>
      <c r="AJ43" s="15">
        <f t="shared" si="4"/>
        <v>0.37948223187007557</v>
      </c>
      <c r="AK43" s="15">
        <f t="shared" si="4"/>
        <v>0.25834807310928876</v>
      </c>
      <c r="AL43" s="15">
        <f t="shared" si="4"/>
        <v>2.2511657822801096E-2</v>
      </c>
      <c r="AM43" s="15">
        <f t="shared" si="4"/>
        <v>0.1189901913490915</v>
      </c>
      <c r="AN43" s="15">
        <f t="shared" si="4"/>
        <v>0.79112397491558129</v>
      </c>
    </row>
    <row r="44" spans="1:40" x14ac:dyDescent="0.2">
      <c r="A44" s="8" t="s">
        <v>30</v>
      </c>
      <c r="B44" s="11" t="s">
        <v>31</v>
      </c>
      <c r="C44" s="11" t="s">
        <v>32</v>
      </c>
      <c r="D44" s="11">
        <v>59</v>
      </c>
      <c r="E44" s="11">
        <v>1</v>
      </c>
      <c r="F44" s="11">
        <v>25</v>
      </c>
      <c r="G44" s="11">
        <v>20</v>
      </c>
      <c r="H44" s="11">
        <v>137.51</v>
      </c>
      <c r="I44" s="11">
        <v>137.46</v>
      </c>
      <c r="J44" s="11" t="s">
        <v>33</v>
      </c>
      <c r="K44" s="14" t="s">
        <v>34</v>
      </c>
      <c r="L44" s="11">
        <v>5</v>
      </c>
      <c r="M44" s="15">
        <v>17.824999999999999</v>
      </c>
      <c r="N44" s="15">
        <v>7.5259999999999998</v>
      </c>
      <c r="O44" s="15">
        <v>2.71</v>
      </c>
      <c r="P44" s="15">
        <v>4.9089999999999998</v>
      </c>
      <c r="Q44" s="15">
        <v>1.9419999999999999</v>
      </c>
      <c r="R44" s="15">
        <v>59.734000000000002</v>
      </c>
      <c r="S44" s="15">
        <v>0.41</v>
      </c>
      <c r="T44" s="15">
        <v>0.34599999999999997</v>
      </c>
      <c r="U44" s="15">
        <v>0.13500000000000001</v>
      </c>
      <c r="V44" s="15">
        <v>6.7000000000000004E-2</v>
      </c>
      <c r="W44" s="15">
        <v>0</v>
      </c>
      <c r="X44" s="15">
        <v>0.47599999999999998</v>
      </c>
      <c r="Y44" s="15">
        <v>95.972999999999999</v>
      </c>
      <c r="Z44" s="11" t="s">
        <v>35</v>
      </c>
      <c r="AA44" s="15">
        <f t="shared" si="1"/>
        <v>95.603999999999999</v>
      </c>
      <c r="AB44" s="15">
        <f t="shared" si="2"/>
        <v>1.0459813396928999</v>
      </c>
      <c r="AC44" s="15">
        <f t="shared" si="4"/>
        <v>18.644617380025938</v>
      </c>
      <c r="AD44" s="15">
        <f t="shared" si="4"/>
        <v>7.8720555625287645</v>
      </c>
      <c r="AE44" s="15">
        <f t="shared" si="4"/>
        <v>2.8346094305677587</v>
      </c>
      <c r="AF44" s="15">
        <f t="shared" si="4"/>
        <v>5.1347223965524451</v>
      </c>
      <c r="AG44" s="15">
        <f t="shared" si="4"/>
        <v>2.0312957616836114</v>
      </c>
      <c r="AH44" s="15">
        <f t="shared" si="4"/>
        <v>62.480649345215681</v>
      </c>
      <c r="AI44" s="15">
        <f t="shared" si="4"/>
        <v>0.42885234927408894</v>
      </c>
      <c r="AJ44" s="15">
        <f t="shared" si="4"/>
        <v>0.36190954353374333</v>
      </c>
      <c r="AK44" s="15">
        <f t="shared" si="4"/>
        <v>0.14120748085854148</v>
      </c>
      <c r="AL44" s="15">
        <f t="shared" si="4"/>
        <v>7.0080749759424299E-2</v>
      </c>
      <c r="AM44" s="15">
        <f t="shared" si="4"/>
        <v>0</v>
      </c>
      <c r="AN44" s="15">
        <f t="shared" si="4"/>
        <v>0.49788711769382032</v>
      </c>
    </row>
    <row r="45" spans="1:40" x14ac:dyDescent="0.2">
      <c r="A45" s="8" t="s">
        <v>30</v>
      </c>
      <c r="B45" s="11" t="s">
        <v>31</v>
      </c>
      <c r="C45" s="11" t="s">
        <v>32</v>
      </c>
      <c r="D45" s="11">
        <v>59</v>
      </c>
      <c r="E45" s="11">
        <v>1</v>
      </c>
      <c r="F45" s="11">
        <v>25</v>
      </c>
      <c r="G45" s="11">
        <v>20</v>
      </c>
      <c r="H45" s="11">
        <v>137.51</v>
      </c>
      <c r="I45" s="11">
        <v>137.46</v>
      </c>
      <c r="J45" s="11" t="s">
        <v>33</v>
      </c>
      <c r="K45" s="14" t="s">
        <v>34</v>
      </c>
      <c r="L45" s="11">
        <v>5</v>
      </c>
      <c r="M45" s="15">
        <v>18.396000000000001</v>
      </c>
      <c r="N45" s="15">
        <v>6.4539999999999997</v>
      </c>
      <c r="O45" s="15">
        <v>2.78</v>
      </c>
      <c r="P45" s="15">
        <v>5.7249999999999996</v>
      </c>
      <c r="Q45" s="15">
        <v>1.5660000000000001</v>
      </c>
      <c r="R45" s="15">
        <v>61.256</v>
      </c>
      <c r="S45" s="15">
        <v>0.30299999999999999</v>
      </c>
      <c r="T45" s="15">
        <v>0.377</v>
      </c>
      <c r="U45" s="15">
        <v>0.21199999999999999</v>
      </c>
      <c r="V45" s="15">
        <v>6.8000000000000005E-2</v>
      </c>
      <c r="W45" s="15">
        <v>0.10199999999999999</v>
      </c>
      <c r="X45" s="15">
        <v>0.74199999999999999</v>
      </c>
      <c r="Y45" s="15">
        <v>97.771000000000001</v>
      </c>
      <c r="Z45" s="11" t="s">
        <v>35</v>
      </c>
      <c r="AA45" s="15">
        <f t="shared" si="1"/>
        <v>97.137</v>
      </c>
      <c r="AB45" s="15">
        <f t="shared" si="2"/>
        <v>1.02947383592246</v>
      </c>
      <c r="AC45" s="15">
        <f t="shared" si="4"/>
        <v>18.938200685629575</v>
      </c>
      <c r="AD45" s="15">
        <f t="shared" si="4"/>
        <v>6.6442241370435564</v>
      </c>
      <c r="AE45" s="15">
        <f t="shared" si="4"/>
        <v>2.8619372638644385</v>
      </c>
      <c r="AF45" s="15">
        <f t="shared" si="4"/>
        <v>5.8937377106560831</v>
      </c>
      <c r="AG45" s="15">
        <f t="shared" si="4"/>
        <v>1.6121560270545725</v>
      </c>
      <c r="AH45" s="15">
        <f t="shared" si="4"/>
        <v>63.061449293266207</v>
      </c>
      <c r="AI45" s="15">
        <f t="shared" si="4"/>
        <v>0.31193057228450538</v>
      </c>
      <c r="AJ45" s="15">
        <f t="shared" si="4"/>
        <v>0.38811163614276745</v>
      </c>
      <c r="AK45" s="15">
        <f t="shared" si="4"/>
        <v>0.21824845321556152</v>
      </c>
      <c r="AL45" s="15">
        <f t="shared" si="4"/>
        <v>7.0004220842727283E-2</v>
      </c>
      <c r="AM45" s="15">
        <f t="shared" si="4"/>
        <v>0.10500633126409091</v>
      </c>
      <c r="AN45" s="15">
        <f t="shared" si="4"/>
        <v>0.76386958625446533</v>
      </c>
    </row>
    <row r="46" spans="1:40" x14ac:dyDescent="0.2">
      <c r="A46" s="8" t="s">
        <v>30</v>
      </c>
      <c r="B46" s="11" t="s">
        <v>31</v>
      </c>
      <c r="C46" s="11" t="s">
        <v>32</v>
      </c>
      <c r="D46" s="11">
        <v>59</v>
      </c>
      <c r="E46" s="11">
        <v>1</v>
      </c>
      <c r="F46" s="11">
        <v>25</v>
      </c>
      <c r="G46" s="11">
        <v>20</v>
      </c>
      <c r="H46" s="11">
        <v>137.51</v>
      </c>
      <c r="I46" s="11">
        <v>137.46</v>
      </c>
      <c r="J46" s="11" t="s">
        <v>33</v>
      </c>
      <c r="K46" s="14" t="s">
        <v>34</v>
      </c>
      <c r="L46" s="11">
        <v>5</v>
      </c>
      <c r="M46" s="15">
        <v>18.556999999999999</v>
      </c>
      <c r="N46" s="15">
        <v>8.0690000000000008</v>
      </c>
      <c r="O46" s="15">
        <v>3.0430000000000001</v>
      </c>
      <c r="P46" s="15">
        <v>3.5409999999999999</v>
      </c>
      <c r="Q46" s="15">
        <v>2.2000000000000002</v>
      </c>
      <c r="R46" s="15">
        <v>57.161999999999999</v>
      </c>
      <c r="S46" s="15">
        <v>0.58499999999999996</v>
      </c>
      <c r="T46" s="15">
        <v>0.42599999999999999</v>
      </c>
      <c r="U46" s="15">
        <v>8.7999999999999995E-2</v>
      </c>
      <c r="V46" s="15">
        <v>5.3999999999999999E-2</v>
      </c>
      <c r="W46" s="15">
        <v>0</v>
      </c>
      <c r="X46" s="15">
        <v>0.40300000000000002</v>
      </c>
      <c r="Y46" s="15">
        <v>94.037000000000006</v>
      </c>
      <c r="Z46" s="11" t="s">
        <v>35</v>
      </c>
      <c r="AA46" s="15">
        <f t="shared" si="1"/>
        <v>93.724999999999994</v>
      </c>
      <c r="AB46" s="15">
        <f t="shared" si="2"/>
        <v>1.0669511869831956</v>
      </c>
      <c r="AC46" s="15">
        <f t="shared" si="4"/>
        <v>19.79941317684716</v>
      </c>
      <c r="AD46" s="15">
        <f t="shared" si="4"/>
        <v>8.6092291277674065</v>
      </c>
      <c r="AE46" s="15">
        <f t="shared" si="4"/>
        <v>3.2467324619898643</v>
      </c>
      <c r="AF46" s="15">
        <f t="shared" si="4"/>
        <v>3.7780741531074953</v>
      </c>
      <c r="AG46" s="15">
        <f t="shared" si="4"/>
        <v>2.3472926113630304</v>
      </c>
      <c r="AH46" s="15">
        <f t="shared" si="4"/>
        <v>60.989063750333422</v>
      </c>
      <c r="AI46" s="15">
        <f t="shared" si="4"/>
        <v>0.62416644438516933</v>
      </c>
      <c r="AJ46" s="15">
        <f t="shared" si="4"/>
        <v>0.45452120565484133</v>
      </c>
      <c r="AK46" s="15">
        <f t="shared" si="4"/>
        <v>9.3891704454521205E-2</v>
      </c>
      <c r="AL46" s="15">
        <f t="shared" si="4"/>
        <v>5.7615364097092558E-2</v>
      </c>
      <c r="AM46" s="15">
        <f t="shared" si="4"/>
        <v>0</v>
      </c>
      <c r="AN46" s="15">
        <f t="shared" si="4"/>
        <v>0.42998132835422787</v>
      </c>
    </row>
    <row r="47" spans="1:40" x14ac:dyDescent="0.2">
      <c r="A47" s="8" t="s">
        <v>30</v>
      </c>
      <c r="B47" s="11" t="s">
        <v>31</v>
      </c>
      <c r="C47" s="11" t="s">
        <v>32</v>
      </c>
      <c r="D47" s="11">
        <v>59</v>
      </c>
      <c r="E47" s="11">
        <v>1</v>
      </c>
      <c r="F47" s="11">
        <v>25</v>
      </c>
      <c r="G47" s="11">
        <v>20</v>
      </c>
      <c r="H47" s="11">
        <v>137.51</v>
      </c>
      <c r="I47" s="11">
        <v>137.46</v>
      </c>
      <c r="J47" s="11" t="s">
        <v>33</v>
      </c>
      <c r="K47" s="14" t="s">
        <v>34</v>
      </c>
      <c r="L47" s="11">
        <v>5</v>
      </c>
      <c r="M47" s="15">
        <v>17.978000000000002</v>
      </c>
      <c r="N47" s="15">
        <v>6.8810000000000002</v>
      </c>
      <c r="O47" s="15">
        <v>2.9180000000000001</v>
      </c>
      <c r="P47" s="15">
        <v>3.1970000000000001</v>
      </c>
      <c r="Q47" s="15">
        <v>2.1960000000000002</v>
      </c>
      <c r="R47" s="15">
        <v>61.670999999999999</v>
      </c>
      <c r="S47" s="15">
        <v>0.51</v>
      </c>
      <c r="T47" s="15">
        <v>0.35799999999999998</v>
      </c>
      <c r="U47" s="15">
        <v>0.16300000000000001</v>
      </c>
      <c r="V47" s="15">
        <v>0.14099999999999999</v>
      </c>
      <c r="W47" s="15">
        <v>2.9000000000000001E-2</v>
      </c>
      <c r="X47" s="15">
        <v>0.32</v>
      </c>
      <c r="Y47" s="15">
        <v>96.278000000000006</v>
      </c>
      <c r="Z47" s="11" t="s">
        <v>35</v>
      </c>
      <c r="AA47" s="15">
        <f t="shared" si="1"/>
        <v>96.013000000000019</v>
      </c>
      <c r="AB47" s="15">
        <f t="shared" si="2"/>
        <v>1.0415256267380457</v>
      </c>
      <c r="AC47" s="15">
        <f t="shared" si="4"/>
        <v>18.724547717496588</v>
      </c>
      <c r="AD47" s="15">
        <f t="shared" si="4"/>
        <v>7.1667378375844928</v>
      </c>
      <c r="AE47" s="15">
        <f t="shared" si="4"/>
        <v>3.0391717788216175</v>
      </c>
      <c r="AF47" s="15">
        <f t="shared" si="4"/>
        <v>3.3297574286815323</v>
      </c>
      <c r="AG47" s="15">
        <f t="shared" si="4"/>
        <v>2.2871902763167484</v>
      </c>
      <c r="AH47" s="15">
        <f t="shared" si="4"/>
        <v>64.231926926562011</v>
      </c>
      <c r="AI47" s="15">
        <f t="shared" si="4"/>
        <v>0.53117806963640335</v>
      </c>
      <c r="AJ47" s="15">
        <f t="shared" si="4"/>
        <v>0.37286617437222036</v>
      </c>
      <c r="AK47" s="15">
        <f t="shared" si="4"/>
        <v>0.16976867715830146</v>
      </c>
      <c r="AL47" s="15">
        <f t="shared" si="4"/>
        <v>0.14685511337006443</v>
      </c>
      <c r="AM47" s="15">
        <f t="shared" si="4"/>
        <v>3.0204243175403326E-2</v>
      </c>
      <c r="AN47" s="15">
        <f t="shared" si="4"/>
        <v>0.33328820055617464</v>
      </c>
    </row>
    <row r="48" spans="1:40" x14ac:dyDescent="0.2">
      <c r="A48" s="8" t="s">
        <v>30</v>
      </c>
      <c r="B48" s="11" t="s">
        <v>31</v>
      </c>
      <c r="C48" s="11" t="s">
        <v>32</v>
      </c>
      <c r="D48" s="11">
        <v>59</v>
      </c>
      <c r="E48" s="11">
        <v>1</v>
      </c>
      <c r="F48" s="11">
        <v>25</v>
      </c>
      <c r="G48" s="11">
        <v>20</v>
      </c>
      <c r="H48" s="11">
        <v>137.51</v>
      </c>
      <c r="I48" s="11">
        <v>137.46</v>
      </c>
      <c r="J48" s="11" t="s">
        <v>33</v>
      </c>
      <c r="K48" s="14" t="s">
        <v>34</v>
      </c>
      <c r="L48" s="11">
        <v>5</v>
      </c>
      <c r="M48" s="15">
        <v>17.821000000000002</v>
      </c>
      <c r="N48" s="15">
        <v>8.2050000000000001</v>
      </c>
      <c r="O48" s="15">
        <v>3.121</v>
      </c>
      <c r="P48" s="15">
        <v>3.2959999999999998</v>
      </c>
      <c r="Q48" s="15">
        <v>2.496</v>
      </c>
      <c r="R48" s="15">
        <v>60.2</v>
      </c>
      <c r="S48" s="15">
        <v>0.7</v>
      </c>
      <c r="T48" s="15">
        <v>0.32</v>
      </c>
      <c r="U48" s="15">
        <v>0.124</v>
      </c>
      <c r="V48" s="15">
        <v>0.192</v>
      </c>
      <c r="W48" s="15">
        <v>0</v>
      </c>
      <c r="X48" s="15">
        <v>0.19900000000000001</v>
      </c>
      <c r="Y48" s="15">
        <v>96.629000000000005</v>
      </c>
      <c r="Z48" s="11" t="s">
        <v>35</v>
      </c>
      <c r="AA48" s="15">
        <f t="shared" si="1"/>
        <v>96.474999999999994</v>
      </c>
      <c r="AB48" s="15">
        <f t="shared" si="2"/>
        <v>1.0365379632029024</v>
      </c>
      <c r="AC48" s="15">
        <f t="shared" si="4"/>
        <v>18.472143042238926</v>
      </c>
      <c r="AD48" s="15">
        <f t="shared" si="4"/>
        <v>8.5047939880798147</v>
      </c>
      <c r="AE48" s="15">
        <f t="shared" si="4"/>
        <v>3.2350349831562584</v>
      </c>
      <c r="AF48" s="15">
        <f t="shared" si="4"/>
        <v>3.4164291267167659</v>
      </c>
      <c r="AG48" s="15">
        <f t="shared" si="4"/>
        <v>2.5871987561544443</v>
      </c>
      <c r="AH48" s="15">
        <f t="shared" si="4"/>
        <v>62.399585384814728</v>
      </c>
      <c r="AI48" s="15">
        <f t="shared" si="4"/>
        <v>0.72557657424203159</v>
      </c>
      <c r="AJ48" s="15">
        <f t="shared" si="4"/>
        <v>0.33169214822492876</v>
      </c>
      <c r="AK48" s="15">
        <f t="shared" si="4"/>
        <v>0.12853070743715989</v>
      </c>
      <c r="AL48" s="15">
        <f t="shared" si="4"/>
        <v>0.19901528893495726</v>
      </c>
      <c r="AM48" s="15">
        <f t="shared" si="4"/>
        <v>0</v>
      </c>
      <c r="AN48" s="15">
        <f t="shared" si="4"/>
        <v>0.20627105467737758</v>
      </c>
    </row>
    <row r="49" spans="1:40" x14ac:dyDescent="0.2">
      <c r="A49" s="8" t="s">
        <v>30</v>
      </c>
      <c r="B49" s="11" t="s">
        <v>31</v>
      </c>
      <c r="C49" s="11" t="s">
        <v>32</v>
      </c>
      <c r="D49" s="11">
        <v>59</v>
      </c>
      <c r="E49" s="11">
        <v>1</v>
      </c>
      <c r="F49" s="11">
        <v>25</v>
      </c>
      <c r="G49" s="11">
        <v>20</v>
      </c>
      <c r="H49" s="11">
        <v>137.51</v>
      </c>
      <c r="I49" s="11">
        <v>137.46</v>
      </c>
      <c r="J49" s="11" t="s">
        <v>33</v>
      </c>
      <c r="K49" s="14" t="s">
        <v>34</v>
      </c>
      <c r="L49" s="11">
        <v>5</v>
      </c>
      <c r="M49" s="15">
        <v>18.446000000000002</v>
      </c>
      <c r="N49" s="15">
        <v>7.5179999999999998</v>
      </c>
      <c r="O49" s="15">
        <v>2.7909999999999999</v>
      </c>
      <c r="P49" s="15">
        <v>5.0890000000000004</v>
      </c>
      <c r="Q49" s="15">
        <v>1.6779999999999999</v>
      </c>
      <c r="R49" s="15">
        <v>60.314</v>
      </c>
      <c r="S49" s="15">
        <v>0.317</v>
      </c>
      <c r="T49" s="15">
        <v>0.48099999999999998</v>
      </c>
      <c r="U49" s="15">
        <v>0.21099999999999999</v>
      </c>
      <c r="V49" s="15">
        <v>0.05</v>
      </c>
      <c r="W49" s="15">
        <v>0</v>
      </c>
      <c r="X49" s="15">
        <v>0.71599999999999997</v>
      </c>
      <c r="Y49" s="15">
        <v>97.448999999999998</v>
      </c>
      <c r="Z49" s="11" t="s">
        <v>35</v>
      </c>
      <c r="AA49" s="15">
        <f t="shared" si="1"/>
        <v>96.894999999999982</v>
      </c>
      <c r="AB49" s="15">
        <f t="shared" si="2"/>
        <v>1.0320449971618764</v>
      </c>
      <c r="AC49" s="15">
        <f t="shared" si="4"/>
        <v>19.037102017647975</v>
      </c>
      <c r="AD49" s="15">
        <f t="shared" si="4"/>
        <v>7.7589142886629867</v>
      </c>
      <c r="AE49" s="15">
        <f t="shared" si="4"/>
        <v>2.8804375870787968</v>
      </c>
      <c r="AF49" s="15">
        <f t="shared" si="4"/>
        <v>5.2520769905567892</v>
      </c>
      <c r="AG49" s="15">
        <f t="shared" si="4"/>
        <v>1.7317715052376286</v>
      </c>
      <c r="AH49" s="15">
        <f t="shared" si="4"/>
        <v>62.246761958821409</v>
      </c>
      <c r="AI49" s="15">
        <f t="shared" si="4"/>
        <v>0.32715826410031479</v>
      </c>
      <c r="AJ49" s="15">
        <f t="shared" si="4"/>
        <v>0.49641364363486251</v>
      </c>
      <c r="AK49" s="15">
        <f t="shared" si="4"/>
        <v>0.21776149440115591</v>
      </c>
      <c r="AL49" s="15">
        <f t="shared" si="4"/>
        <v>5.1602249858093821E-2</v>
      </c>
      <c r="AM49" s="15">
        <f t="shared" si="4"/>
        <v>0</v>
      </c>
      <c r="AN49" s="15">
        <f t="shared" si="4"/>
        <v>0.73894421796790344</v>
      </c>
    </row>
    <row r="50" spans="1:40" x14ac:dyDescent="0.2">
      <c r="A50" s="8" t="s">
        <v>30</v>
      </c>
      <c r="B50" s="11" t="s">
        <v>31</v>
      </c>
      <c r="C50" s="11" t="s">
        <v>32</v>
      </c>
      <c r="D50" s="11">
        <v>59</v>
      </c>
      <c r="E50" s="11">
        <v>1</v>
      </c>
      <c r="F50" s="11">
        <v>25</v>
      </c>
      <c r="G50" s="11">
        <v>20</v>
      </c>
      <c r="H50" s="11">
        <v>137.51</v>
      </c>
      <c r="I50" s="11">
        <v>137.46</v>
      </c>
      <c r="J50" s="11" t="s">
        <v>33</v>
      </c>
      <c r="K50" s="14" t="s">
        <v>34</v>
      </c>
      <c r="L50" s="11">
        <v>5</v>
      </c>
      <c r="M50" s="15">
        <v>17.684000000000001</v>
      </c>
      <c r="N50" s="15">
        <v>7.42</v>
      </c>
      <c r="O50" s="15">
        <v>2.7029999999999998</v>
      </c>
      <c r="P50" s="15">
        <v>4.5730000000000004</v>
      </c>
      <c r="Q50" s="15">
        <v>1.9079999999999999</v>
      </c>
      <c r="R50" s="15">
        <v>59.572000000000003</v>
      </c>
      <c r="S50" s="15">
        <v>0.41599999999999998</v>
      </c>
      <c r="T50" s="15">
        <v>0.34399999999999997</v>
      </c>
      <c r="U50" s="15">
        <v>0.14599999999999999</v>
      </c>
      <c r="V50" s="15">
        <v>3.9E-2</v>
      </c>
      <c r="W50" s="15">
        <v>0</v>
      </c>
      <c r="X50" s="15">
        <v>0.47299999999999998</v>
      </c>
      <c r="Y50" s="15">
        <v>95.171000000000006</v>
      </c>
      <c r="Z50" s="11" t="s">
        <v>35</v>
      </c>
      <c r="AA50" s="15">
        <f t="shared" si="1"/>
        <v>94.804999999999993</v>
      </c>
      <c r="AB50" s="15">
        <f t="shared" si="2"/>
        <v>1.0547966879383999</v>
      </c>
      <c r="AC50" s="15">
        <f t="shared" si="4"/>
        <v>18.653024629502664</v>
      </c>
      <c r="AD50" s="15">
        <f t="shared" si="4"/>
        <v>7.8265914245029267</v>
      </c>
      <c r="AE50" s="15">
        <f t="shared" si="4"/>
        <v>2.8511154474974947</v>
      </c>
      <c r="AF50" s="15">
        <f t="shared" si="4"/>
        <v>4.8235852539423032</v>
      </c>
      <c r="AG50" s="15">
        <f t="shared" si="4"/>
        <v>2.0125520805864667</v>
      </c>
      <c r="AH50" s="15">
        <f t="shared" si="4"/>
        <v>62.836348293866358</v>
      </c>
      <c r="AI50" s="15">
        <f t="shared" si="4"/>
        <v>0.43879542218237433</v>
      </c>
      <c r="AJ50" s="15">
        <f t="shared" si="4"/>
        <v>0.36285006065080955</v>
      </c>
      <c r="AK50" s="15">
        <f t="shared" si="4"/>
        <v>0.15400031643900639</v>
      </c>
      <c r="AL50" s="15">
        <f t="shared" si="4"/>
        <v>4.1137070829597597E-2</v>
      </c>
      <c r="AM50" s="15">
        <f t="shared" si="4"/>
        <v>0</v>
      </c>
      <c r="AN50" s="15">
        <f t="shared" si="4"/>
        <v>0.49891883339486309</v>
      </c>
    </row>
    <row r="51" spans="1:40" x14ac:dyDescent="0.2">
      <c r="A51" s="8" t="s">
        <v>30</v>
      </c>
      <c r="B51" s="11" t="s">
        <v>31</v>
      </c>
      <c r="C51" s="11" t="s">
        <v>32</v>
      </c>
      <c r="D51" s="11">
        <v>59</v>
      </c>
      <c r="E51" s="11">
        <v>1</v>
      </c>
      <c r="F51" s="11">
        <v>25</v>
      </c>
      <c r="G51" s="11">
        <v>20</v>
      </c>
      <c r="H51" s="11">
        <v>137.51</v>
      </c>
      <c r="I51" s="11">
        <v>137.46</v>
      </c>
      <c r="J51" s="11" t="s">
        <v>33</v>
      </c>
      <c r="K51" s="14" t="s">
        <v>34</v>
      </c>
      <c r="L51" s="11">
        <v>5</v>
      </c>
      <c r="M51" s="15">
        <v>17.896000000000001</v>
      </c>
      <c r="N51" s="15">
        <v>7.4320000000000004</v>
      </c>
      <c r="O51" s="15">
        <v>2.6280000000000001</v>
      </c>
      <c r="P51" s="15">
        <v>4.6790000000000003</v>
      </c>
      <c r="Q51" s="15">
        <v>1.8879999999999999</v>
      </c>
      <c r="R51" s="15">
        <v>60.151000000000003</v>
      </c>
      <c r="S51" s="15">
        <v>0.41299999999999998</v>
      </c>
      <c r="T51" s="15">
        <v>0.309</v>
      </c>
      <c r="U51" s="15">
        <v>0.105</v>
      </c>
      <c r="V51" s="15">
        <v>0.151</v>
      </c>
      <c r="W51" s="15">
        <v>0</v>
      </c>
      <c r="X51" s="15">
        <v>0.48099999999999998</v>
      </c>
      <c r="Y51" s="15">
        <v>96.024000000000001</v>
      </c>
      <c r="Z51" s="11" t="s">
        <v>35</v>
      </c>
      <c r="AA51" s="15">
        <f t="shared" si="1"/>
        <v>95.652000000000001</v>
      </c>
      <c r="AB51" s="15">
        <f t="shared" si="2"/>
        <v>1.0454564462844478</v>
      </c>
      <c r="AC51" s="15">
        <f t="shared" si="4"/>
        <v>18.709488562706479</v>
      </c>
      <c r="AD51" s="15">
        <f t="shared" si="4"/>
        <v>7.7698323087860164</v>
      </c>
      <c r="AE51" s="15">
        <f t="shared" si="4"/>
        <v>2.7474595408355289</v>
      </c>
      <c r="AF51" s="15">
        <f t="shared" si="4"/>
        <v>4.8916907121649311</v>
      </c>
      <c r="AG51" s="15">
        <f t="shared" si="4"/>
        <v>1.9738217705850374</v>
      </c>
      <c r="AH51" s="15">
        <f t="shared" si="4"/>
        <v>62.885250700455821</v>
      </c>
      <c r="AI51" s="15">
        <f t="shared" si="4"/>
        <v>0.43177351231547689</v>
      </c>
      <c r="AJ51" s="15">
        <f t="shared" si="4"/>
        <v>0.32304604190189434</v>
      </c>
      <c r="AK51" s="15">
        <f t="shared" si="4"/>
        <v>0.10977292685986702</v>
      </c>
      <c r="AL51" s="15">
        <f t="shared" si="4"/>
        <v>0.15786392338895161</v>
      </c>
      <c r="AM51" s="15">
        <f t="shared" si="4"/>
        <v>0</v>
      </c>
      <c r="AN51" s="15">
        <f t="shared" si="4"/>
        <v>0.50286455066281932</v>
      </c>
    </row>
    <row r="52" spans="1:40" x14ac:dyDescent="0.2">
      <c r="A52" s="8" t="s">
        <v>30</v>
      </c>
      <c r="B52" s="11" t="s">
        <v>31</v>
      </c>
      <c r="C52" s="11" t="s">
        <v>32</v>
      </c>
      <c r="D52" s="11">
        <v>59</v>
      </c>
      <c r="E52" s="11">
        <v>1</v>
      </c>
      <c r="F52" s="11">
        <v>25</v>
      </c>
      <c r="G52" s="11">
        <v>20</v>
      </c>
      <c r="H52" s="11">
        <v>137.51</v>
      </c>
      <c r="I52" s="11">
        <v>137.46</v>
      </c>
      <c r="J52" s="11" t="s">
        <v>33</v>
      </c>
      <c r="K52" s="14" t="s">
        <v>34</v>
      </c>
      <c r="L52" s="11">
        <v>5</v>
      </c>
      <c r="M52" s="15">
        <v>18.288</v>
      </c>
      <c r="N52" s="15">
        <v>6.7089999999999996</v>
      </c>
      <c r="O52" s="15">
        <v>2.927</v>
      </c>
      <c r="P52" s="15">
        <v>5.9189999999999996</v>
      </c>
      <c r="Q52" s="15">
        <v>1.673</v>
      </c>
      <c r="R52" s="15">
        <v>60.853999999999999</v>
      </c>
      <c r="S52" s="15">
        <v>0.30599999999999999</v>
      </c>
      <c r="T52" s="15">
        <v>0.38300000000000001</v>
      </c>
      <c r="U52" s="15">
        <v>0.24099999999999999</v>
      </c>
      <c r="V52" s="15">
        <v>8.4000000000000005E-2</v>
      </c>
      <c r="W52" s="15">
        <v>0.17100000000000001</v>
      </c>
      <c r="X52" s="15">
        <v>0.77800000000000002</v>
      </c>
      <c r="Y52" s="15">
        <v>98.084999999999994</v>
      </c>
      <c r="Z52" s="11" t="s">
        <v>35</v>
      </c>
      <c r="AA52" s="15">
        <f t="shared" si="1"/>
        <v>97.384</v>
      </c>
      <c r="AB52" s="15">
        <f t="shared" si="2"/>
        <v>1.0268627289903887</v>
      </c>
      <c r="AC52" s="15">
        <f t="shared" si="4"/>
        <v>18.779265587776226</v>
      </c>
      <c r="AD52" s="15">
        <f t="shared" si="4"/>
        <v>6.8892220487965172</v>
      </c>
      <c r="AE52" s="15">
        <f t="shared" si="4"/>
        <v>3.0056272077548676</v>
      </c>
      <c r="AF52" s="15">
        <f t="shared" si="4"/>
        <v>6.0780004928941098</v>
      </c>
      <c r="AG52" s="15">
        <f t="shared" si="4"/>
        <v>1.7179413456009203</v>
      </c>
      <c r="AH52" s="15">
        <f t="shared" si="4"/>
        <v>62.488704509981112</v>
      </c>
      <c r="AI52" s="15">
        <f t="shared" si="4"/>
        <v>0.31421999507105891</v>
      </c>
      <c r="AJ52" s="15">
        <f t="shared" si="4"/>
        <v>0.39328842520331886</v>
      </c>
      <c r="AK52" s="15">
        <f t="shared" si="4"/>
        <v>0.24747391768668367</v>
      </c>
      <c r="AL52" s="15">
        <f t="shared" si="4"/>
        <v>8.6256469235192659E-2</v>
      </c>
      <c r="AM52" s="15">
        <f t="shared" si="4"/>
        <v>0.17559352665735647</v>
      </c>
      <c r="AN52" s="15">
        <f t="shared" si="4"/>
        <v>0.79889920315452245</v>
      </c>
    </row>
    <row r="53" spans="1:40" x14ac:dyDescent="0.2">
      <c r="A53" s="8" t="s">
        <v>30</v>
      </c>
      <c r="B53" s="11" t="s">
        <v>31</v>
      </c>
      <c r="C53" s="11" t="s">
        <v>32</v>
      </c>
      <c r="D53" s="11">
        <v>59</v>
      </c>
      <c r="E53" s="11">
        <v>1</v>
      </c>
      <c r="F53" s="11">
        <v>25</v>
      </c>
      <c r="G53" s="11">
        <v>20</v>
      </c>
      <c r="H53" s="11">
        <v>137.51</v>
      </c>
      <c r="I53" s="11">
        <v>137.46</v>
      </c>
      <c r="J53" s="11" t="s">
        <v>33</v>
      </c>
      <c r="K53" s="14" t="s">
        <v>34</v>
      </c>
      <c r="L53" s="11">
        <v>5</v>
      </c>
      <c r="M53" s="15">
        <v>18.050999999999998</v>
      </c>
      <c r="N53" s="15">
        <v>6.7290000000000001</v>
      </c>
      <c r="O53" s="15">
        <v>2.7629999999999999</v>
      </c>
      <c r="P53" s="15">
        <v>5.54</v>
      </c>
      <c r="Q53" s="15">
        <v>1.7230000000000001</v>
      </c>
      <c r="R53" s="15">
        <v>58.884</v>
      </c>
      <c r="S53" s="15">
        <v>0.28999999999999998</v>
      </c>
      <c r="T53" s="15">
        <v>0.42299999999999999</v>
      </c>
      <c r="U53" s="15">
        <v>0.26700000000000002</v>
      </c>
      <c r="V53" s="15">
        <v>5.3999999999999999E-2</v>
      </c>
      <c r="W53" s="15">
        <v>0.107</v>
      </c>
      <c r="X53" s="15">
        <v>0.78900000000000003</v>
      </c>
      <c r="Y53" s="15">
        <v>95.397000000000006</v>
      </c>
      <c r="Z53" s="11" t="s">
        <v>35</v>
      </c>
      <c r="AA53" s="15">
        <f t="shared" si="1"/>
        <v>94.724000000000004</v>
      </c>
      <c r="AB53" s="15">
        <f t="shared" si="2"/>
        <v>1.0556986613740973</v>
      </c>
      <c r="AC53" s="15">
        <f t="shared" si="4"/>
        <v>19.056416536463828</v>
      </c>
      <c r="AD53" s="15">
        <f t="shared" si="4"/>
        <v>7.1037962923863009</v>
      </c>
      <c r="AE53" s="15">
        <f t="shared" si="4"/>
        <v>2.9168954013766308</v>
      </c>
      <c r="AF53" s="15">
        <f t="shared" si="4"/>
        <v>5.8485705840124993</v>
      </c>
      <c r="AG53" s="15">
        <f t="shared" si="4"/>
        <v>1.8189687935475698</v>
      </c>
      <c r="AH53" s="15">
        <f t="shared" si="4"/>
        <v>62.163759976352345</v>
      </c>
      <c r="AI53" s="15">
        <f t="shared" si="4"/>
        <v>0.30615261179848818</v>
      </c>
      <c r="AJ53" s="15">
        <f t="shared" si="4"/>
        <v>0.44656053376124316</v>
      </c>
      <c r="AK53" s="15">
        <f t="shared" si="4"/>
        <v>0.28187154258688402</v>
      </c>
      <c r="AL53" s="15">
        <f t="shared" si="4"/>
        <v>5.7007727714201255E-2</v>
      </c>
      <c r="AM53" s="15">
        <f t="shared" si="4"/>
        <v>0.11295975676702841</v>
      </c>
      <c r="AN53" s="15">
        <f t="shared" si="4"/>
        <v>0.83294624382416282</v>
      </c>
    </row>
    <row r="54" spans="1:40" x14ac:dyDescent="0.2">
      <c r="A54" s="8" t="s">
        <v>30</v>
      </c>
      <c r="B54" s="11" t="s">
        <v>31</v>
      </c>
      <c r="C54" s="11" t="s">
        <v>32</v>
      </c>
      <c r="D54" s="11">
        <v>59</v>
      </c>
      <c r="E54" s="11">
        <v>1</v>
      </c>
      <c r="F54" s="11">
        <v>25</v>
      </c>
      <c r="G54" s="11">
        <v>20</v>
      </c>
      <c r="H54" s="11">
        <v>137.51</v>
      </c>
      <c r="I54" s="11">
        <v>137.46</v>
      </c>
      <c r="J54" s="11" t="s">
        <v>33</v>
      </c>
      <c r="K54" s="14" t="s">
        <v>34</v>
      </c>
      <c r="L54" s="11">
        <v>5</v>
      </c>
      <c r="M54" s="15">
        <v>18.286999999999999</v>
      </c>
      <c r="N54" s="15">
        <v>16.091999999999999</v>
      </c>
      <c r="O54" s="15">
        <v>0.09</v>
      </c>
      <c r="P54" s="15">
        <v>0.224</v>
      </c>
      <c r="Q54" s="15">
        <v>5.0000000000000001E-3</v>
      </c>
      <c r="R54" s="15">
        <v>64.055999999999997</v>
      </c>
      <c r="S54" s="15">
        <v>0</v>
      </c>
      <c r="T54" s="15">
        <v>1.0999999999999999E-2</v>
      </c>
      <c r="U54" s="15">
        <v>0</v>
      </c>
      <c r="V54" s="15">
        <v>1.4E-2</v>
      </c>
      <c r="W54" s="15">
        <v>0</v>
      </c>
      <c r="X54" s="15">
        <v>7.0000000000000001E-3</v>
      </c>
      <c r="Y54" s="15">
        <v>98.784000000000006</v>
      </c>
      <c r="Z54" s="11" t="s">
        <v>36</v>
      </c>
      <c r="AA54" s="15">
        <f t="shared" si="1"/>
        <v>98.778999999999982</v>
      </c>
      <c r="AB54" s="15">
        <f t="shared" si="2"/>
        <v>1.0123609269176648</v>
      </c>
      <c r="AC54" s="15">
        <f t="shared" si="4"/>
        <v>18.513044270543336</v>
      </c>
      <c r="AD54" s="15">
        <f t="shared" si="4"/>
        <v>16.29091203595906</v>
      </c>
      <c r="AE54" s="15">
        <f t="shared" si="4"/>
        <v>9.1112483422589832E-2</v>
      </c>
      <c r="AF54" s="15">
        <f t="shared" si="4"/>
        <v>0.2267688476295569</v>
      </c>
      <c r="AG54" s="15">
        <f t="shared" si="4"/>
        <v>5.0618046345883242E-3</v>
      </c>
      <c r="AH54" s="15">
        <f t="shared" si="4"/>
        <v>64.847791534637935</v>
      </c>
      <c r="AI54" s="15">
        <f t="shared" si="4"/>
        <v>0</v>
      </c>
      <c r="AJ54" s="15">
        <f t="shared" si="4"/>
        <v>1.1135970196094311E-2</v>
      </c>
      <c r="AK54" s="15">
        <f t="shared" si="4"/>
        <v>0</v>
      </c>
      <c r="AL54" s="15">
        <f t="shared" si="4"/>
        <v>1.4173052976847306E-2</v>
      </c>
      <c r="AM54" s="15">
        <f t="shared" si="4"/>
        <v>0</v>
      </c>
      <c r="AN54" s="15">
        <f t="shared" si="4"/>
        <v>7.0865264884236532E-3</v>
      </c>
    </row>
    <row r="55" spans="1:40" x14ac:dyDescent="0.2">
      <c r="A55" s="8" t="s">
        <v>30</v>
      </c>
      <c r="B55" s="11" t="s">
        <v>31</v>
      </c>
      <c r="C55" s="11" t="s">
        <v>32</v>
      </c>
      <c r="D55" s="11">
        <v>59</v>
      </c>
      <c r="E55" s="11">
        <v>1</v>
      </c>
      <c r="F55" s="11">
        <v>25</v>
      </c>
      <c r="G55" s="11">
        <v>20</v>
      </c>
      <c r="H55" s="11">
        <v>137.51</v>
      </c>
      <c r="I55" s="11">
        <v>137.46</v>
      </c>
      <c r="J55" s="11" t="s">
        <v>33</v>
      </c>
      <c r="K55" s="14" t="s">
        <v>34</v>
      </c>
      <c r="L55" s="11">
        <v>5</v>
      </c>
      <c r="M55" s="15">
        <v>18.318999999999999</v>
      </c>
      <c r="N55" s="15">
        <v>7.1449999999999996</v>
      </c>
      <c r="O55" s="15">
        <v>2.5449999999999999</v>
      </c>
      <c r="P55" s="15">
        <v>3.202</v>
      </c>
      <c r="Q55" s="15">
        <v>1.7470000000000001</v>
      </c>
      <c r="R55" s="15">
        <v>60.768000000000001</v>
      </c>
      <c r="S55" s="15">
        <v>0.375</v>
      </c>
      <c r="T55" s="15">
        <v>0.39</v>
      </c>
      <c r="U55" s="15">
        <v>0.16200000000000001</v>
      </c>
      <c r="V55" s="15">
        <v>3.7999999999999999E-2</v>
      </c>
      <c r="W55" s="15">
        <v>3.5000000000000003E-2</v>
      </c>
      <c r="X55" s="15">
        <v>0.48399999999999999</v>
      </c>
      <c r="Y55" s="15">
        <v>95.085999999999999</v>
      </c>
      <c r="Z55" s="11" t="s">
        <v>35</v>
      </c>
      <c r="AA55" s="15">
        <f t="shared" si="1"/>
        <v>94.691000000000003</v>
      </c>
      <c r="AB55" s="15">
        <f t="shared" si="2"/>
        <v>1.0560665744368525</v>
      </c>
      <c r="AC55" s="15">
        <f t="shared" si="4"/>
        <v>19.346083577108701</v>
      </c>
      <c r="AD55" s="15">
        <f t="shared" si="4"/>
        <v>7.5455956743513104</v>
      </c>
      <c r="AE55" s="15">
        <f t="shared" si="4"/>
        <v>2.6876894319417897</v>
      </c>
      <c r="AF55" s="15">
        <f t="shared" si="4"/>
        <v>3.3815251713468015</v>
      </c>
      <c r="AG55" s="15">
        <f t="shared" si="4"/>
        <v>1.8449483055411815</v>
      </c>
      <c r="AH55" s="15">
        <f t="shared" si="4"/>
        <v>64.175053595378657</v>
      </c>
      <c r="AI55" s="15">
        <f t="shared" si="4"/>
        <v>0.39602496541381971</v>
      </c>
      <c r="AJ55" s="15">
        <f t="shared" si="4"/>
        <v>0.41186596403037246</v>
      </c>
      <c r="AK55" s="15">
        <f t="shared" si="4"/>
        <v>0.17108278505877011</v>
      </c>
      <c r="AL55" s="15">
        <f t="shared" si="4"/>
        <v>4.0130529828600395E-2</v>
      </c>
      <c r="AM55" s="15">
        <f t="shared" si="4"/>
        <v>3.6962330105289841E-2</v>
      </c>
      <c r="AN55" s="15">
        <f t="shared" si="4"/>
        <v>0.51113622202743658</v>
      </c>
    </row>
    <row r="56" spans="1:40" x14ac:dyDescent="0.2">
      <c r="A56" s="8" t="s">
        <v>30</v>
      </c>
      <c r="B56" s="11" t="s">
        <v>31</v>
      </c>
      <c r="C56" s="11" t="s">
        <v>32</v>
      </c>
      <c r="D56" s="11">
        <v>59</v>
      </c>
      <c r="E56" s="11">
        <v>1</v>
      </c>
      <c r="F56" s="11">
        <v>25</v>
      </c>
      <c r="G56" s="11">
        <v>20</v>
      </c>
      <c r="H56" s="11">
        <v>137.51</v>
      </c>
      <c r="I56" s="11">
        <v>137.46</v>
      </c>
      <c r="J56" s="11" t="s">
        <v>33</v>
      </c>
      <c r="K56" s="14" t="s">
        <v>34</v>
      </c>
      <c r="L56" s="11">
        <v>5</v>
      </c>
      <c r="M56" s="15">
        <v>11.215</v>
      </c>
      <c r="N56" s="15">
        <v>3.827</v>
      </c>
      <c r="O56" s="15">
        <v>2.0019999999999998</v>
      </c>
      <c r="P56" s="15">
        <v>2.266</v>
      </c>
      <c r="Q56" s="15">
        <v>0.436</v>
      </c>
      <c r="R56" s="15">
        <v>73.426000000000002</v>
      </c>
      <c r="S56" s="15">
        <v>0</v>
      </c>
      <c r="T56" s="15">
        <v>0.19900000000000001</v>
      </c>
      <c r="U56" s="15">
        <v>5.7000000000000002E-2</v>
      </c>
      <c r="V56" s="15">
        <v>1.2E-2</v>
      </c>
      <c r="W56" s="15">
        <v>0</v>
      </c>
      <c r="X56" s="15">
        <v>6.8000000000000005E-2</v>
      </c>
      <c r="Y56" s="15">
        <v>93.492999999999995</v>
      </c>
      <c r="Z56" s="11" t="s">
        <v>36</v>
      </c>
      <c r="AA56" s="15">
        <f t="shared" si="1"/>
        <v>93.44</v>
      </c>
      <c r="AB56" s="15">
        <f t="shared" si="2"/>
        <v>1.0702054794520548</v>
      </c>
      <c r="AC56" s="15">
        <f t="shared" si="4"/>
        <v>12.002354452054794</v>
      </c>
      <c r="AD56" s="15">
        <f t="shared" si="4"/>
        <v>4.0956763698630141</v>
      </c>
      <c r="AE56" s="15">
        <f t="shared" si="4"/>
        <v>2.1425513698630136</v>
      </c>
      <c r="AF56" s="15">
        <f t="shared" si="4"/>
        <v>2.4250856164383561</v>
      </c>
      <c r="AG56" s="15">
        <f t="shared" si="4"/>
        <v>0.4666095890410959</v>
      </c>
      <c r="AH56" s="15">
        <f t="shared" si="4"/>
        <v>78.580907534246577</v>
      </c>
      <c r="AI56" s="15">
        <f t="shared" si="4"/>
        <v>0</v>
      </c>
      <c r="AJ56" s="15">
        <f t="shared" si="4"/>
        <v>0.2129708904109589</v>
      </c>
      <c r="AK56" s="15">
        <f t="shared" si="4"/>
        <v>6.1001712328767124E-2</v>
      </c>
      <c r="AL56" s="15">
        <f t="shared" si="4"/>
        <v>1.2842465753424659E-2</v>
      </c>
      <c r="AM56" s="15">
        <f t="shared" si="4"/>
        <v>0</v>
      </c>
      <c r="AN56" s="15">
        <f t="shared" si="4"/>
        <v>7.2773972602739725E-2</v>
      </c>
    </row>
    <row r="57" spans="1:40" x14ac:dyDescent="0.2">
      <c r="A57" s="8" t="s">
        <v>30</v>
      </c>
      <c r="B57" s="11" t="s">
        <v>31</v>
      </c>
      <c r="C57" s="11" t="s">
        <v>32</v>
      </c>
      <c r="D57" s="11">
        <v>59</v>
      </c>
      <c r="E57" s="11">
        <v>1</v>
      </c>
      <c r="F57" s="11">
        <v>25</v>
      </c>
      <c r="G57" s="11">
        <v>20</v>
      </c>
      <c r="H57" s="11">
        <v>137.51</v>
      </c>
      <c r="I57" s="11">
        <v>137.46</v>
      </c>
      <c r="J57" s="11" t="s">
        <v>33</v>
      </c>
      <c r="K57" s="14" t="s">
        <v>34</v>
      </c>
      <c r="L57" s="11">
        <v>5</v>
      </c>
      <c r="M57" s="15">
        <v>18.513999999999999</v>
      </c>
      <c r="N57" s="15">
        <v>6.7679999999999998</v>
      </c>
      <c r="O57" s="15">
        <v>2.8660000000000001</v>
      </c>
      <c r="P57" s="15">
        <v>6.1509999999999998</v>
      </c>
      <c r="Q57" s="15">
        <v>1.718</v>
      </c>
      <c r="R57" s="15">
        <v>59.412999999999997</v>
      </c>
      <c r="S57" s="15">
        <v>0.27700000000000002</v>
      </c>
      <c r="T57" s="15">
        <v>0.34</v>
      </c>
      <c r="U57" s="15">
        <v>0.20300000000000001</v>
      </c>
      <c r="V57" s="15">
        <v>1.6E-2</v>
      </c>
      <c r="W57" s="15">
        <v>6.5000000000000002E-2</v>
      </c>
      <c r="X57" s="15">
        <v>0.76100000000000001</v>
      </c>
      <c r="Y57" s="15">
        <v>96.893000000000001</v>
      </c>
      <c r="Z57" s="11" t="s">
        <v>35</v>
      </c>
      <c r="AA57" s="15">
        <f t="shared" si="1"/>
        <v>96.266000000000005</v>
      </c>
      <c r="AB57" s="15">
        <f t="shared" si="2"/>
        <v>1.0387883572600918</v>
      </c>
      <c r="AC57" s="15">
        <f t="shared" si="4"/>
        <v>19.232127646313337</v>
      </c>
      <c r="AD57" s="15">
        <f t="shared" si="4"/>
        <v>7.0305196019363008</v>
      </c>
      <c r="AE57" s="15">
        <f t="shared" si="4"/>
        <v>2.9771674319074233</v>
      </c>
      <c r="AF57" s="15">
        <f t="shared" si="4"/>
        <v>6.3895871855068247</v>
      </c>
      <c r="AG57" s="15">
        <f t="shared" si="4"/>
        <v>1.7846383977728377</v>
      </c>
      <c r="AH57" s="15">
        <f t="shared" si="4"/>
        <v>61.717532669893828</v>
      </c>
      <c r="AI57" s="15">
        <f t="shared" si="4"/>
        <v>0.28774437496104543</v>
      </c>
      <c r="AJ57" s="15">
        <f t="shared" si="4"/>
        <v>0.35318804146843125</v>
      </c>
      <c r="AK57" s="15">
        <f t="shared" si="4"/>
        <v>0.21087403652379866</v>
      </c>
      <c r="AL57" s="15">
        <f t="shared" si="4"/>
        <v>1.662061371616147E-2</v>
      </c>
      <c r="AM57" s="15">
        <f t="shared" si="4"/>
        <v>6.7521243221905974E-2</v>
      </c>
      <c r="AN57" s="15">
        <f t="shared" si="4"/>
        <v>0.7905179398749298</v>
      </c>
    </row>
    <row r="58" spans="1:40" x14ac:dyDescent="0.2">
      <c r="AA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</row>
    <row r="59" spans="1:40" x14ac:dyDescent="0.2">
      <c r="A59" s="1" t="s">
        <v>37</v>
      </c>
      <c r="AA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</row>
    <row r="60" spans="1:40" x14ac:dyDescent="0.2">
      <c r="A60" s="33" t="s">
        <v>2</v>
      </c>
      <c r="B60" s="33" t="s">
        <v>3</v>
      </c>
      <c r="C60" s="33" t="s">
        <v>4</v>
      </c>
      <c r="D60" s="33" t="s">
        <v>5</v>
      </c>
      <c r="E60" s="33" t="s">
        <v>6</v>
      </c>
      <c r="F60" s="32" t="s">
        <v>7</v>
      </c>
      <c r="G60" s="32"/>
      <c r="H60" s="32" t="s">
        <v>8</v>
      </c>
      <c r="I60" s="32"/>
      <c r="J60" s="33" t="s">
        <v>9</v>
      </c>
      <c r="K60" s="33" t="s">
        <v>10</v>
      </c>
      <c r="L60" s="34" t="s">
        <v>11</v>
      </c>
      <c r="M60" s="32" t="s">
        <v>38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5" t="s">
        <v>39</v>
      </c>
      <c r="AA60" s="32" t="s">
        <v>47</v>
      </c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</row>
    <row r="61" spans="1:40" s="2" customFormat="1" x14ac:dyDescent="0.2">
      <c r="A61" s="33"/>
      <c r="B61" s="33"/>
      <c r="C61" s="33"/>
      <c r="D61" s="33"/>
      <c r="E61" s="33"/>
      <c r="F61" s="6" t="s">
        <v>28</v>
      </c>
      <c r="G61" s="6" t="s">
        <v>29</v>
      </c>
      <c r="H61" s="6" t="s">
        <v>28</v>
      </c>
      <c r="I61" s="6" t="s">
        <v>29</v>
      </c>
      <c r="J61" s="33"/>
      <c r="K61" s="33"/>
      <c r="L61" s="34"/>
      <c r="M61" s="7" t="s">
        <v>12</v>
      </c>
      <c r="N61" s="7" t="s">
        <v>13</v>
      </c>
      <c r="O61" s="7" t="s">
        <v>14</v>
      </c>
      <c r="P61" s="7" t="s">
        <v>15</v>
      </c>
      <c r="Q61" s="7" t="s">
        <v>16</v>
      </c>
      <c r="R61" s="7" t="s">
        <v>17</v>
      </c>
      <c r="S61" s="7" t="s">
        <v>18</v>
      </c>
      <c r="T61" s="7" t="s">
        <v>19</v>
      </c>
      <c r="U61" s="7" t="s">
        <v>20</v>
      </c>
      <c r="V61" s="7" t="s">
        <v>21</v>
      </c>
      <c r="W61" s="7" t="s">
        <v>22</v>
      </c>
      <c r="X61" s="7" t="s">
        <v>23</v>
      </c>
      <c r="Y61" s="7" t="s">
        <v>24</v>
      </c>
      <c r="Z61" s="35"/>
      <c r="AA61" s="5" t="s">
        <v>26</v>
      </c>
      <c r="AB61" s="5" t="s">
        <v>27</v>
      </c>
      <c r="AC61" s="7" t="s">
        <v>12</v>
      </c>
      <c r="AD61" s="7" t="s">
        <v>13</v>
      </c>
      <c r="AE61" s="7" t="s">
        <v>14</v>
      </c>
      <c r="AF61" s="7" t="s">
        <v>15</v>
      </c>
      <c r="AG61" s="7" t="s">
        <v>16</v>
      </c>
      <c r="AH61" s="7" t="s">
        <v>17</v>
      </c>
      <c r="AI61" s="7" t="s">
        <v>18</v>
      </c>
      <c r="AJ61" s="7" t="s">
        <v>19</v>
      </c>
      <c r="AK61" s="7" t="s">
        <v>20</v>
      </c>
      <c r="AL61" s="7" t="s">
        <v>21</v>
      </c>
      <c r="AM61" s="7" t="s">
        <v>22</v>
      </c>
      <c r="AN61" s="7" t="s">
        <v>23</v>
      </c>
    </row>
    <row r="62" spans="1:40" s="3" customFormat="1" x14ac:dyDescent="0.2">
      <c r="A62" s="10" t="s">
        <v>45</v>
      </c>
      <c r="B62" s="17" t="s">
        <v>46</v>
      </c>
      <c r="C62" s="11" t="s">
        <v>32</v>
      </c>
      <c r="D62" s="11">
        <v>59</v>
      </c>
      <c r="E62" s="11">
        <v>1</v>
      </c>
      <c r="F62" s="11">
        <v>22.5</v>
      </c>
      <c r="G62" s="11">
        <v>21.5</v>
      </c>
      <c r="H62" s="11">
        <v>137.495</v>
      </c>
      <c r="I62" s="11">
        <v>137.48500000000001</v>
      </c>
      <c r="J62" s="11" t="s">
        <v>42</v>
      </c>
      <c r="K62" s="11">
        <v>16052023</v>
      </c>
      <c r="L62" s="11">
        <v>10</v>
      </c>
      <c r="M62" s="18">
        <v>12.62</v>
      </c>
      <c r="N62" s="18">
        <v>3.73</v>
      </c>
      <c r="O62" s="18">
        <v>2.27</v>
      </c>
      <c r="P62" s="18">
        <v>3.89</v>
      </c>
      <c r="Q62" s="18">
        <v>0.78920000000000001</v>
      </c>
      <c r="R62" s="18">
        <v>73.45</v>
      </c>
      <c r="S62" s="18">
        <v>8.3000000000000001E-3</v>
      </c>
      <c r="T62" s="18">
        <v>0.1565</v>
      </c>
      <c r="U62" s="18">
        <v>7.2999999999999995E-2</v>
      </c>
      <c r="V62" s="18">
        <v>0</v>
      </c>
      <c r="W62" s="18">
        <v>0</v>
      </c>
      <c r="X62" s="18">
        <v>0.12230000000000001</v>
      </c>
      <c r="Y62" s="18">
        <f t="shared" ref="Y62:Y63" si="5">SUM(M62:X62)</f>
        <v>97.10929999999999</v>
      </c>
      <c r="Z62" s="11" t="s">
        <v>36</v>
      </c>
      <c r="AA62" s="15">
        <f t="shared" ref="AA62:AA63" si="6">SUM(M62:V62)</f>
        <v>96.986999999999995</v>
      </c>
      <c r="AB62" s="15">
        <f t="shared" ref="AB62:AB63" si="7">100/AA62</f>
        <v>1.0310660191572067</v>
      </c>
      <c r="AC62" s="15">
        <f t="shared" ref="AC62:AC63" si="8">M62*$AB62</f>
        <v>13.012053161763948</v>
      </c>
      <c r="AD62" s="15">
        <f t="shared" ref="AD62:AD63" si="9">N62*$AB62</f>
        <v>3.8458762514563811</v>
      </c>
      <c r="AE62" s="15">
        <f t="shared" ref="AE62:AE63" si="10">O62*$AB62</f>
        <v>2.3405198634868594</v>
      </c>
      <c r="AF62" s="15">
        <f t="shared" ref="AF62:AF63" si="11">P62*$AB62</f>
        <v>4.0108468145215346</v>
      </c>
      <c r="AG62" s="15">
        <f t="shared" ref="AG62:AG63" si="12">Q62*$AB62</f>
        <v>0.81371730231886763</v>
      </c>
      <c r="AH62" s="15">
        <f t="shared" ref="AH62:AH63" si="13">R62*$AB62</f>
        <v>75.731799107096833</v>
      </c>
      <c r="AI62" s="15">
        <f t="shared" ref="AI62:AI63" si="14">S62*$AB62</f>
        <v>8.5578479590048169E-3</v>
      </c>
      <c r="AJ62" s="15">
        <f t="shared" ref="AJ62:AJ63" si="15">T62*$AB62</f>
        <v>0.16136183199810286</v>
      </c>
      <c r="AK62" s="15">
        <f t="shared" ref="AK62:AK63" si="16">U62*$AB62</f>
        <v>7.5267819398476085E-2</v>
      </c>
      <c r="AL62" s="15">
        <f t="shared" ref="AL62:AL63" si="17">V62*$AB62</f>
        <v>0</v>
      </c>
      <c r="AM62" s="15">
        <f t="shared" ref="AM62:AM63" si="18">W62*$AB62</f>
        <v>0</v>
      </c>
      <c r="AN62" s="15">
        <f t="shared" ref="AN62:AN63" si="19">X62*$AB62</f>
        <v>0.12609937414292638</v>
      </c>
    </row>
    <row r="63" spans="1:40" x14ac:dyDescent="0.2">
      <c r="A63" s="10" t="s">
        <v>45</v>
      </c>
      <c r="B63" s="17" t="s">
        <v>46</v>
      </c>
      <c r="C63" s="11" t="s">
        <v>32</v>
      </c>
      <c r="D63" s="11">
        <v>59</v>
      </c>
      <c r="E63" s="11">
        <v>1</v>
      </c>
      <c r="F63" s="11">
        <v>22.5</v>
      </c>
      <c r="G63" s="11">
        <v>21.5</v>
      </c>
      <c r="H63" s="11">
        <v>137.495</v>
      </c>
      <c r="I63" s="11">
        <v>137.48500000000001</v>
      </c>
      <c r="J63" s="11" t="s">
        <v>42</v>
      </c>
      <c r="K63" s="11">
        <v>16052023</v>
      </c>
      <c r="L63" s="11">
        <v>10</v>
      </c>
      <c r="M63" s="15">
        <v>14.7</v>
      </c>
      <c r="N63" s="15">
        <v>3.61</v>
      </c>
      <c r="O63" s="15">
        <v>1.87</v>
      </c>
      <c r="P63" s="15">
        <v>2.78</v>
      </c>
      <c r="Q63" s="15">
        <v>1.71</v>
      </c>
      <c r="R63" s="15">
        <v>70.569999999999993</v>
      </c>
      <c r="S63" s="15">
        <v>0.49980000000000002</v>
      </c>
      <c r="T63" s="15">
        <v>0.3175</v>
      </c>
      <c r="U63" s="15">
        <v>3.7900000000000003E-2</v>
      </c>
      <c r="V63" s="15">
        <v>2.3099999999999999E-2</v>
      </c>
      <c r="W63" s="15">
        <v>0</v>
      </c>
      <c r="X63" s="15">
        <v>0.13689999999999999</v>
      </c>
      <c r="Y63" s="15">
        <f t="shared" si="5"/>
        <v>96.255199999999974</v>
      </c>
      <c r="Z63" s="11" t="s">
        <v>36</v>
      </c>
      <c r="AA63" s="15">
        <f t="shared" si="6"/>
        <v>96.118299999999977</v>
      </c>
      <c r="AB63" s="15">
        <f t="shared" si="7"/>
        <v>1.0403846093823967</v>
      </c>
      <c r="AC63" s="15">
        <f t="shared" si="8"/>
        <v>15.293653757921231</v>
      </c>
      <c r="AD63" s="15">
        <f t="shared" si="9"/>
        <v>3.755788439870452</v>
      </c>
      <c r="AE63" s="15">
        <f t="shared" si="10"/>
        <v>1.9455192195450821</v>
      </c>
      <c r="AF63" s="15">
        <f t="shared" si="11"/>
        <v>2.8922692140830626</v>
      </c>
      <c r="AG63" s="15">
        <f t="shared" si="12"/>
        <v>1.7790576820438984</v>
      </c>
      <c r="AH63" s="15">
        <f t="shared" si="13"/>
        <v>73.41994188411573</v>
      </c>
      <c r="AI63" s="15">
        <f t="shared" si="14"/>
        <v>0.51998422776932196</v>
      </c>
      <c r="AJ63" s="15">
        <f t="shared" si="15"/>
        <v>0.33032211347891099</v>
      </c>
      <c r="AK63" s="15">
        <f t="shared" si="16"/>
        <v>3.9430576695592842E-2</v>
      </c>
      <c r="AL63" s="15">
        <f t="shared" si="17"/>
        <v>2.4032884476733362E-2</v>
      </c>
      <c r="AM63" s="15">
        <f t="shared" si="18"/>
        <v>0</v>
      </c>
      <c r="AN63" s="15">
        <f t="shared" si="19"/>
        <v>0.1424286530244501</v>
      </c>
    </row>
    <row r="64" spans="1:40" x14ac:dyDescent="0.2">
      <c r="A64" s="8" t="s">
        <v>40</v>
      </c>
      <c r="B64" s="11" t="s">
        <v>41</v>
      </c>
      <c r="C64" s="11" t="s">
        <v>32</v>
      </c>
      <c r="D64" s="11">
        <v>59</v>
      </c>
      <c r="E64" s="11">
        <v>1</v>
      </c>
      <c r="F64" s="11">
        <v>23.5</v>
      </c>
      <c r="G64" s="11">
        <v>22.5</v>
      </c>
      <c r="H64" s="11">
        <v>137.495</v>
      </c>
      <c r="I64" s="11">
        <v>137.48500000000001</v>
      </c>
      <c r="J64" s="11" t="s">
        <v>42</v>
      </c>
      <c r="K64" s="11">
        <v>16052023</v>
      </c>
      <c r="L64" s="11">
        <v>10</v>
      </c>
      <c r="M64" s="15">
        <v>8.2899999999999991</v>
      </c>
      <c r="N64" s="15">
        <v>4.1100000000000003</v>
      </c>
      <c r="O64" s="15">
        <v>7.69</v>
      </c>
      <c r="P64" s="15">
        <v>5.01</v>
      </c>
      <c r="Q64" s="15">
        <v>0.37169999999999997</v>
      </c>
      <c r="R64" s="15">
        <v>69.819999999999993</v>
      </c>
      <c r="S64" s="15">
        <v>0</v>
      </c>
      <c r="T64" s="15">
        <v>0.372</v>
      </c>
      <c r="U64" s="15">
        <v>0.32929999999999998</v>
      </c>
      <c r="V64" s="15">
        <v>2.75E-2</v>
      </c>
      <c r="W64" s="15">
        <v>0</v>
      </c>
      <c r="X64" s="15">
        <v>0.24399999999999999</v>
      </c>
      <c r="Y64" s="15">
        <f>SUM(M64:X64)</f>
        <v>96.264499999999998</v>
      </c>
      <c r="Z64" s="11" t="s">
        <v>36</v>
      </c>
      <c r="AA64" s="15">
        <f t="shared" ref="AA64:AA73" si="20">SUM(M64:V64)</f>
        <v>96.020499999999998</v>
      </c>
      <c r="AB64" s="15">
        <f t="shared" si="2"/>
        <v>1.0414442749204598</v>
      </c>
      <c r="AC64" s="15">
        <f t="shared" ref="AC64:AN73" si="21">M64*$AB64</f>
        <v>8.63357303909061</v>
      </c>
      <c r="AD64" s="15">
        <f t="shared" si="21"/>
        <v>4.2803359699230903</v>
      </c>
      <c r="AE64" s="15">
        <f t="shared" si="21"/>
        <v>8.0087064741383358</v>
      </c>
      <c r="AF64" s="15">
        <f t="shared" si="21"/>
        <v>5.2176358173515034</v>
      </c>
      <c r="AG64" s="15">
        <f t="shared" si="21"/>
        <v>0.38710483698793485</v>
      </c>
      <c r="AH64" s="15">
        <f t="shared" si="21"/>
        <v>72.713639274946487</v>
      </c>
      <c r="AI64" s="15">
        <f t="shared" si="21"/>
        <v>0</v>
      </c>
      <c r="AJ64" s="15">
        <f t="shared" si="21"/>
        <v>0.38741727027041101</v>
      </c>
      <c r="AK64" s="15">
        <f t="shared" si="21"/>
        <v>0.3429475997313074</v>
      </c>
      <c r="AL64" s="15">
        <f t="shared" si="21"/>
        <v>2.8639717560312642E-2</v>
      </c>
      <c r="AM64" s="15">
        <f t="shared" si="21"/>
        <v>0</v>
      </c>
      <c r="AN64" s="15">
        <f t="shared" si="21"/>
        <v>0.25411240308059219</v>
      </c>
    </row>
    <row r="65" spans="1:40" x14ac:dyDescent="0.2">
      <c r="A65" s="8" t="s">
        <v>40</v>
      </c>
      <c r="B65" s="11" t="s">
        <v>41</v>
      </c>
      <c r="C65" s="11" t="s">
        <v>32</v>
      </c>
      <c r="D65" s="11">
        <v>59</v>
      </c>
      <c r="E65" s="11">
        <v>1</v>
      </c>
      <c r="F65" s="11">
        <v>23.5</v>
      </c>
      <c r="G65" s="11">
        <v>22.5</v>
      </c>
      <c r="H65" s="11">
        <v>137.495</v>
      </c>
      <c r="I65" s="11">
        <v>137.48500000000001</v>
      </c>
      <c r="J65" s="11" t="s">
        <v>42</v>
      </c>
      <c r="K65" s="11">
        <v>16052023</v>
      </c>
      <c r="L65" s="11">
        <v>10</v>
      </c>
      <c r="M65" s="15">
        <v>12.76</v>
      </c>
      <c r="N65" s="15">
        <v>4.0199999999999996</v>
      </c>
      <c r="O65" s="15">
        <v>2.92</v>
      </c>
      <c r="P65" s="15">
        <v>5.49</v>
      </c>
      <c r="Q65" s="15">
        <v>0.53820000000000001</v>
      </c>
      <c r="R65" s="15">
        <v>68.73</v>
      </c>
      <c r="S65" s="15">
        <v>2.1299999999999999E-2</v>
      </c>
      <c r="T65" s="15">
        <v>0.14979999999999999</v>
      </c>
      <c r="U65" s="15">
        <v>8.5500000000000007E-2</v>
      </c>
      <c r="V65" s="15">
        <v>2.3E-3</v>
      </c>
      <c r="W65" s="15">
        <v>0</v>
      </c>
      <c r="X65" s="15">
        <v>0.17480000000000001</v>
      </c>
      <c r="Y65" s="15">
        <f t="shared" ref="Y65:Y71" si="22">SUM(M65:X65)</f>
        <v>94.891900000000007</v>
      </c>
      <c r="Z65" s="11" t="s">
        <v>36</v>
      </c>
      <c r="AA65" s="15">
        <f t="shared" si="20"/>
        <v>94.717100000000002</v>
      </c>
      <c r="AB65" s="15">
        <f t="shared" si="2"/>
        <v>1.0557755674529732</v>
      </c>
      <c r="AC65" s="15">
        <f t="shared" si="21"/>
        <v>13.471696240699938</v>
      </c>
      <c r="AD65" s="15">
        <f t="shared" si="21"/>
        <v>4.2442177811609518</v>
      </c>
      <c r="AE65" s="15">
        <f t="shared" si="21"/>
        <v>3.0828646569626814</v>
      </c>
      <c r="AF65" s="15">
        <f t="shared" si="21"/>
        <v>5.7962078653168234</v>
      </c>
      <c r="AG65" s="15">
        <f t="shared" si="21"/>
        <v>0.56821841040319021</v>
      </c>
      <c r="AH65" s="15">
        <f t="shared" si="21"/>
        <v>72.563454751042855</v>
      </c>
      <c r="AI65" s="15">
        <f t="shared" si="21"/>
        <v>2.2488019586748328E-2</v>
      </c>
      <c r="AJ65" s="15">
        <f t="shared" si="21"/>
        <v>0.15815518000445536</v>
      </c>
      <c r="AK65" s="15">
        <f t="shared" si="21"/>
        <v>9.0268811017229209E-2</v>
      </c>
      <c r="AL65" s="15">
        <f t="shared" si="21"/>
        <v>2.4282838051418384E-3</v>
      </c>
      <c r="AM65" s="15">
        <f t="shared" si="21"/>
        <v>0</v>
      </c>
      <c r="AN65" s="15">
        <f t="shared" si="21"/>
        <v>0.18454956919077972</v>
      </c>
    </row>
    <row r="66" spans="1:40" x14ac:dyDescent="0.2">
      <c r="A66" s="8" t="s">
        <v>40</v>
      </c>
      <c r="B66" s="11" t="s">
        <v>41</v>
      </c>
      <c r="C66" s="11" t="s">
        <v>32</v>
      </c>
      <c r="D66" s="11">
        <v>59</v>
      </c>
      <c r="E66" s="11">
        <v>1</v>
      </c>
      <c r="F66" s="11">
        <v>23.5</v>
      </c>
      <c r="G66" s="11">
        <v>22.5</v>
      </c>
      <c r="H66" s="11">
        <v>137.495</v>
      </c>
      <c r="I66" s="11">
        <v>137.48500000000001</v>
      </c>
      <c r="J66" s="11" t="s">
        <v>42</v>
      </c>
      <c r="K66" s="11">
        <v>16052023</v>
      </c>
      <c r="L66" s="11">
        <v>10</v>
      </c>
      <c r="M66" s="15">
        <v>12.45</v>
      </c>
      <c r="N66" s="15">
        <v>3.65</v>
      </c>
      <c r="O66" s="15">
        <v>2.2799999999999998</v>
      </c>
      <c r="P66" s="15">
        <v>4.17</v>
      </c>
      <c r="Q66" s="15">
        <v>0.75309999999999999</v>
      </c>
      <c r="R66" s="15">
        <v>71.81</v>
      </c>
      <c r="S66" s="15">
        <v>1.4200000000000001E-2</v>
      </c>
      <c r="T66" s="15">
        <v>0.14410000000000001</v>
      </c>
      <c r="U66" s="15">
        <v>6.3200000000000006E-2</v>
      </c>
      <c r="V66" s="15">
        <v>2.5399999999999999E-2</v>
      </c>
      <c r="W66" s="15">
        <v>0</v>
      </c>
      <c r="X66" s="15">
        <v>0.14430000000000001</v>
      </c>
      <c r="Y66" s="15">
        <f t="shared" si="22"/>
        <v>95.504300000000001</v>
      </c>
      <c r="Z66" s="11" t="s">
        <v>36</v>
      </c>
      <c r="AA66" s="15">
        <f t="shared" si="20"/>
        <v>95.36</v>
      </c>
      <c r="AB66" s="15">
        <f t="shared" si="2"/>
        <v>1.0486577181208054</v>
      </c>
      <c r="AC66" s="15">
        <f t="shared" si="21"/>
        <v>13.055788590604028</v>
      </c>
      <c r="AD66" s="15">
        <f t="shared" si="21"/>
        <v>3.8276006711409396</v>
      </c>
      <c r="AE66" s="15">
        <f t="shared" si="21"/>
        <v>2.3909395973154361</v>
      </c>
      <c r="AF66" s="15">
        <f t="shared" si="21"/>
        <v>4.3729026845637584</v>
      </c>
      <c r="AG66" s="15">
        <f t="shared" si="21"/>
        <v>0.78974412751677858</v>
      </c>
      <c r="AH66" s="15">
        <f t="shared" si="21"/>
        <v>75.304110738255048</v>
      </c>
      <c r="AI66" s="15">
        <f t="shared" si="21"/>
        <v>1.4890939597315437E-2</v>
      </c>
      <c r="AJ66" s="15">
        <f t="shared" si="21"/>
        <v>0.15111157718120807</v>
      </c>
      <c r="AK66" s="15">
        <f t="shared" si="21"/>
        <v>6.6275167785234915E-2</v>
      </c>
      <c r="AL66" s="15">
        <f t="shared" si="21"/>
        <v>2.6635906040268456E-2</v>
      </c>
      <c r="AM66" s="15">
        <f t="shared" si="21"/>
        <v>0</v>
      </c>
      <c r="AN66" s="15">
        <f t="shared" si="21"/>
        <v>0.15132130872483224</v>
      </c>
    </row>
    <row r="67" spans="1:40" x14ac:dyDescent="0.2">
      <c r="A67" s="8" t="s">
        <v>40</v>
      </c>
      <c r="B67" s="11" t="s">
        <v>41</v>
      </c>
      <c r="C67" s="11" t="s">
        <v>32</v>
      </c>
      <c r="D67" s="11">
        <v>59</v>
      </c>
      <c r="E67" s="11">
        <v>1</v>
      </c>
      <c r="F67" s="11">
        <v>23.5</v>
      </c>
      <c r="G67" s="11">
        <v>22.5</v>
      </c>
      <c r="H67" s="11">
        <v>137.495</v>
      </c>
      <c r="I67" s="11">
        <v>137.48500000000001</v>
      </c>
      <c r="J67" s="11" t="s">
        <v>42</v>
      </c>
      <c r="K67" s="11">
        <v>16052023</v>
      </c>
      <c r="L67" s="11">
        <v>10</v>
      </c>
      <c r="M67" s="15">
        <v>13.01</v>
      </c>
      <c r="N67" s="15">
        <v>4.91</v>
      </c>
      <c r="O67" s="15">
        <v>1.91</v>
      </c>
      <c r="P67" s="15">
        <v>4.41</v>
      </c>
      <c r="Q67" s="15">
        <v>0.25390000000000001</v>
      </c>
      <c r="R67" s="15">
        <v>71.709999999999994</v>
      </c>
      <c r="S67" s="15">
        <v>4.2200000000000001E-2</v>
      </c>
      <c r="T67" s="15">
        <v>0.16589999999999999</v>
      </c>
      <c r="U67" s="15">
        <v>0.1245</v>
      </c>
      <c r="V67" s="15">
        <v>2.0799999999999999E-2</v>
      </c>
      <c r="W67" s="15">
        <v>0</v>
      </c>
      <c r="X67" s="15">
        <v>0.24479999999999999</v>
      </c>
      <c r="Y67" s="15">
        <f t="shared" si="22"/>
        <v>96.802099999999982</v>
      </c>
      <c r="Z67" s="11" t="s">
        <v>36</v>
      </c>
      <c r="AA67" s="15">
        <f t="shared" si="20"/>
        <v>96.557299999999984</v>
      </c>
      <c r="AB67" s="15">
        <f t="shared" si="2"/>
        <v>1.0356544766682583</v>
      </c>
      <c r="AC67" s="15">
        <f t="shared" si="21"/>
        <v>13.47386474145404</v>
      </c>
      <c r="AD67" s="15">
        <f t="shared" si="21"/>
        <v>5.0850634804411481</v>
      </c>
      <c r="AE67" s="15">
        <f t="shared" si="21"/>
        <v>1.9781000504363733</v>
      </c>
      <c r="AF67" s="15">
        <f t="shared" si="21"/>
        <v>4.5672362421070192</v>
      </c>
      <c r="AG67" s="15">
        <f t="shared" si="21"/>
        <v>0.26295267162607078</v>
      </c>
      <c r="AH67" s="15">
        <f t="shared" si="21"/>
        <v>74.266782521880799</v>
      </c>
      <c r="AI67" s="15">
        <f t="shared" si="21"/>
        <v>4.3704618915400499E-2</v>
      </c>
      <c r="AJ67" s="15">
        <f t="shared" si="21"/>
        <v>0.17181507767926404</v>
      </c>
      <c r="AK67" s="15">
        <f t="shared" si="21"/>
        <v>0.12893898234519816</v>
      </c>
      <c r="AL67" s="15">
        <f t="shared" si="21"/>
        <v>2.1541613114699772E-2</v>
      </c>
      <c r="AM67" s="15">
        <f t="shared" si="21"/>
        <v>0</v>
      </c>
      <c r="AN67" s="15">
        <f t="shared" si="21"/>
        <v>0.25352821588838964</v>
      </c>
    </row>
    <row r="68" spans="1:40" x14ac:dyDescent="0.2">
      <c r="A68" s="8" t="s">
        <v>40</v>
      </c>
      <c r="B68" s="11" t="s">
        <v>41</v>
      </c>
      <c r="C68" s="11" t="s">
        <v>32</v>
      </c>
      <c r="D68" s="11">
        <v>59</v>
      </c>
      <c r="E68" s="11">
        <v>1</v>
      </c>
      <c r="F68" s="11">
        <v>23.5</v>
      </c>
      <c r="G68" s="11">
        <v>22.5</v>
      </c>
      <c r="H68" s="11">
        <v>137.495</v>
      </c>
      <c r="I68" s="11">
        <v>137.48500000000001</v>
      </c>
      <c r="J68" s="11" t="s">
        <v>42</v>
      </c>
      <c r="K68" s="11">
        <v>16052023</v>
      </c>
      <c r="L68" s="11">
        <v>10</v>
      </c>
      <c r="M68" s="15">
        <v>17.89</v>
      </c>
      <c r="N68" s="15">
        <v>7.26</v>
      </c>
      <c r="O68" s="15">
        <v>2.79</v>
      </c>
      <c r="P68" s="15">
        <v>5.36</v>
      </c>
      <c r="Q68" s="15">
        <v>1.63</v>
      </c>
      <c r="R68" s="15">
        <v>58.81</v>
      </c>
      <c r="S68" s="15">
        <v>0.37619999999999998</v>
      </c>
      <c r="T68" s="15">
        <v>0.38419999999999999</v>
      </c>
      <c r="U68" s="15">
        <v>0.1696</v>
      </c>
      <c r="V68" s="15">
        <v>7.0099999999999996E-2</v>
      </c>
      <c r="W68" s="15">
        <v>0</v>
      </c>
      <c r="X68" s="15">
        <v>0.62690000000000001</v>
      </c>
      <c r="Y68" s="15">
        <f t="shared" si="22"/>
        <v>95.367000000000019</v>
      </c>
      <c r="Z68" s="11" t="s">
        <v>35</v>
      </c>
      <c r="AA68" s="15">
        <f t="shared" si="20"/>
        <v>94.740100000000012</v>
      </c>
      <c r="AB68" s="15">
        <f t="shared" si="2"/>
        <v>1.0555192574210919</v>
      </c>
      <c r="AC68" s="15">
        <f t="shared" si="21"/>
        <v>18.883239515263334</v>
      </c>
      <c r="AD68" s="15">
        <f t="shared" si="21"/>
        <v>7.6630698088771272</v>
      </c>
      <c r="AE68" s="15">
        <f t="shared" si="21"/>
        <v>2.9448987282048464</v>
      </c>
      <c r="AF68" s="15">
        <f t="shared" si="21"/>
        <v>5.6575832197770524</v>
      </c>
      <c r="AG68" s="15">
        <f t="shared" si="21"/>
        <v>1.7204963895963796</v>
      </c>
      <c r="AH68" s="15">
        <f t="shared" si="21"/>
        <v>62.075087528934418</v>
      </c>
      <c r="AI68" s="15">
        <f t="shared" si="21"/>
        <v>0.39708634464181475</v>
      </c>
      <c r="AJ68" s="15">
        <f t="shared" si="21"/>
        <v>0.40553049870118346</v>
      </c>
      <c r="AK68" s="15">
        <f t="shared" si="21"/>
        <v>0.1790160660586172</v>
      </c>
      <c r="AL68" s="15">
        <f t="shared" si="21"/>
        <v>7.3991899945218542E-2</v>
      </c>
      <c r="AM68" s="15">
        <f t="shared" si="21"/>
        <v>0</v>
      </c>
      <c r="AN68" s="15">
        <f t="shared" si="21"/>
        <v>0.66170502247728247</v>
      </c>
    </row>
    <row r="69" spans="1:40" x14ac:dyDescent="0.2">
      <c r="A69" s="8" t="s">
        <v>40</v>
      </c>
      <c r="B69" s="11" t="s">
        <v>41</v>
      </c>
      <c r="C69" s="11" t="s">
        <v>32</v>
      </c>
      <c r="D69" s="11">
        <v>59</v>
      </c>
      <c r="E69" s="11">
        <v>1</v>
      </c>
      <c r="F69" s="11">
        <v>23.5</v>
      </c>
      <c r="G69" s="11">
        <v>22.5</v>
      </c>
      <c r="H69" s="11">
        <v>137.495</v>
      </c>
      <c r="I69" s="11">
        <v>137.48500000000001</v>
      </c>
      <c r="J69" s="11" t="s">
        <v>42</v>
      </c>
      <c r="K69" s="11">
        <v>16052023</v>
      </c>
      <c r="L69" s="11">
        <v>10</v>
      </c>
      <c r="M69" s="15">
        <v>17.57</v>
      </c>
      <c r="N69" s="15">
        <v>6.62</v>
      </c>
      <c r="O69" s="15">
        <v>3.12</v>
      </c>
      <c r="P69" s="15">
        <v>6.22</v>
      </c>
      <c r="Q69" s="15">
        <v>1.56</v>
      </c>
      <c r="R69" s="15">
        <v>59.48</v>
      </c>
      <c r="S69" s="15">
        <v>0.34379999999999999</v>
      </c>
      <c r="T69" s="15">
        <v>0.3901</v>
      </c>
      <c r="U69" s="15">
        <v>0.2228</v>
      </c>
      <c r="V69" s="15">
        <v>4.53E-2</v>
      </c>
      <c r="W69" s="15">
        <v>0</v>
      </c>
      <c r="X69" s="15">
        <v>0.75839999999999996</v>
      </c>
      <c r="Y69" s="15">
        <f t="shared" si="22"/>
        <v>96.330399999999997</v>
      </c>
      <c r="Z69" s="11" t="s">
        <v>35</v>
      </c>
      <c r="AA69" s="15">
        <f t="shared" si="20"/>
        <v>95.572000000000003</v>
      </c>
      <c r="AB69" s="15">
        <f t="shared" si="2"/>
        <v>1.0463315615452224</v>
      </c>
      <c r="AC69" s="15">
        <f t="shared" si="21"/>
        <v>18.384045536349557</v>
      </c>
      <c r="AD69" s="15">
        <f t="shared" si="21"/>
        <v>6.9267149374293728</v>
      </c>
      <c r="AE69" s="15">
        <f t="shared" si="21"/>
        <v>3.2645544720210942</v>
      </c>
      <c r="AF69" s="15">
        <f t="shared" si="21"/>
        <v>6.5081823128112832</v>
      </c>
      <c r="AG69" s="15">
        <f t="shared" si="21"/>
        <v>1.6322772360105471</v>
      </c>
      <c r="AH69" s="15">
        <f t="shared" si="21"/>
        <v>62.235801280709829</v>
      </c>
      <c r="AI69" s="15">
        <f t="shared" si="21"/>
        <v>0.35972879085924747</v>
      </c>
      <c r="AJ69" s="15">
        <f t="shared" si="21"/>
        <v>0.40817394215879127</v>
      </c>
      <c r="AK69" s="15">
        <f t="shared" si="21"/>
        <v>0.23312267191227556</v>
      </c>
      <c r="AL69" s="15">
        <f t="shared" si="21"/>
        <v>4.7398819737998574E-2</v>
      </c>
      <c r="AM69" s="15">
        <f t="shared" si="21"/>
        <v>0</v>
      </c>
      <c r="AN69" s="15">
        <f t="shared" si="21"/>
        <v>0.79353785627589668</v>
      </c>
    </row>
    <row r="70" spans="1:40" x14ac:dyDescent="0.2">
      <c r="A70" s="8" t="s">
        <v>40</v>
      </c>
      <c r="B70" s="11" t="s">
        <v>41</v>
      </c>
      <c r="C70" s="11" t="s">
        <v>32</v>
      </c>
      <c r="D70" s="11">
        <v>59</v>
      </c>
      <c r="E70" s="11">
        <v>1</v>
      </c>
      <c r="F70" s="11">
        <v>23.5</v>
      </c>
      <c r="G70" s="11">
        <v>22.5</v>
      </c>
      <c r="H70" s="11">
        <v>137.495</v>
      </c>
      <c r="I70" s="11">
        <v>137.48500000000001</v>
      </c>
      <c r="J70" s="11" t="s">
        <v>42</v>
      </c>
      <c r="K70" s="11">
        <v>16052023</v>
      </c>
      <c r="L70" s="11">
        <v>10</v>
      </c>
      <c r="M70" s="15">
        <v>11.19</v>
      </c>
      <c r="N70" s="15">
        <v>3.91</v>
      </c>
      <c r="O70" s="15">
        <v>2.96</v>
      </c>
      <c r="P70" s="15">
        <v>2.6</v>
      </c>
      <c r="Q70" s="15">
        <v>0.62829999999999997</v>
      </c>
      <c r="R70" s="15">
        <v>71.66</v>
      </c>
      <c r="S70" s="15">
        <v>0.01</v>
      </c>
      <c r="T70" s="15">
        <v>0.32090000000000002</v>
      </c>
      <c r="U70" s="15">
        <v>0.1186</v>
      </c>
      <c r="V70" s="15">
        <v>4.3999999999999997E-2</v>
      </c>
      <c r="W70" s="15">
        <v>0</v>
      </c>
      <c r="X70" s="15">
        <v>4.1399999999999999E-2</v>
      </c>
      <c r="Y70" s="15">
        <f t="shared" si="22"/>
        <v>93.483199999999982</v>
      </c>
      <c r="Z70" s="11" t="s">
        <v>36</v>
      </c>
      <c r="AA70" s="15">
        <f t="shared" si="20"/>
        <v>93.441799999999986</v>
      </c>
      <c r="AB70" s="15">
        <f t="shared" si="2"/>
        <v>1.0701848637333615</v>
      </c>
      <c r="AC70" s="15">
        <f t="shared" si="21"/>
        <v>11.975368625176316</v>
      </c>
      <c r="AD70" s="15">
        <f t="shared" si="21"/>
        <v>4.1844228171974436</v>
      </c>
      <c r="AE70" s="15">
        <f t="shared" si="21"/>
        <v>3.1677471966507502</v>
      </c>
      <c r="AF70" s="15">
        <f t="shared" si="21"/>
        <v>2.7824806457067401</v>
      </c>
      <c r="AG70" s="15">
        <f t="shared" si="21"/>
        <v>0.67239714988367105</v>
      </c>
      <c r="AH70" s="15">
        <f t="shared" si="21"/>
        <v>76.689447335132684</v>
      </c>
      <c r="AI70" s="15">
        <f t="shared" si="21"/>
        <v>1.0701848637333615E-2</v>
      </c>
      <c r="AJ70" s="15">
        <f t="shared" si="21"/>
        <v>0.34342232277203572</v>
      </c>
      <c r="AK70" s="15">
        <f t="shared" si="21"/>
        <v>0.12692392483877668</v>
      </c>
      <c r="AL70" s="15">
        <f t="shared" si="21"/>
        <v>4.7088134004267902E-2</v>
      </c>
      <c r="AM70" s="15">
        <f t="shared" si="21"/>
        <v>0</v>
      </c>
      <c r="AN70" s="15">
        <f t="shared" si="21"/>
        <v>4.4305653358561167E-2</v>
      </c>
    </row>
    <row r="71" spans="1:40" x14ac:dyDescent="0.2">
      <c r="A71" s="8" t="s">
        <v>40</v>
      </c>
      <c r="B71" s="11" t="s">
        <v>41</v>
      </c>
      <c r="C71" s="11" t="s">
        <v>32</v>
      </c>
      <c r="D71" s="11">
        <v>59</v>
      </c>
      <c r="E71" s="11">
        <v>1</v>
      </c>
      <c r="F71" s="11">
        <v>23.5</v>
      </c>
      <c r="G71" s="11">
        <v>22.5</v>
      </c>
      <c r="H71" s="11">
        <v>137.495</v>
      </c>
      <c r="I71" s="11">
        <v>137.48500000000001</v>
      </c>
      <c r="J71" s="11" t="s">
        <v>42</v>
      </c>
      <c r="K71" s="11">
        <v>16052023</v>
      </c>
      <c r="L71" s="11">
        <v>5</v>
      </c>
      <c r="M71" s="15">
        <v>12.44</v>
      </c>
      <c r="N71" s="15">
        <v>4.51</v>
      </c>
      <c r="O71" s="15">
        <v>2.93</v>
      </c>
      <c r="P71" s="15">
        <v>4.8099999999999996</v>
      </c>
      <c r="Q71" s="15">
        <v>0.61929999999999996</v>
      </c>
      <c r="R71" s="15">
        <v>67.680000000000007</v>
      </c>
      <c r="S71" s="15">
        <v>0</v>
      </c>
      <c r="T71" s="15">
        <v>0.19600000000000001</v>
      </c>
      <c r="U71" s="15">
        <v>7.4800000000000005E-2</v>
      </c>
      <c r="V71" s="15">
        <v>0</v>
      </c>
      <c r="W71" s="15">
        <v>0</v>
      </c>
      <c r="X71" s="15">
        <v>0.16</v>
      </c>
      <c r="Y71" s="15">
        <f t="shared" si="22"/>
        <v>93.420099999999991</v>
      </c>
      <c r="Z71" s="11" t="s">
        <v>36</v>
      </c>
      <c r="AA71" s="15">
        <f t="shared" si="20"/>
        <v>93.260099999999994</v>
      </c>
      <c r="AB71" s="15">
        <f t="shared" si="2"/>
        <v>1.072269920362513</v>
      </c>
      <c r="AC71" s="15">
        <f t="shared" si="21"/>
        <v>13.33903780930966</v>
      </c>
      <c r="AD71" s="15">
        <f t="shared" si="21"/>
        <v>4.8359373408349331</v>
      </c>
      <c r="AE71" s="15">
        <f t="shared" si="21"/>
        <v>3.1417508666621634</v>
      </c>
      <c r="AF71" s="15">
        <f t="shared" si="21"/>
        <v>5.1576183169436876</v>
      </c>
      <c r="AG71" s="15">
        <f t="shared" si="21"/>
        <v>0.66405676168050431</v>
      </c>
      <c r="AH71" s="15">
        <f t="shared" si="21"/>
        <v>72.57122821013489</v>
      </c>
      <c r="AI71" s="15">
        <f t="shared" si="21"/>
        <v>0</v>
      </c>
      <c r="AJ71" s="15">
        <f t="shared" si="21"/>
        <v>0.21016490439105256</v>
      </c>
      <c r="AK71" s="15">
        <f t="shared" si="21"/>
        <v>8.0205790043115982E-2</v>
      </c>
      <c r="AL71" s="15">
        <f t="shared" si="21"/>
        <v>0</v>
      </c>
      <c r="AM71" s="15">
        <f t="shared" si="21"/>
        <v>0</v>
      </c>
      <c r="AN71" s="15">
        <f t="shared" si="21"/>
        <v>0.1715631872580021</v>
      </c>
    </row>
    <row r="72" spans="1:40" x14ac:dyDescent="0.2">
      <c r="A72" s="8" t="s">
        <v>43</v>
      </c>
      <c r="B72" s="11" t="s">
        <v>44</v>
      </c>
      <c r="C72" s="11" t="s">
        <v>32</v>
      </c>
      <c r="D72" s="11">
        <v>59</v>
      </c>
      <c r="E72" s="11">
        <v>1</v>
      </c>
      <c r="F72" s="11">
        <v>25</v>
      </c>
      <c r="G72" s="11">
        <v>23.5</v>
      </c>
      <c r="H72" s="11">
        <v>137.51</v>
      </c>
      <c r="I72" s="11">
        <v>137.495</v>
      </c>
      <c r="J72" s="11" t="s">
        <v>42</v>
      </c>
      <c r="K72" s="11">
        <v>16052023</v>
      </c>
      <c r="L72" s="11">
        <v>5</v>
      </c>
      <c r="M72" s="15">
        <v>17.71</v>
      </c>
      <c r="N72" s="15">
        <v>6.78</v>
      </c>
      <c r="O72" s="15">
        <v>2.9</v>
      </c>
      <c r="P72" s="15">
        <v>5.58</v>
      </c>
      <c r="Q72" s="15">
        <v>1.6</v>
      </c>
      <c r="R72" s="15">
        <v>58.46</v>
      </c>
      <c r="S72" s="15">
        <v>0.33839999999999998</v>
      </c>
      <c r="T72" s="15">
        <v>0.38550000000000001</v>
      </c>
      <c r="U72" s="15">
        <v>0.20830000000000001</v>
      </c>
      <c r="V72" s="15">
        <v>3.4000000000000002E-2</v>
      </c>
      <c r="W72" s="15">
        <v>0</v>
      </c>
      <c r="X72" s="15">
        <v>0.73780000000000001</v>
      </c>
      <c r="Y72" s="15">
        <f>SUM(M72:X72)</f>
        <v>94.73399999999998</v>
      </c>
      <c r="Z72" s="11" t="s">
        <v>35</v>
      </c>
      <c r="AA72" s="15">
        <f t="shared" si="20"/>
        <v>93.996199999999988</v>
      </c>
      <c r="AB72" s="15">
        <f t="shared" si="2"/>
        <v>1.0638727948576645</v>
      </c>
      <c r="AC72" s="15">
        <f t="shared" si="21"/>
        <v>18.841187196929241</v>
      </c>
      <c r="AD72" s="15">
        <f t="shared" si="21"/>
        <v>7.213057549134966</v>
      </c>
      <c r="AE72" s="15">
        <f t="shared" si="21"/>
        <v>3.0852311050872268</v>
      </c>
      <c r="AF72" s="15">
        <f t="shared" si="21"/>
        <v>5.9364101953057684</v>
      </c>
      <c r="AG72" s="15">
        <f t="shared" si="21"/>
        <v>1.7021964717722633</v>
      </c>
      <c r="AH72" s="15">
        <f t="shared" si="21"/>
        <v>62.194003587379065</v>
      </c>
      <c r="AI72" s="15">
        <f t="shared" si="21"/>
        <v>0.36001455377983366</v>
      </c>
      <c r="AJ72" s="15">
        <f t="shared" si="21"/>
        <v>0.41012296241762969</v>
      </c>
      <c r="AK72" s="15">
        <f t="shared" si="21"/>
        <v>0.22160470316885153</v>
      </c>
      <c r="AL72" s="15">
        <f t="shared" si="21"/>
        <v>3.6171675025160596E-2</v>
      </c>
      <c r="AM72" s="15">
        <f t="shared" si="21"/>
        <v>0</v>
      </c>
      <c r="AN72" s="15">
        <f t="shared" si="21"/>
        <v>0.78492534804598491</v>
      </c>
    </row>
    <row r="73" spans="1:40" x14ac:dyDescent="0.2">
      <c r="A73" s="8" t="s">
        <v>43</v>
      </c>
      <c r="B73" s="11" t="s">
        <v>44</v>
      </c>
      <c r="C73" s="11" t="s">
        <v>32</v>
      </c>
      <c r="D73" s="11">
        <v>59</v>
      </c>
      <c r="E73" s="11">
        <v>1</v>
      </c>
      <c r="F73" s="11">
        <v>25</v>
      </c>
      <c r="G73" s="11">
        <v>23.5</v>
      </c>
      <c r="H73" s="11">
        <v>137.51</v>
      </c>
      <c r="I73" s="11">
        <v>137.495</v>
      </c>
      <c r="J73" s="11" t="s">
        <v>42</v>
      </c>
      <c r="K73" s="11">
        <v>16052023</v>
      </c>
      <c r="L73" s="11">
        <v>10</v>
      </c>
      <c r="M73" s="15">
        <v>12.07</v>
      </c>
      <c r="N73" s="15">
        <v>4.7</v>
      </c>
      <c r="O73" s="15">
        <v>2.69</v>
      </c>
      <c r="P73" s="15">
        <v>4.22</v>
      </c>
      <c r="Q73" s="15">
        <v>0.5706</v>
      </c>
      <c r="R73" s="15">
        <v>70.849999999999994</v>
      </c>
      <c r="S73" s="15">
        <v>6.4000000000000003E-3</v>
      </c>
      <c r="T73" s="15">
        <v>0.14430000000000001</v>
      </c>
      <c r="U73" s="15">
        <v>6.2199999999999998E-2</v>
      </c>
      <c r="V73" s="15">
        <v>1.84E-2</v>
      </c>
      <c r="W73" s="15">
        <v>1.9E-2</v>
      </c>
      <c r="X73" s="15">
        <v>0.34489999999999998</v>
      </c>
      <c r="Y73" s="15">
        <f>SUM(M73:X73)</f>
        <v>95.695799999999991</v>
      </c>
      <c r="Z73" s="11" t="s">
        <v>36</v>
      </c>
      <c r="AA73" s="15">
        <f t="shared" si="20"/>
        <v>95.33189999999999</v>
      </c>
      <c r="AB73" s="15">
        <f t="shared" si="2"/>
        <v>1.0489668201305125</v>
      </c>
      <c r="AC73" s="15">
        <f t="shared" si="21"/>
        <v>12.661029518975285</v>
      </c>
      <c r="AD73" s="15">
        <f t="shared" si="21"/>
        <v>4.9301440546134083</v>
      </c>
      <c r="AE73" s="15">
        <f t="shared" si="21"/>
        <v>2.8217207461510783</v>
      </c>
      <c r="AF73" s="15">
        <f t="shared" si="21"/>
        <v>4.4266399809507622</v>
      </c>
      <c r="AG73" s="15">
        <f t="shared" si="21"/>
        <v>0.59854046756647039</v>
      </c>
      <c r="AH73" s="15">
        <f t="shared" si="21"/>
        <v>74.319299206246797</v>
      </c>
      <c r="AI73" s="15">
        <f t="shared" si="21"/>
        <v>6.7133876488352801E-3</v>
      </c>
      <c r="AJ73" s="15">
        <f t="shared" si="21"/>
        <v>0.15136591214483297</v>
      </c>
      <c r="AK73" s="15">
        <f t="shared" si="21"/>
        <v>6.5245736212117877E-2</v>
      </c>
      <c r="AL73" s="15">
        <f t="shared" si="21"/>
        <v>1.9300989490401429E-2</v>
      </c>
      <c r="AM73" s="15">
        <f t="shared" si="21"/>
        <v>1.9930369582479734E-2</v>
      </c>
      <c r="AN73" s="15">
        <f t="shared" si="21"/>
        <v>0.36178865626301371</v>
      </c>
    </row>
    <row r="75" spans="1:40" x14ac:dyDescent="0.2">
      <c r="A75" s="1" t="s">
        <v>48</v>
      </c>
    </row>
    <row r="77" spans="1:40" x14ac:dyDescent="0.2">
      <c r="A77" s="33" t="s">
        <v>2</v>
      </c>
      <c r="B77" s="33" t="s">
        <v>3</v>
      </c>
      <c r="C77" s="33" t="s">
        <v>4</v>
      </c>
      <c r="D77" s="33" t="s">
        <v>5</v>
      </c>
      <c r="E77" s="33" t="s">
        <v>6</v>
      </c>
      <c r="F77" s="32" t="s">
        <v>7</v>
      </c>
      <c r="G77" s="32"/>
      <c r="H77" s="32" t="s">
        <v>8</v>
      </c>
      <c r="I77" s="32"/>
      <c r="J77" s="33" t="s">
        <v>9</v>
      </c>
      <c r="K77" s="33" t="s">
        <v>10</v>
      </c>
      <c r="L77" s="34" t="s">
        <v>11</v>
      </c>
      <c r="M77" s="32" t="s">
        <v>38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5" t="s">
        <v>39</v>
      </c>
      <c r="AA77" s="32" t="s">
        <v>47</v>
      </c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</row>
    <row r="78" spans="1:40" s="2" customFormat="1" x14ac:dyDescent="0.2">
      <c r="A78" s="33"/>
      <c r="B78" s="33"/>
      <c r="C78" s="33"/>
      <c r="D78" s="33"/>
      <c r="E78" s="33"/>
      <c r="F78" s="6" t="s">
        <v>28</v>
      </c>
      <c r="G78" s="6" t="s">
        <v>29</v>
      </c>
      <c r="H78" s="6" t="s">
        <v>28</v>
      </c>
      <c r="I78" s="6" t="s">
        <v>29</v>
      </c>
      <c r="J78" s="33"/>
      <c r="K78" s="33"/>
      <c r="L78" s="34"/>
      <c r="M78" s="7" t="s">
        <v>12</v>
      </c>
      <c r="N78" s="7" t="s">
        <v>13</v>
      </c>
      <c r="O78" s="7" t="s">
        <v>14</v>
      </c>
      <c r="P78" s="7" t="s">
        <v>15</v>
      </c>
      <c r="Q78" s="7" t="s">
        <v>16</v>
      </c>
      <c r="R78" s="7" t="s">
        <v>17</v>
      </c>
      <c r="S78" s="7" t="s">
        <v>18</v>
      </c>
      <c r="T78" s="7" t="s">
        <v>19</v>
      </c>
      <c r="U78" s="7" t="s">
        <v>20</v>
      </c>
      <c r="V78" s="7" t="s">
        <v>21</v>
      </c>
      <c r="W78" s="7" t="s">
        <v>22</v>
      </c>
      <c r="X78" s="7" t="s">
        <v>23</v>
      </c>
      <c r="Y78" s="7" t="s">
        <v>24</v>
      </c>
      <c r="Z78" s="35"/>
      <c r="AA78" s="5" t="s">
        <v>26</v>
      </c>
      <c r="AB78" s="5" t="s">
        <v>27</v>
      </c>
      <c r="AC78" s="7" t="s">
        <v>12</v>
      </c>
      <c r="AD78" s="7" t="s">
        <v>13</v>
      </c>
      <c r="AE78" s="7" t="s">
        <v>14</v>
      </c>
      <c r="AF78" s="7" t="s">
        <v>15</v>
      </c>
      <c r="AG78" s="7" t="s">
        <v>16</v>
      </c>
      <c r="AH78" s="7" t="s">
        <v>17</v>
      </c>
      <c r="AI78" s="7" t="s">
        <v>18</v>
      </c>
      <c r="AJ78" s="7" t="s">
        <v>19</v>
      </c>
      <c r="AK78" s="7" t="s">
        <v>20</v>
      </c>
      <c r="AL78" s="7" t="s">
        <v>21</v>
      </c>
      <c r="AM78" s="7" t="s">
        <v>22</v>
      </c>
      <c r="AN78" s="7" t="s">
        <v>23</v>
      </c>
    </row>
    <row r="79" spans="1:40" x14ac:dyDescent="0.2">
      <c r="A79" s="8" t="s">
        <v>49</v>
      </c>
      <c r="B79" s="11" t="s">
        <v>50</v>
      </c>
      <c r="C79" s="11" t="s">
        <v>32</v>
      </c>
      <c r="D79" s="11">
        <v>59</v>
      </c>
      <c r="E79" s="11">
        <v>1</v>
      </c>
      <c r="F79" s="11">
        <v>55</v>
      </c>
      <c r="G79" s="11">
        <v>50</v>
      </c>
      <c r="H79" s="11">
        <v>137.81</v>
      </c>
      <c r="I79" s="11">
        <v>137.76</v>
      </c>
      <c r="J79" s="11" t="s">
        <v>33</v>
      </c>
      <c r="K79" s="14" t="s">
        <v>34</v>
      </c>
      <c r="L79" s="11">
        <v>10</v>
      </c>
      <c r="M79" s="15">
        <v>8.89</v>
      </c>
      <c r="N79" s="15">
        <v>4.0999999999999996</v>
      </c>
      <c r="O79" s="15">
        <v>7.94</v>
      </c>
      <c r="P79" s="15">
        <v>4.91</v>
      </c>
      <c r="Q79" s="15">
        <v>0.47339999999999999</v>
      </c>
      <c r="R79" s="15">
        <v>66.510000000000005</v>
      </c>
      <c r="S79" s="15">
        <v>3.3E-3</v>
      </c>
      <c r="T79" s="15">
        <v>0.48380000000000001</v>
      </c>
      <c r="U79" s="15">
        <v>0.3538</v>
      </c>
      <c r="V79" s="15">
        <v>5.21E-2</v>
      </c>
      <c r="W79" s="15">
        <v>0</v>
      </c>
      <c r="X79" s="15">
        <v>0.1852</v>
      </c>
      <c r="Y79" s="15">
        <v>93.901700000000005</v>
      </c>
      <c r="Z79" s="11" t="s">
        <v>52</v>
      </c>
      <c r="AA79" s="15">
        <f>SUM(M79:V79)</f>
        <v>93.716400000000007</v>
      </c>
      <c r="AB79" s="15">
        <f t="shared" ref="AB79" si="23">100/AA79</f>
        <v>1.067049097063054</v>
      </c>
      <c r="AC79" s="15">
        <f t="shared" ref="AC79" si="24">M79*$AB79</f>
        <v>9.4860664728905508</v>
      </c>
      <c r="AD79" s="15">
        <f t="shared" ref="AD79" si="25">N79*$AB79</f>
        <v>4.3749012979585205</v>
      </c>
      <c r="AE79" s="15">
        <f t="shared" ref="AE79" si="26">O79*$AB79</f>
        <v>8.4723698306806483</v>
      </c>
      <c r="AF79" s="15">
        <f t="shared" ref="AF79" si="27">P79*$AB79</f>
        <v>5.2392110665795952</v>
      </c>
      <c r="AG79" s="15">
        <f t="shared" ref="AG79" si="28">Q79*$AB79</f>
        <v>0.50514104254964975</v>
      </c>
      <c r="AH79" s="15">
        <f t="shared" ref="AH79" si="29">R79*$AB79</f>
        <v>70.96943544566372</v>
      </c>
      <c r="AI79" s="15">
        <f t="shared" ref="AI79" si="30">S79*$AB79</f>
        <v>3.521262020308078E-3</v>
      </c>
      <c r="AJ79" s="15">
        <f t="shared" ref="AJ79" si="31">T79*$AB79</f>
        <v>0.51623835315910549</v>
      </c>
      <c r="AK79" s="15">
        <f t="shared" ref="AK79" si="32">U79*$AB79</f>
        <v>0.37752197054090847</v>
      </c>
      <c r="AL79" s="15">
        <f t="shared" ref="AL79" si="33">V79*$AB79</f>
        <v>5.5593257956985109E-2</v>
      </c>
      <c r="AM79" s="15">
        <f t="shared" ref="AM79" si="34">W79*$AB79</f>
        <v>0</v>
      </c>
      <c r="AN79" s="15">
        <f t="shared" ref="AN79" si="35">X79*$AB79</f>
        <v>0.1976174927760776</v>
      </c>
    </row>
    <row r="80" spans="1:40" x14ac:dyDescent="0.2">
      <c r="A80" s="8" t="s">
        <v>49</v>
      </c>
      <c r="B80" s="11" t="s">
        <v>50</v>
      </c>
      <c r="C80" s="11" t="s">
        <v>32</v>
      </c>
      <c r="D80" s="11">
        <v>59</v>
      </c>
      <c r="E80" s="11">
        <v>1</v>
      </c>
      <c r="F80" s="11">
        <v>55</v>
      </c>
      <c r="G80" s="11">
        <v>50</v>
      </c>
      <c r="H80" s="11">
        <v>137.81</v>
      </c>
      <c r="I80" s="11">
        <v>137.76</v>
      </c>
      <c r="J80" s="11" t="s">
        <v>33</v>
      </c>
      <c r="K80" s="14" t="s">
        <v>34</v>
      </c>
      <c r="L80" s="11">
        <v>10</v>
      </c>
      <c r="M80" s="15">
        <v>10.14</v>
      </c>
      <c r="N80" s="15">
        <v>4.1500000000000004</v>
      </c>
      <c r="O80" s="15">
        <v>6.74</v>
      </c>
      <c r="P80" s="15">
        <v>5.26</v>
      </c>
      <c r="Q80" s="15">
        <v>0.32590000000000002</v>
      </c>
      <c r="R80" s="15">
        <v>67.44</v>
      </c>
      <c r="S80" s="15">
        <v>1.6199999999999999E-2</v>
      </c>
      <c r="T80" s="15">
        <v>0.31979999999999997</v>
      </c>
      <c r="U80" s="15">
        <v>0.28149999999999997</v>
      </c>
      <c r="V80" s="15">
        <v>2.12E-2</v>
      </c>
      <c r="W80" s="15">
        <v>0</v>
      </c>
      <c r="X80" s="15">
        <v>0.17430000000000001</v>
      </c>
      <c r="Y80" s="15">
        <v>94.869</v>
      </c>
      <c r="Z80" s="11" t="s">
        <v>52</v>
      </c>
      <c r="AA80" s="15">
        <f t="shared" ref="AA80:AA91" si="36">SUM(M80:V80)</f>
        <v>94.69459999999998</v>
      </c>
      <c r="AB80" s="15">
        <f t="shared" ref="AB80:AB91" si="37">100/AA80</f>
        <v>1.0560264260052845</v>
      </c>
      <c r="AC80" s="15">
        <f t="shared" ref="AC80:AC91" si="38">M80*$AB80</f>
        <v>10.708107959693585</v>
      </c>
      <c r="AD80" s="15">
        <f t="shared" ref="AD80:AD91" si="39">N80*$AB80</f>
        <v>4.3825096679219309</v>
      </c>
      <c r="AE80" s="15">
        <f t="shared" ref="AE80:AE91" si="40">O80*$AB80</f>
        <v>7.1176181112756183</v>
      </c>
      <c r="AF80" s="15">
        <f t="shared" ref="AF80:AF91" si="41">P80*$AB80</f>
        <v>5.5546990007877959</v>
      </c>
      <c r="AG80" s="15">
        <f t="shared" ref="AG80:AG91" si="42">Q80*$AB80</f>
        <v>0.34415901223512224</v>
      </c>
      <c r="AH80" s="15">
        <f t="shared" ref="AH80:AH91" si="43">R80*$AB80</f>
        <v>71.218422169796384</v>
      </c>
      <c r="AI80" s="15">
        <f t="shared" ref="AI80:AI91" si="44">S80*$AB80</f>
        <v>1.7107628101285608E-2</v>
      </c>
      <c r="AJ80" s="15">
        <f t="shared" ref="AJ80:AJ91" si="45">T80*$AB80</f>
        <v>0.33771725103648997</v>
      </c>
      <c r="AK80" s="15">
        <f t="shared" ref="AK80:AK91" si="46">U80*$AB80</f>
        <v>0.29727143892048757</v>
      </c>
      <c r="AL80" s="15">
        <f t="shared" ref="AL80:AL91" si="47">V80*$AB80</f>
        <v>2.2387760231312032E-2</v>
      </c>
      <c r="AM80" s="15">
        <f t="shared" ref="AM80:AM91" si="48">W80*$AB80</f>
        <v>0</v>
      </c>
      <c r="AN80" s="15">
        <f t="shared" ref="AN80:AN91" si="49">X80*$AB80</f>
        <v>0.18406540605272109</v>
      </c>
    </row>
    <row r="81" spans="1:40" x14ac:dyDescent="0.2">
      <c r="A81" s="8" t="s">
        <v>49</v>
      </c>
      <c r="B81" s="11" t="s">
        <v>50</v>
      </c>
      <c r="C81" s="11" t="s">
        <v>32</v>
      </c>
      <c r="D81" s="11">
        <v>59</v>
      </c>
      <c r="E81" s="11">
        <v>1</v>
      </c>
      <c r="F81" s="11">
        <v>55</v>
      </c>
      <c r="G81" s="11">
        <v>50</v>
      </c>
      <c r="H81" s="11">
        <v>137.81</v>
      </c>
      <c r="I81" s="11">
        <v>137.76</v>
      </c>
      <c r="J81" s="11" t="s">
        <v>33</v>
      </c>
      <c r="K81" s="14" t="s">
        <v>34</v>
      </c>
      <c r="L81" s="11">
        <v>10</v>
      </c>
      <c r="M81" s="15">
        <v>8.8800000000000008</v>
      </c>
      <c r="N81" s="15">
        <v>4.0199999999999996</v>
      </c>
      <c r="O81" s="15">
        <v>8.18</v>
      </c>
      <c r="P81" s="15">
        <v>5.39</v>
      </c>
      <c r="Q81" s="15">
        <v>0.52849999999999997</v>
      </c>
      <c r="R81" s="15">
        <v>66</v>
      </c>
      <c r="S81" s="15">
        <v>3.32E-2</v>
      </c>
      <c r="T81" s="15">
        <v>0.47870000000000001</v>
      </c>
      <c r="U81" s="15">
        <v>0.40150000000000002</v>
      </c>
      <c r="V81" s="15">
        <v>3.0099999999999998E-2</v>
      </c>
      <c r="W81" s="15">
        <v>1.14E-2</v>
      </c>
      <c r="X81" s="15">
        <v>0.1857</v>
      </c>
      <c r="Y81" s="15">
        <v>94.139099999999999</v>
      </c>
      <c r="Z81" s="11" t="s">
        <v>52</v>
      </c>
      <c r="AA81" s="15">
        <f>SUM(M81:V81)</f>
        <v>93.942000000000007</v>
      </c>
      <c r="AB81" s="15">
        <f>100/AA81</f>
        <v>1.0644865981137297</v>
      </c>
      <c r="AC81" s="15">
        <f t="shared" ref="AC81:AN85" si="50">M81*$AB81</f>
        <v>9.4526409912499201</v>
      </c>
      <c r="AD81" s="15">
        <f t="shared" si="50"/>
        <v>4.279236124417193</v>
      </c>
      <c r="AE81" s="15">
        <f t="shared" si="50"/>
        <v>8.7075003725703084</v>
      </c>
      <c r="AF81" s="15">
        <f t="shared" si="50"/>
        <v>5.7375827638330028</v>
      </c>
      <c r="AG81" s="15">
        <f t="shared" si="50"/>
        <v>0.56258116710310613</v>
      </c>
      <c r="AH81" s="15">
        <f t="shared" si="50"/>
        <v>70.256115475506164</v>
      </c>
      <c r="AI81" s="15">
        <f t="shared" si="50"/>
        <v>3.5340955057375827E-2</v>
      </c>
      <c r="AJ81" s="15">
        <f t="shared" si="50"/>
        <v>0.50956973451704246</v>
      </c>
      <c r="AK81" s="15">
        <f t="shared" si="50"/>
        <v>0.42739136914266251</v>
      </c>
      <c r="AL81" s="15">
        <f t="shared" si="50"/>
        <v>3.204104660322326E-2</v>
      </c>
      <c r="AM81" s="15">
        <f t="shared" si="50"/>
        <v>1.2135147218496518E-2</v>
      </c>
      <c r="AN81" s="15">
        <f t="shared" si="50"/>
        <v>0.1976751612697196</v>
      </c>
    </row>
    <row r="82" spans="1:40" x14ac:dyDescent="0.2">
      <c r="A82" s="8" t="s">
        <v>49</v>
      </c>
      <c r="B82" s="11" t="s">
        <v>50</v>
      </c>
      <c r="C82" s="11" t="s">
        <v>32</v>
      </c>
      <c r="D82" s="11">
        <v>59</v>
      </c>
      <c r="E82" s="11">
        <v>1</v>
      </c>
      <c r="F82" s="11">
        <v>55</v>
      </c>
      <c r="G82" s="11">
        <v>50</v>
      </c>
      <c r="H82" s="11">
        <v>137.81</v>
      </c>
      <c r="I82" s="11">
        <v>137.76</v>
      </c>
      <c r="J82" s="11" t="s">
        <v>33</v>
      </c>
      <c r="K82" s="14" t="s">
        <v>34</v>
      </c>
      <c r="L82" s="11">
        <v>10</v>
      </c>
      <c r="M82" s="15">
        <v>8.3000000000000007</v>
      </c>
      <c r="N82" s="15">
        <v>4.07</v>
      </c>
      <c r="O82" s="15">
        <v>7.92</v>
      </c>
      <c r="P82" s="15">
        <v>5.29</v>
      </c>
      <c r="Q82" s="15">
        <v>0.39379999999999998</v>
      </c>
      <c r="R82" s="15">
        <v>67.650000000000006</v>
      </c>
      <c r="S82" s="15">
        <v>0</v>
      </c>
      <c r="T82" s="15">
        <v>0.4224</v>
      </c>
      <c r="U82" s="15">
        <v>0.35310000000000002</v>
      </c>
      <c r="V82" s="15">
        <v>1.1599999999999999E-2</v>
      </c>
      <c r="W82" s="15">
        <v>0</v>
      </c>
      <c r="X82" s="15">
        <v>0.23169999999999999</v>
      </c>
      <c r="Y82" s="15">
        <v>94.642700000000005</v>
      </c>
      <c r="Z82" s="11" t="s">
        <v>52</v>
      </c>
      <c r="AA82" s="15">
        <f>SUM(M82:V82)</f>
        <v>94.410899999999998</v>
      </c>
      <c r="AB82" s="15">
        <f>100/AA82</f>
        <v>1.0591997322343076</v>
      </c>
      <c r="AC82" s="15">
        <f t="shared" si="50"/>
        <v>8.7913577775447536</v>
      </c>
      <c r="AD82" s="15">
        <f t="shared" si="50"/>
        <v>4.3109429101936323</v>
      </c>
      <c r="AE82" s="15">
        <f t="shared" si="50"/>
        <v>8.3888618792957157</v>
      </c>
      <c r="AF82" s="15">
        <f t="shared" si="50"/>
        <v>5.6031665835194877</v>
      </c>
      <c r="AG82" s="15">
        <f t="shared" si="50"/>
        <v>0.41711285455387032</v>
      </c>
      <c r="AH82" s="15">
        <f t="shared" si="50"/>
        <v>71.654861885650917</v>
      </c>
      <c r="AI82" s="15">
        <f t="shared" si="50"/>
        <v>0</v>
      </c>
      <c r="AJ82" s="15">
        <f t="shared" si="50"/>
        <v>0.44740596689577156</v>
      </c>
      <c r="AK82" s="15">
        <f t="shared" si="50"/>
        <v>0.37400342545193405</v>
      </c>
      <c r="AL82" s="15">
        <f t="shared" si="50"/>
        <v>1.2286716893917967E-2</v>
      </c>
      <c r="AM82" s="15">
        <f t="shared" si="50"/>
        <v>0</v>
      </c>
      <c r="AN82" s="15">
        <f t="shared" si="50"/>
        <v>0.24541657795868907</v>
      </c>
    </row>
    <row r="83" spans="1:40" x14ac:dyDescent="0.2">
      <c r="A83" s="8" t="s">
        <v>49</v>
      </c>
      <c r="B83" s="11" t="s">
        <v>50</v>
      </c>
      <c r="C83" s="11" t="s">
        <v>32</v>
      </c>
      <c r="D83" s="11">
        <v>59</v>
      </c>
      <c r="E83" s="11">
        <v>1</v>
      </c>
      <c r="F83" s="11">
        <v>55</v>
      </c>
      <c r="G83" s="11">
        <v>50</v>
      </c>
      <c r="H83" s="11">
        <v>137.81</v>
      </c>
      <c r="I83" s="11">
        <v>137.76</v>
      </c>
      <c r="J83" s="11" t="s">
        <v>33</v>
      </c>
      <c r="K83" s="14" t="s">
        <v>34</v>
      </c>
      <c r="L83" s="11">
        <v>10</v>
      </c>
      <c r="M83" s="15">
        <v>8.59</v>
      </c>
      <c r="N83" s="15">
        <v>3.9</v>
      </c>
      <c r="O83" s="15">
        <v>7.89</v>
      </c>
      <c r="P83" s="15">
        <v>4.8600000000000003</v>
      </c>
      <c r="Q83" s="15">
        <v>0.47770000000000001</v>
      </c>
      <c r="R83" s="15">
        <v>67.680000000000007</v>
      </c>
      <c r="S83" s="15">
        <v>2.8799999999999999E-2</v>
      </c>
      <c r="T83" s="15">
        <v>0.42449999999999999</v>
      </c>
      <c r="U83" s="15">
        <v>0.3745</v>
      </c>
      <c r="V83" s="15">
        <v>2.1000000000000001E-2</v>
      </c>
      <c r="W83" s="15">
        <v>0</v>
      </c>
      <c r="X83" s="15">
        <v>0.19889999999999999</v>
      </c>
      <c r="Y83" s="15">
        <v>94.445400000000006</v>
      </c>
      <c r="Z83" s="11" t="s">
        <v>52</v>
      </c>
      <c r="AA83" s="15">
        <f>SUM(M83:V83)</f>
        <v>94.246499999999997</v>
      </c>
      <c r="AB83" s="15">
        <f>100/AA83</f>
        <v>1.061047359848907</v>
      </c>
      <c r="AC83" s="15">
        <f t="shared" si="50"/>
        <v>9.11439682110211</v>
      </c>
      <c r="AD83" s="15">
        <f t="shared" si="50"/>
        <v>4.1380847034107369</v>
      </c>
      <c r="AE83" s="15">
        <f t="shared" si="50"/>
        <v>8.3716636692078765</v>
      </c>
      <c r="AF83" s="15">
        <f t="shared" si="50"/>
        <v>5.1566901688656879</v>
      </c>
      <c r="AG83" s="15">
        <f t="shared" si="50"/>
        <v>0.50686232379982288</v>
      </c>
      <c r="AH83" s="15">
        <f t="shared" si="50"/>
        <v>71.811685314574035</v>
      </c>
      <c r="AI83" s="15">
        <f t="shared" si="50"/>
        <v>3.0558163963648521E-2</v>
      </c>
      <c r="AJ83" s="15">
        <f t="shared" si="50"/>
        <v>0.450414604255861</v>
      </c>
      <c r="AK83" s="15">
        <f t="shared" si="50"/>
        <v>0.39736223626341566</v>
      </c>
      <c r="AL83" s="15">
        <f t="shared" si="50"/>
        <v>2.2281994556827049E-2</v>
      </c>
      <c r="AM83" s="15">
        <f t="shared" si="50"/>
        <v>0</v>
      </c>
      <c r="AN83" s="15">
        <f t="shared" si="50"/>
        <v>0.21104231987394759</v>
      </c>
    </row>
    <row r="84" spans="1:40" x14ac:dyDescent="0.2">
      <c r="A84" s="8" t="s">
        <v>49</v>
      </c>
      <c r="B84" s="11" t="s">
        <v>50</v>
      </c>
      <c r="C84" s="11" t="s">
        <v>32</v>
      </c>
      <c r="D84" s="11">
        <v>59</v>
      </c>
      <c r="E84" s="11">
        <v>1</v>
      </c>
      <c r="F84" s="11">
        <v>55</v>
      </c>
      <c r="G84" s="11">
        <v>50</v>
      </c>
      <c r="H84" s="11">
        <v>137.81</v>
      </c>
      <c r="I84" s="11">
        <v>137.76</v>
      </c>
      <c r="J84" s="11" t="s">
        <v>33</v>
      </c>
      <c r="K84" s="14" t="s">
        <v>34</v>
      </c>
      <c r="L84" s="11">
        <v>10</v>
      </c>
      <c r="M84" s="15">
        <v>8.08</v>
      </c>
      <c r="N84" s="15">
        <v>4.0199999999999996</v>
      </c>
      <c r="O84" s="15">
        <v>7.53</v>
      </c>
      <c r="P84" s="15">
        <v>5.59</v>
      </c>
      <c r="Q84" s="15">
        <v>0.35299999999999998</v>
      </c>
      <c r="R84" s="15">
        <v>67.8</v>
      </c>
      <c r="S84" s="15">
        <v>2.2499999999999999E-2</v>
      </c>
      <c r="T84" s="15">
        <v>0.36320000000000002</v>
      </c>
      <c r="U84" s="15">
        <v>0.3543</v>
      </c>
      <c r="V84" s="15">
        <v>1.1599999999999999E-2</v>
      </c>
      <c r="W84" s="15">
        <v>3.6999999999999998E-2</v>
      </c>
      <c r="X84" s="15">
        <v>0.23130000000000001</v>
      </c>
      <c r="Y84" s="15">
        <v>94.393000000000001</v>
      </c>
      <c r="Z84" s="11" t="s">
        <v>52</v>
      </c>
      <c r="AA84" s="15">
        <f>SUM(M84:V84)</f>
        <v>94.124599999999987</v>
      </c>
      <c r="AB84" s="15">
        <f>100/AA84</f>
        <v>1.0624215136106823</v>
      </c>
      <c r="AC84" s="15">
        <f t="shared" si="50"/>
        <v>8.5843658299743133</v>
      </c>
      <c r="AD84" s="15">
        <f t="shared" si="50"/>
        <v>4.2709344847149424</v>
      </c>
      <c r="AE84" s="15">
        <f t="shared" si="50"/>
        <v>8.0000339974884369</v>
      </c>
      <c r="AF84" s="15">
        <f t="shared" si="50"/>
        <v>5.9389362610837138</v>
      </c>
      <c r="AG84" s="15">
        <f t="shared" si="50"/>
        <v>0.37503479430457082</v>
      </c>
      <c r="AH84" s="15">
        <f t="shared" si="50"/>
        <v>72.032178622804253</v>
      </c>
      <c r="AI84" s="15">
        <f t="shared" si="50"/>
        <v>2.3904484056240349E-2</v>
      </c>
      <c r="AJ84" s="15">
        <f t="shared" si="50"/>
        <v>0.3858714937433998</v>
      </c>
      <c r="AK84" s="15">
        <f t="shared" si="50"/>
        <v>0.37641594227226471</v>
      </c>
      <c r="AL84" s="15">
        <f t="shared" si="50"/>
        <v>1.2324089557883914E-2</v>
      </c>
      <c r="AM84" s="15">
        <f t="shared" si="50"/>
        <v>3.9309596003595244E-2</v>
      </c>
      <c r="AN84" s="15">
        <f t="shared" si="50"/>
        <v>0.24573809609815081</v>
      </c>
    </row>
    <row r="85" spans="1:40" x14ac:dyDescent="0.2">
      <c r="A85" s="8" t="s">
        <v>49</v>
      </c>
      <c r="B85" s="11" t="s">
        <v>50</v>
      </c>
      <c r="C85" s="11" t="s">
        <v>32</v>
      </c>
      <c r="D85" s="11">
        <v>59</v>
      </c>
      <c r="E85" s="11">
        <v>1</v>
      </c>
      <c r="F85" s="11">
        <v>55</v>
      </c>
      <c r="G85" s="11">
        <v>50</v>
      </c>
      <c r="H85" s="11">
        <v>137.81</v>
      </c>
      <c r="I85" s="11">
        <v>137.76</v>
      </c>
      <c r="J85" s="11" t="s">
        <v>33</v>
      </c>
      <c r="K85" s="14" t="s">
        <v>34</v>
      </c>
      <c r="L85" s="11">
        <v>10</v>
      </c>
      <c r="M85" s="15">
        <v>7.65</v>
      </c>
      <c r="N85" s="15">
        <v>3.9</v>
      </c>
      <c r="O85" s="15">
        <v>8.43</v>
      </c>
      <c r="P85" s="15">
        <v>5.0199999999999996</v>
      </c>
      <c r="Q85" s="15">
        <v>0.46529999999999999</v>
      </c>
      <c r="R85" s="15">
        <v>67.77</v>
      </c>
      <c r="S85" s="15">
        <v>2.76E-2</v>
      </c>
      <c r="T85" s="15">
        <v>0.45860000000000001</v>
      </c>
      <c r="U85" s="15">
        <v>0.38919999999999999</v>
      </c>
      <c r="V85" s="15">
        <v>1.6199999999999999E-2</v>
      </c>
      <c r="W85" s="15">
        <v>0</v>
      </c>
      <c r="X85" s="15">
        <v>0.23549999999999999</v>
      </c>
      <c r="Y85" s="15">
        <v>94.362399999999994</v>
      </c>
      <c r="Z85" s="11" t="s">
        <v>52</v>
      </c>
      <c r="AA85" s="15">
        <f>SUM(M85:V85)</f>
        <v>94.126900000000006</v>
      </c>
      <c r="AB85" s="15">
        <f>100/AA85</f>
        <v>1.0623955532371723</v>
      </c>
      <c r="AC85" s="15">
        <f t="shared" si="50"/>
        <v>8.1273259822643684</v>
      </c>
      <c r="AD85" s="15">
        <f t="shared" si="50"/>
        <v>4.1433426576249719</v>
      </c>
      <c r="AE85" s="15">
        <f t="shared" si="50"/>
        <v>8.9559945137893617</v>
      </c>
      <c r="AF85" s="15">
        <f t="shared" si="50"/>
        <v>5.3332256772506046</v>
      </c>
      <c r="AG85" s="15">
        <f t="shared" si="50"/>
        <v>0.49433265092125622</v>
      </c>
      <c r="AH85" s="15">
        <f t="shared" si="50"/>
        <v>71.998546642883156</v>
      </c>
      <c r="AI85" s="15">
        <f t="shared" si="50"/>
        <v>2.9322117269345953E-2</v>
      </c>
      <c r="AJ85" s="15">
        <f t="shared" si="50"/>
        <v>0.48721460071456724</v>
      </c>
      <c r="AK85" s="15">
        <f t="shared" si="50"/>
        <v>0.41348434931990746</v>
      </c>
      <c r="AL85" s="15">
        <f t="shared" si="50"/>
        <v>1.721080796244219E-2</v>
      </c>
      <c r="AM85" s="15">
        <f t="shared" si="50"/>
        <v>0</v>
      </c>
      <c r="AN85" s="15">
        <f t="shared" si="50"/>
        <v>0.25019415278735407</v>
      </c>
    </row>
    <row r="86" spans="1:40" x14ac:dyDescent="0.2">
      <c r="A86" s="8" t="s">
        <v>49</v>
      </c>
      <c r="B86" s="11" t="s">
        <v>50</v>
      </c>
      <c r="C86" s="11" t="s">
        <v>32</v>
      </c>
      <c r="D86" s="11">
        <v>59</v>
      </c>
      <c r="E86" s="11">
        <v>1</v>
      </c>
      <c r="F86" s="11">
        <v>55</v>
      </c>
      <c r="G86" s="11">
        <v>50</v>
      </c>
      <c r="H86" s="11">
        <v>137.81</v>
      </c>
      <c r="I86" s="11">
        <v>137.76</v>
      </c>
      <c r="J86" s="11" t="s">
        <v>33</v>
      </c>
      <c r="K86" s="14" t="s">
        <v>34</v>
      </c>
      <c r="L86" s="11">
        <v>10</v>
      </c>
      <c r="M86" s="15">
        <v>12.78</v>
      </c>
      <c r="N86" s="15">
        <v>4.43</v>
      </c>
      <c r="O86" s="15">
        <v>3.19</v>
      </c>
      <c r="P86" s="15">
        <v>4.5599999999999996</v>
      </c>
      <c r="Q86" s="15">
        <v>0.54769999999999996</v>
      </c>
      <c r="R86" s="15">
        <v>67.569999999999993</v>
      </c>
      <c r="S86" s="15">
        <v>1.3899999999999999E-2</v>
      </c>
      <c r="T86" s="15">
        <v>0.20749999999999999</v>
      </c>
      <c r="U86" s="15">
        <v>9.5399999999999999E-2</v>
      </c>
      <c r="V86" s="15">
        <v>4.7000000000000002E-3</v>
      </c>
      <c r="W86" s="15">
        <v>1.9400000000000001E-2</v>
      </c>
      <c r="X86" s="15">
        <v>0.27910000000000001</v>
      </c>
      <c r="Y86" s="15">
        <v>93.697699999999998</v>
      </c>
      <c r="Z86" s="11" t="s">
        <v>54</v>
      </c>
      <c r="AA86" s="15">
        <f t="shared" si="36"/>
        <v>93.399199999999993</v>
      </c>
      <c r="AB86" s="15">
        <f t="shared" si="37"/>
        <v>1.0706729822096979</v>
      </c>
      <c r="AC86" s="15">
        <f t="shared" si="38"/>
        <v>13.683200712639938</v>
      </c>
      <c r="AD86" s="15">
        <f t="shared" si="39"/>
        <v>4.7430813111889609</v>
      </c>
      <c r="AE86" s="15">
        <f t="shared" si="40"/>
        <v>3.415446813248936</v>
      </c>
      <c r="AF86" s="15">
        <f t="shared" si="41"/>
        <v>4.8822687988762219</v>
      </c>
      <c r="AG86" s="15">
        <f t="shared" si="42"/>
        <v>0.58640759235625151</v>
      </c>
      <c r="AH86" s="15">
        <f t="shared" si="43"/>
        <v>72.345373407909278</v>
      </c>
      <c r="AI86" s="15">
        <f t="shared" si="44"/>
        <v>1.48823544527148E-2</v>
      </c>
      <c r="AJ86" s="15">
        <f t="shared" si="45"/>
        <v>0.22216464380851231</v>
      </c>
      <c r="AK86" s="15">
        <f t="shared" si="46"/>
        <v>0.10214220250280517</v>
      </c>
      <c r="AL86" s="15">
        <f t="shared" si="47"/>
        <v>5.0321630163855805E-3</v>
      </c>
      <c r="AM86" s="15">
        <f t="shared" si="48"/>
        <v>2.0771055854868138E-2</v>
      </c>
      <c r="AN86" s="15">
        <f t="shared" si="49"/>
        <v>0.2988248293347267</v>
      </c>
    </row>
    <row r="87" spans="1:40" x14ac:dyDescent="0.2">
      <c r="A87" s="8" t="s">
        <v>49</v>
      </c>
      <c r="B87" s="11" t="s">
        <v>50</v>
      </c>
      <c r="C87" s="11" t="s">
        <v>32</v>
      </c>
      <c r="D87" s="11">
        <v>59</v>
      </c>
      <c r="E87" s="11">
        <v>1</v>
      </c>
      <c r="F87" s="11">
        <v>55</v>
      </c>
      <c r="G87" s="11">
        <v>50</v>
      </c>
      <c r="H87" s="11">
        <v>137.81</v>
      </c>
      <c r="I87" s="11">
        <v>137.76</v>
      </c>
      <c r="J87" s="11" t="s">
        <v>33</v>
      </c>
      <c r="K87" s="14" t="s">
        <v>34</v>
      </c>
      <c r="L87" s="11">
        <v>10</v>
      </c>
      <c r="M87" s="15">
        <v>12.17</v>
      </c>
      <c r="N87" s="15">
        <v>4.45</v>
      </c>
      <c r="O87" s="15">
        <v>3.45</v>
      </c>
      <c r="P87" s="15">
        <v>4.66</v>
      </c>
      <c r="Q87" s="15">
        <v>0.47239999999999999</v>
      </c>
      <c r="R87" s="15">
        <v>69.040000000000006</v>
      </c>
      <c r="S87" s="15">
        <v>5.0000000000000001E-4</v>
      </c>
      <c r="T87" s="15">
        <v>0.25309999999999999</v>
      </c>
      <c r="U87" s="15">
        <v>6.6400000000000001E-2</v>
      </c>
      <c r="V87" s="15">
        <v>0</v>
      </c>
      <c r="W87" s="15">
        <v>0</v>
      </c>
      <c r="X87" s="15">
        <v>0.29599999999999999</v>
      </c>
      <c r="Y87" s="15">
        <v>94.858500000000006</v>
      </c>
      <c r="Z87" s="11" t="s">
        <v>54</v>
      </c>
      <c r="AA87" s="15">
        <f t="shared" si="36"/>
        <v>94.562400000000011</v>
      </c>
      <c r="AB87" s="15">
        <f t="shared" si="37"/>
        <v>1.0575027706572591</v>
      </c>
      <c r="AC87" s="15">
        <f t="shared" si="38"/>
        <v>12.869808718898843</v>
      </c>
      <c r="AD87" s="15">
        <f t="shared" si="39"/>
        <v>4.7058873294248027</v>
      </c>
      <c r="AE87" s="15">
        <f t="shared" si="40"/>
        <v>3.6483845587675439</v>
      </c>
      <c r="AF87" s="15">
        <f t="shared" si="41"/>
        <v>4.9279629112628278</v>
      </c>
      <c r="AG87" s="15">
        <f t="shared" si="42"/>
        <v>0.49956430885848918</v>
      </c>
      <c r="AH87" s="15">
        <f t="shared" si="43"/>
        <v>73.009991286177168</v>
      </c>
      <c r="AI87" s="15">
        <f t="shared" si="44"/>
        <v>5.2875138532862951E-4</v>
      </c>
      <c r="AJ87" s="15">
        <f t="shared" si="45"/>
        <v>0.26765395125335228</v>
      </c>
      <c r="AK87" s="15">
        <f t="shared" si="46"/>
        <v>7.0218183971642006E-2</v>
      </c>
      <c r="AL87" s="15">
        <f t="shared" si="47"/>
        <v>0</v>
      </c>
      <c r="AM87" s="15">
        <f t="shared" si="48"/>
        <v>0</v>
      </c>
      <c r="AN87" s="15">
        <f t="shared" si="49"/>
        <v>0.31302082011454868</v>
      </c>
    </row>
    <row r="88" spans="1:40" x14ac:dyDescent="0.2">
      <c r="A88" s="8" t="s">
        <v>49</v>
      </c>
      <c r="B88" s="11" t="s">
        <v>50</v>
      </c>
      <c r="C88" s="11" t="s">
        <v>32</v>
      </c>
      <c r="D88" s="11">
        <v>59</v>
      </c>
      <c r="E88" s="11">
        <v>1</v>
      </c>
      <c r="F88" s="11">
        <v>55</v>
      </c>
      <c r="G88" s="11">
        <v>50</v>
      </c>
      <c r="H88" s="11">
        <v>137.81</v>
      </c>
      <c r="I88" s="11">
        <v>137.76</v>
      </c>
      <c r="J88" s="11" t="s">
        <v>33</v>
      </c>
      <c r="K88" s="14" t="s">
        <v>34</v>
      </c>
      <c r="L88" s="11">
        <v>10</v>
      </c>
      <c r="M88" s="15">
        <v>12.79</v>
      </c>
      <c r="N88" s="15">
        <v>4.42</v>
      </c>
      <c r="O88" s="15">
        <v>3.17</v>
      </c>
      <c r="P88" s="15">
        <v>5.01</v>
      </c>
      <c r="Q88" s="15">
        <v>0.51429999999999998</v>
      </c>
      <c r="R88" s="15">
        <v>67.56</v>
      </c>
      <c r="S88" s="15">
        <v>2.9499999999999998E-2</v>
      </c>
      <c r="T88" s="15">
        <v>0.2261</v>
      </c>
      <c r="U88" s="15">
        <v>9.0899999999999995E-2</v>
      </c>
      <c r="V88" s="15">
        <v>0</v>
      </c>
      <c r="W88" s="15">
        <v>0</v>
      </c>
      <c r="X88" s="15">
        <v>0.27889999999999998</v>
      </c>
      <c r="Y88" s="15">
        <v>94.089699999999993</v>
      </c>
      <c r="Z88" s="11" t="s">
        <v>54</v>
      </c>
      <c r="AA88" s="15">
        <f>SUM(M88:V88)</f>
        <v>93.810800000000015</v>
      </c>
      <c r="AB88" s="15">
        <f>100/AA88</f>
        <v>1.0659753461221948</v>
      </c>
      <c r="AC88" s="15">
        <f t="shared" ref="AC88:AN90" si="51">M88*$AB88</f>
        <v>13.63382467690287</v>
      </c>
      <c r="AD88" s="15">
        <f t="shared" si="51"/>
        <v>4.7116110298601006</v>
      </c>
      <c r="AE88" s="15">
        <f t="shared" si="51"/>
        <v>3.3791418472073573</v>
      </c>
      <c r="AF88" s="15">
        <f t="shared" si="51"/>
        <v>5.3405364840721958</v>
      </c>
      <c r="AG88" s="15">
        <f t="shared" si="51"/>
        <v>0.54823112051064471</v>
      </c>
      <c r="AH88" s="15">
        <f t="shared" si="51"/>
        <v>72.017294384015486</v>
      </c>
      <c r="AI88" s="15">
        <f t="shared" si="51"/>
        <v>3.1446272710604746E-2</v>
      </c>
      <c r="AJ88" s="15">
        <f t="shared" si="51"/>
        <v>0.24101702575822823</v>
      </c>
      <c r="AK88" s="15">
        <f t="shared" si="51"/>
        <v>9.6897158962507501E-2</v>
      </c>
      <c r="AL88" s="15">
        <f t="shared" si="51"/>
        <v>0</v>
      </c>
      <c r="AM88" s="15">
        <f t="shared" si="51"/>
        <v>0</v>
      </c>
      <c r="AN88" s="15">
        <f t="shared" si="51"/>
        <v>0.29730052403348012</v>
      </c>
    </row>
    <row r="89" spans="1:40" x14ac:dyDescent="0.2">
      <c r="A89" s="8" t="s">
        <v>49</v>
      </c>
      <c r="B89" s="11" t="s">
        <v>50</v>
      </c>
      <c r="C89" s="11" t="s">
        <v>32</v>
      </c>
      <c r="D89" s="11">
        <v>59</v>
      </c>
      <c r="E89" s="11">
        <v>1</v>
      </c>
      <c r="F89" s="11">
        <v>55</v>
      </c>
      <c r="G89" s="11">
        <v>50</v>
      </c>
      <c r="H89" s="11">
        <v>137.81</v>
      </c>
      <c r="I89" s="11">
        <v>137.76</v>
      </c>
      <c r="J89" s="11" t="s">
        <v>33</v>
      </c>
      <c r="K89" s="14" t="s">
        <v>34</v>
      </c>
      <c r="L89" s="11">
        <v>10</v>
      </c>
      <c r="M89" s="15">
        <v>12.87</v>
      </c>
      <c r="N89" s="15">
        <v>4.3499999999999996</v>
      </c>
      <c r="O89" s="15">
        <v>3.26</v>
      </c>
      <c r="P89" s="15">
        <v>5.09</v>
      </c>
      <c r="Q89" s="15">
        <v>0.53190000000000004</v>
      </c>
      <c r="R89" s="15">
        <v>68.33</v>
      </c>
      <c r="S89" s="15">
        <v>1.5699999999999999E-2</v>
      </c>
      <c r="T89" s="15">
        <v>0.189</v>
      </c>
      <c r="U89" s="15">
        <v>8.5400000000000004E-2</v>
      </c>
      <c r="V89" s="15">
        <v>3.0200000000000001E-2</v>
      </c>
      <c r="W89" s="15">
        <v>0</v>
      </c>
      <c r="X89" s="15">
        <v>0.2525</v>
      </c>
      <c r="Y89" s="15">
        <v>95.004800000000003</v>
      </c>
      <c r="Z89" s="11" t="s">
        <v>54</v>
      </c>
      <c r="AA89" s="15">
        <f>SUM(M89:V89)</f>
        <v>94.752199999999988</v>
      </c>
      <c r="AB89" s="15">
        <f>100/AA89</f>
        <v>1.0553844660071219</v>
      </c>
      <c r="AC89" s="15">
        <f t="shared" si="51"/>
        <v>13.582798077511658</v>
      </c>
      <c r="AD89" s="15">
        <f t="shared" si="51"/>
        <v>4.5909224271309794</v>
      </c>
      <c r="AE89" s="15">
        <f t="shared" si="51"/>
        <v>3.4405533591832169</v>
      </c>
      <c r="AF89" s="15">
        <f t="shared" si="51"/>
        <v>5.37190693197625</v>
      </c>
      <c r="AG89" s="15">
        <f t="shared" si="51"/>
        <v>0.56135899746918816</v>
      </c>
      <c r="AH89" s="15">
        <f t="shared" si="51"/>
        <v>72.114420562266631</v>
      </c>
      <c r="AI89" s="15">
        <f t="shared" si="51"/>
        <v>1.6569536116311814E-2</v>
      </c>
      <c r="AJ89" s="15">
        <f t="shared" si="51"/>
        <v>0.19946766407534602</v>
      </c>
      <c r="AK89" s="15">
        <f t="shared" si="51"/>
        <v>9.0129833397008211E-2</v>
      </c>
      <c r="AL89" s="15">
        <f t="shared" si="51"/>
        <v>3.1872610873415079E-2</v>
      </c>
      <c r="AM89" s="15">
        <f t="shared" si="51"/>
        <v>0</v>
      </c>
      <c r="AN89" s="15">
        <f t="shared" si="51"/>
        <v>0.26648457766679828</v>
      </c>
    </row>
    <row r="90" spans="1:40" x14ac:dyDescent="0.2">
      <c r="A90" s="8" t="s">
        <v>49</v>
      </c>
      <c r="B90" s="11" t="s">
        <v>50</v>
      </c>
      <c r="C90" s="11" t="s">
        <v>32</v>
      </c>
      <c r="D90" s="11">
        <v>59</v>
      </c>
      <c r="E90" s="11">
        <v>1</v>
      </c>
      <c r="F90" s="11">
        <v>55</v>
      </c>
      <c r="G90" s="11">
        <v>50</v>
      </c>
      <c r="H90" s="11">
        <v>137.81</v>
      </c>
      <c r="I90" s="11">
        <v>137.76</v>
      </c>
      <c r="J90" s="11" t="s">
        <v>33</v>
      </c>
      <c r="K90" s="14" t="s">
        <v>34</v>
      </c>
      <c r="L90" s="11">
        <v>10</v>
      </c>
      <c r="M90" s="15">
        <v>12.94</v>
      </c>
      <c r="N90" s="15">
        <v>4.12</v>
      </c>
      <c r="O90" s="15">
        <v>3.45</v>
      </c>
      <c r="P90" s="15">
        <v>4.93</v>
      </c>
      <c r="Q90" s="15">
        <v>0.70040000000000002</v>
      </c>
      <c r="R90" s="15">
        <v>66.92</v>
      </c>
      <c r="S90" s="15">
        <v>3.5999999999999997E-2</v>
      </c>
      <c r="T90" s="15">
        <v>0.26040000000000002</v>
      </c>
      <c r="U90" s="15">
        <v>0.10730000000000001</v>
      </c>
      <c r="V90" s="15">
        <v>0</v>
      </c>
      <c r="W90" s="15">
        <v>0</v>
      </c>
      <c r="X90" s="15">
        <v>0.22600000000000001</v>
      </c>
      <c r="Y90" s="15">
        <v>93.690100000000001</v>
      </c>
      <c r="Z90" s="11" t="s">
        <v>54</v>
      </c>
      <c r="AA90" s="15">
        <f>SUM(M90:V90)</f>
        <v>93.464100000000002</v>
      </c>
      <c r="AB90" s="15">
        <f>100/AA90</f>
        <v>1.069929523742271</v>
      </c>
      <c r="AC90" s="15">
        <f t="shared" si="51"/>
        <v>13.844888037224987</v>
      </c>
      <c r="AD90" s="15">
        <f t="shared" si="51"/>
        <v>4.408109637818157</v>
      </c>
      <c r="AE90" s="15">
        <f t="shared" si="51"/>
        <v>3.6912568569108353</v>
      </c>
      <c r="AF90" s="15">
        <f t="shared" si="51"/>
        <v>5.2747525520493959</v>
      </c>
      <c r="AG90" s="15">
        <f t="shared" si="51"/>
        <v>0.7493786384290867</v>
      </c>
      <c r="AH90" s="15">
        <f t="shared" si="51"/>
        <v>71.599683728832773</v>
      </c>
      <c r="AI90" s="15">
        <f t="shared" si="51"/>
        <v>3.8517462854721754E-2</v>
      </c>
      <c r="AJ90" s="15">
        <f t="shared" si="51"/>
        <v>0.27860964798248739</v>
      </c>
      <c r="AK90" s="15">
        <f t="shared" si="51"/>
        <v>0.11480343789754568</v>
      </c>
      <c r="AL90" s="15">
        <f t="shared" si="51"/>
        <v>0</v>
      </c>
      <c r="AM90" s="15">
        <f t="shared" si="51"/>
        <v>0</v>
      </c>
      <c r="AN90" s="15">
        <f t="shared" si="51"/>
        <v>0.24180407236575327</v>
      </c>
    </row>
    <row r="91" spans="1:40" x14ac:dyDescent="0.2">
      <c r="A91" s="8" t="s">
        <v>49</v>
      </c>
      <c r="B91" s="11" t="s">
        <v>50</v>
      </c>
      <c r="C91" s="11" t="s">
        <v>32</v>
      </c>
      <c r="D91" s="11">
        <v>59</v>
      </c>
      <c r="E91" s="11">
        <v>1</v>
      </c>
      <c r="F91" s="11">
        <v>55</v>
      </c>
      <c r="G91" s="11">
        <v>50</v>
      </c>
      <c r="H91" s="11">
        <v>137.81</v>
      </c>
      <c r="I91" s="11">
        <v>137.76</v>
      </c>
      <c r="J91" s="11" t="s">
        <v>33</v>
      </c>
      <c r="K91" s="14" t="s">
        <v>34</v>
      </c>
      <c r="L91" s="11">
        <v>10</v>
      </c>
      <c r="M91" s="15">
        <v>10.79</v>
      </c>
      <c r="N91" s="15">
        <v>4.29</v>
      </c>
      <c r="O91" s="15">
        <v>2.41</v>
      </c>
      <c r="P91" s="15">
        <v>4.54</v>
      </c>
      <c r="Q91" s="15">
        <v>0.1328</v>
      </c>
      <c r="R91" s="15">
        <v>73.19</v>
      </c>
      <c r="S91" s="15">
        <v>1.3299999999999999E-2</v>
      </c>
      <c r="T91" s="15">
        <v>0.14099999999999999</v>
      </c>
      <c r="U91" s="15">
        <v>0.13220000000000001</v>
      </c>
      <c r="V91" s="15">
        <v>1.6400000000000001E-2</v>
      </c>
      <c r="W91" s="15">
        <v>0</v>
      </c>
      <c r="X91" s="15">
        <v>0.36549999999999999</v>
      </c>
      <c r="Y91" s="15">
        <v>96.021299999999997</v>
      </c>
      <c r="Z91" s="11" t="s">
        <v>54</v>
      </c>
      <c r="AA91" s="15">
        <f t="shared" si="36"/>
        <v>95.65570000000001</v>
      </c>
      <c r="AB91" s="15">
        <f t="shared" si="37"/>
        <v>1.0454160076189918</v>
      </c>
      <c r="AC91" s="15">
        <f t="shared" si="38"/>
        <v>11.28003872220892</v>
      </c>
      <c r="AD91" s="15">
        <f t="shared" si="39"/>
        <v>4.4848346726854746</v>
      </c>
      <c r="AE91" s="15">
        <f t="shared" si="40"/>
        <v>2.5194525783617703</v>
      </c>
      <c r="AF91" s="15">
        <f t="shared" si="41"/>
        <v>4.7461886745902229</v>
      </c>
      <c r="AG91" s="15">
        <f t="shared" si="42"/>
        <v>0.13883124581180212</v>
      </c>
      <c r="AH91" s="15">
        <f t="shared" si="43"/>
        <v>76.513997597634003</v>
      </c>
      <c r="AI91" s="15">
        <f t="shared" si="44"/>
        <v>1.390403290133259E-2</v>
      </c>
      <c r="AJ91" s="15">
        <f t="shared" si="45"/>
        <v>0.14740365707427783</v>
      </c>
      <c r="AK91" s="15">
        <f t="shared" si="46"/>
        <v>0.13820399620723073</v>
      </c>
      <c r="AL91" s="15">
        <f t="shared" si="47"/>
        <v>1.7144822524951468E-2</v>
      </c>
      <c r="AM91" s="15">
        <f t="shared" si="48"/>
        <v>0</v>
      </c>
      <c r="AN91" s="15">
        <f t="shared" si="49"/>
        <v>0.3820995507847415</v>
      </c>
    </row>
    <row r="92" spans="1:40" x14ac:dyDescent="0.2">
      <c r="A92" s="8" t="s">
        <v>49</v>
      </c>
      <c r="B92" s="11" t="s">
        <v>50</v>
      </c>
      <c r="C92" s="11" t="s">
        <v>32</v>
      </c>
      <c r="D92" s="11">
        <v>59</v>
      </c>
      <c r="E92" s="11">
        <v>1</v>
      </c>
      <c r="F92" s="11">
        <v>55</v>
      </c>
      <c r="G92" s="11">
        <v>50</v>
      </c>
      <c r="H92" s="11">
        <v>137.81</v>
      </c>
      <c r="I92" s="11">
        <v>137.76</v>
      </c>
      <c r="J92" s="11" t="s">
        <v>33</v>
      </c>
      <c r="K92" s="14" t="s">
        <v>34</v>
      </c>
      <c r="L92" s="11">
        <v>10</v>
      </c>
      <c r="M92" s="15">
        <v>17.309999999999999</v>
      </c>
      <c r="N92" s="15">
        <v>6.44</v>
      </c>
      <c r="O92" s="15">
        <v>2.23</v>
      </c>
      <c r="P92" s="15">
        <v>5.95</v>
      </c>
      <c r="Q92" s="15">
        <v>1.2985</v>
      </c>
      <c r="R92" s="15">
        <v>58.73</v>
      </c>
      <c r="S92" s="15">
        <v>0.2979</v>
      </c>
      <c r="T92" s="15">
        <v>0.47610000000000002</v>
      </c>
      <c r="U92" s="15">
        <v>0.15210000000000001</v>
      </c>
      <c r="V92" s="15">
        <v>5.0500000000000003E-2</v>
      </c>
      <c r="W92" s="15">
        <v>0</v>
      </c>
      <c r="X92" s="15">
        <v>0.62019999999999997</v>
      </c>
      <c r="Y92" s="15">
        <v>93.555300000000003</v>
      </c>
      <c r="Z92" s="11" t="s">
        <v>53</v>
      </c>
      <c r="AA92" s="15">
        <f>SUM(M92:V92)</f>
        <v>92.935099999999991</v>
      </c>
      <c r="AB92" s="15">
        <f>100/AA92</f>
        <v>1.0760197169852941</v>
      </c>
      <c r="AC92" s="15">
        <f t="shared" ref="AC92:AN92" si="52">M92*$AB92</f>
        <v>18.625901301015439</v>
      </c>
      <c r="AD92" s="15">
        <f t="shared" si="52"/>
        <v>6.9295669773852939</v>
      </c>
      <c r="AE92" s="15">
        <f t="shared" si="52"/>
        <v>2.3995239688772059</v>
      </c>
      <c r="AF92" s="15">
        <f t="shared" si="52"/>
        <v>6.4023173160624998</v>
      </c>
      <c r="AG92" s="15">
        <f t="shared" si="52"/>
        <v>1.3972116025054044</v>
      </c>
      <c r="AH92" s="15">
        <f t="shared" si="52"/>
        <v>63.194637978546318</v>
      </c>
      <c r="AI92" s="15">
        <f t="shared" si="52"/>
        <v>0.32054627368991911</v>
      </c>
      <c r="AJ92" s="15">
        <f t="shared" si="52"/>
        <v>0.51229298725669858</v>
      </c>
      <c r="AK92" s="15">
        <f t="shared" si="52"/>
        <v>0.16366259895346325</v>
      </c>
      <c r="AL92" s="15">
        <f t="shared" si="52"/>
        <v>5.4338995707757354E-2</v>
      </c>
      <c r="AM92" s="15">
        <f t="shared" si="52"/>
        <v>0</v>
      </c>
      <c r="AN92" s="15">
        <f t="shared" si="52"/>
        <v>0.66734742847427941</v>
      </c>
    </row>
    <row r="96" spans="1:40" x14ac:dyDescent="0.2">
      <c r="E96" s="4" t="s">
        <v>51</v>
      </c>
    </row>
  </sheetData>
  <mergeCells count="38">
    <mergeCell ref="A5:A6"/>
    <mergeCell ref="B5:B6"/>
    <mergeCell ref="C5:C6"/>
    <mergeCell ref="D5:D6"/>
    <mergeCell ref="E5:E6"/>
    <mergeCell ref="A60:A61"/>
    <mergeCell ref="B60:B61"/>
    <mergeCell ref="C60:C61"/>
    <mergeCell ref="D60:D61"/>
    <mergeCell ref="E60:E61"/>
    <mergeCell ref="F77:G77"/>
    <mergeCell ref="M5:X5"/>
    <mergeCell ref="AA5:AN5"/>
    <mergeCell ref="AA60:AN60"/>
    <mergeCell ref="K60:K61"/>
    <mergeCell ref="L60:L61"/>
    <mergeCell ref="M60:Y60"/>
    <mergeCell ref="Z60:Z61"/>
    <mergeCell ref="F60:G60"/>
    <mergeCell ref="H60:I60"/>
    <mergeCell ref="J60:J61"/>
    <mergeCell ref="H5:I5"/>
    <mergeCell ref="J5:J6"/>
    <mergeCell ref="K5:K6"/>
    <mergeCell ref="L5:L6"/>
    <mergeCell ref="F5:G5"/>
    <mergeCell ref="A77:A78"/>
    <mergeCell ref="B77:B78"/>
    <mergeCell ref="C77:C78"/>
    <mergeCell ref="D77:D78"/>
    <mergeCell ref="E77:E78"/>
    <mergeCell ref="AA77:AN77"/>
    <mergeCell ref="H77:I77"/>
    <mergeCell ref="J77:J78"/>
    <mergeCell ref="K77:K78"/>
    <mergeCell ref="L77:L78"/>
    <mergeCell ref="M77:Y77"/>
    <mergeCell ref="Z77:Z7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AF60-4DEC-7E4A-BAB7-532A23063BA9}">
  <dimension ref="A1:AN11"/>
  <sheetViews>
    <sheetView topLeftCell="D1" workbookViewId="0">
      <selection activeCell="H25" sqref="H25"/>
    </sheetView>
  </sheetViews>
  <sheetFormatPr baseColWidth="10" defaultRowHeight="16" x14ac:dyDescent="0.2"/>
  <cols>
    <col min="10" max="10" width="12.33203125" bestFit="1" customWidth="1"/>
  </cols>
  <sheetData>
    <row r="1" spans="1:40" x14ac:dyDescent="0.2">
      <c r="E1" t="s">
        <v>100</v>
      </c>
    </row>
    <row r="3" spans="1:40" x14ac:dyDescent="0.2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2" t="s">
        <v>7</v>
      </c>
      <c r="G3" s="32"/>
      <c r="H3" s="32" t="s">
        <v>8</v>
      </c>
      <c r="I3" s="32"/>
      <c r="J3" s="33" t="s">
        <v>55</v>
      </c>
      <c r="K3" s="33" t="s">
        <v>10</v>
      </c>
      <c r="L3" s="34" t="s">
        <v>11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36" t="s">
        <v>25</v>
      </c>
    </row>
    <row r="4" spans="1:40" s="2" customFormat="1" x14ac:dyDescent="0.2">
      <c r="A4" s="33"/>
      <c r="B4" s="33"/>
      <c r="C4" s="33"/>
      <c r="D4" s="33"/>
      <c r="E4" s="33"/>
      <c r="F4" s="6" t="s">
        <v>28</v>
      </c>
      <c r="G4" s="6" t="s">
        <v>29</v>
      </c>
      <c r="H4" s="6" t="s">
        <v>28</v>
      </c>
      <c r="I4" s="6" t="s">
        <v>29</v>
      </c>
      <c r="J4" s="33"/>
      <c r="K4" s="33"/>
      <c r="L4" s="34"/>
      <c r="M4" s="11" t="s">
        <v>56</v>
      </c>
      <c r="N4" s="11" t="s">
        <v>57</v>
      </c>
      <c r="O4" s="11" t="s">
        <v>58</v>
      </c>
      <c r="P4" s="11" t="s">
        <v>59</v>
      </c>
      <c r="Q4" s="11" t="s">
        <v>60</v>
      </c>
      <c r="R4" s="11" t="s">
        <v>61</v>
      </c>
      <c r="S4" s="11" t="s">
        <v>62</v>
      </c>
      <c r="T4" s="11" t="s">
        <v>63</v>
      </c>
      <c r="U4" s="11" t="s">
        <v>64</v>
      </c>
      <c r="V4" s="11" t="s">
        <v>65</v>
      </c>
      <c r="W4" s="11" t="s">
        <v>66</v>
      </c>
      <c r="X4" s="11" t="s">
        <v>67</v>
      </c>
      <c r="Y4" s="11" t="s">
        <v>68</v>
      </c>
      <c r="Z4" s="11" t="s">
        <v>69</v>
      </c>
      <c r="AA4" s="11" t="s">
        <v>70</v>
      </c>
      <c r="AB4" s="11" t="s">
        <v>71</v>
      </c>
      <c r="AC4" s="11" t="s">
        <v>72</v>
      </c>
      <c r="AD4" s="11" t="s">
        <v>73</v>
      </c>
      <c r="AE4" s="11" t="s">
        <v>74</v>
      </c>
      <c r="AF4" s="11" t="s">
        <v>75</v>
      </c>
      <c r="AG4" s="11" t="s">
        <v>76</v>
      </c>
      <c r="AH4" s="11" t="s">
        <v>77</v>
      </c>
      <c r="AI4" s="11" t="s">
        <v>78</v>
      </c>
      <c r="AJ4" s="11" t="s">
        <v>79</v>
      </c>
      <c r="AK4" s="11" t="s">
        <v>80</v>
      </c>
      <c r="AL4" s="11" t="s">
        <v>81</v>
      </c>
      <c r="AM4" s="11" t="s">
        <v>82</v>
      </c>
      <c r="AN4" s="36"/>
    </row>
    <row r="5" spans="1:40" x14ac:dyDescent="0.2">
      <c r="A5" s="11" t="s">
        <v>30</v>
      </c>
      <c r="B5" s="11" t="s">
        <v>31</v>
      </c>
      <c r="C5" s="11" t="s">
        <v>32</v>
      </c>
      <c r="D5" s="11">
        <v>59</v>
      </c>
      <c r="E5" s="11">
        <v>1</v>
      </c>
      <c r="F5" s="11">
        <v>25</v>
      </c>
      <c r="G5" s="11">
        <v>20</v>
      </c>
      <c r="H5" s="11">
        <v>137.51</v>
      </c>
      <c r="I5" s="11">
        <v>137.46</v>
      </c>
      <c r="J5" s="11" t="s">
        <v>83</v>
      </c>
      <c r="K5" s="11">
        <v>24052023</v>
      </c>
      <c r="L5" s="11">
        <v>20</v>
      </c>
      <c r="M5" s="12">
        <v>109004.4431986312</v>
      </c>
      <c r="N5" s="12">
        <v>5.1206953285846906</v>
      </c>
      <c r="O5" s="12">
        <v>2587.8358868959926</v>
      </c>
      <c r="P5" s="12">
        <v>68.454436665965133</v>
      </c>
      <c r="Q5" s="12">
        <v>869.06467685757184</v>
      </c>
      <c r="R5" s="13" t="s">
        <v>84</v>
      </c>
      <c r="S5" s="12">
        <v>290.57001291145923</v>
      </c>
      <c r="T5" s="12">
        <v>643.33833926817704</v>
      </c>
      <c r="U5" s="12">
        <v>16.973219530892884</v>
      </c>
      <c r="V5" s="12">
        <v>194.49050547797384</v>
      </c>
      <c r="W5" s="12">
        <v>31.606616013561656</v>
      </c>
      <c r="X5" s="12">
        <v>873.49609481837888</v>
      </c>
      <c r="Y5" s="12">
        <v>44.633921526994271</v>
      </c>
      <c r="Z5" s="12">
        <v>86.194387623207234</v>
      </c>
      <c r="AA5" s="12">
        <v>9.6141466611667283</v>
      </c>
      <c r="AB5" s="12">
        <v>35.3218420748752</v>
      </c>
      <c r="AC5" s="12">
        <v>6.7271464838227102</v>
      </c>
      <c r="AD5" s="12">
        <v>2.2633812387982282</v>
      </c>
      <c r="AE5" s="12">
        <v>8.2757718697974756</v>
      </c>
      <c r="AF5" s="12">
        <v>5.5055914596945907</v>
      </c>
      <c r="AG5" s="12">
        <v>2.4227069195394875</v>
      </c>
      <c r="AH5" s="12">
        <v>2.1287399866234407</v>
      </c>
      <c r="AI5" s="12">
        <v>0.22710712956661838</v>
      </c>
      <c r="AJ5" s="12">
        <v>1.8167071864814637</v>
      </c>
      <c r="AK5" s="12">
        <v>41.104039704524709</v>
      </c>
      <c r="AL5" s="12">
        <v>14.487320044340496</v>
      </c>
      <c r="AM5" s="12">
        <v>4.3836186978096841</v>
      </c>
      <c r="AN5" s="11" t="s">
        <v>85</v>
      </c>
    </row>
    <row r="6" spans="1:40" x14ac:dyDescent="0.2">
      <c r="A6" s="11" t="s">
        <v>30</v>
      </c>
      <c r="B6" s="11" t="s">
        <v>31</v>
      </c>
      <c r="C6" s="11" t="s">
        <v>32</v>
      </c>
      <c r="D6" s="11">
        <v>59</v>
      </c>
      <c r="E6" s="11">
        <v>1</v>
      </c>
      <c r="F6" s="11">
        <v>25</v>
      </c>
      <c r="G6" s="11">
        <v>20</v>
      </c>
      <c r="H6" s="11">
        <v>137.51</v>
      </c>
      <c r="I6" s="11">
        <v>137.46</v>
      </c>
      <c r="J6" s="11" t="s">
        <v>83</v>
      </c>
      <c r="K6" s="11">
        <v>24052023</v>
      </c>
      <c r="L6" s="11">
        <v>20</v>
      </c>
      <c r="M6" s="12">
        <v>121599.40316427029</v>
      </c>
      <c r="N6" s="12">
        <v>3.0574323743932124</v>
      </c>
      <c r="O6" s="12">
        <v>2837.0617934067445</v>
      </c>
      <c r="P6" s="12">
        <v>15.38463325788981</v>
      </c>
      <c r="Q6" s="12">
        <v>1960.314116211192</v>
      </c>
      <c r="R6" s="13" t="s">
        <v>84</v>
      </c>
      <c r="S6" s="12">
        <v>485.68459981326475</v>
      </c>
      <c r="T6" s="12">
        <v>23.034369639867901</v>
      </c>
      <c r="U6" s="12">
        <v>66.601561127904404</v>
      </c>
      <c r="V6" s="12">
        <v>731.80426397069573</v>
      </c>
      <c r="W6" s="12">
        <v>118.53118432126138</v>
      </c>
      <c r="X6" s="12">
        <v>17.513003747174626</v>
      </c>
      <c r="Y6" s="12">
        <v>155.3916890371143</v>
      </c>
      <c r="Z6" s="12">
        <v>282.80320929653607</v>
      </c>
      <c r="AA6" s="12">
        <v>27.217449462976962</v>
      </c>
      <c r="AB6" s="12">
        <v>106.26765209061544</v>
      </c>
      <c r="AC6" s="12">
        <v>18.177599826469532</v>
      </c>
      <c r="AD6" s="12">
        <v>1.2398178775854323</v>
      </c>
      <c r="AE6" s="12">
        <v>12.067014870454413</v>
      </c>
      <c r="AF6" s="12">
        <v>11.483425443064604</v>
      </c>
      <c r="AG6" s="12">
        <v>5.3042351866167046</v>
      </c>
      <c r="AH6" s="12">
        <v>5.1634556353236229</v>
      </c>
      <c r="AI6" s="12">
        <v>1.5107589627255957</v>
      </c>
      <c r="AJ6" s="12">
        <v>5.7957341640657756</v>
      </c>
      <c r="AK6" s="12">
        <v>66.782944570083131</v>
      </c>
      <c r="AL6" s="12">
        <v>64.324461258291791</v>
      </c>
      <c r="AM6" s="12">
        <v>20.934001633827535</v>
      </c>
      <c r="AN6" s="11" t="s">
        <v>85</v>
      </c>
    </row>
    <row r="7" spans="1:40" x14ac:dyDescent="0.2">
      <c r="A7" s="11" t="s">
        <v>30</v>
      </c>
      <c r="B7" s="11" t="s">
        <v>31</v>
      </c>
      <c r="C7" s="11" t="s">
        <v>32</v>
      </c>
      <c r="D7" s="11">
        <v>59</v>
      </c>
      <c r="E7" s="11">
        <v>1</v>
      </c>
      <c r="F7" s="11">
        <v>25</v>
      </c>
      <c r="G7" s="11">
        <v>20</v>
      </c>
      <c r="H7" s="11">
        <v>137.51</v>
      </c>
      <c r="I7" s="11">
        <v>137.46</v>
      </c>
      <c r="J7" s="11" t="s">
        <v>83</v>
      </c>
      <c r="K7" s="11">
        <v>24052023</v>
      </c>
      <c r="L7" s="11">
        <v>20</v>
      </c>
      <c r="M7" s="12">
        <v>103585.74307335296</v>
      </c>
      <c r="N7" s="12">
        <v>3.9042024247240894</v>
      </c>
      <c r="O7" s="12">
        <v>2381.8472612250771</v>
      </c>
      <c r="P7" s="12">
        <v>60.812743129661015</v>
      </c>
      <c r="Q7" s="12">
        <v>942.07583967051414</v>
      </c>
      <c r="R7" s="13" t="s">
        <v>84</v>
      </c>
      <c r="S7" s="12">
        <v>271.9322176515314</v>
      </c>
      <c r="T7" s="12">
        <v>500.23915973676719</v>
      </c>
      <c r="U7" s="12">
        <v>22.730064342465521</v>
      </c>
      <c r="V7" s="12">
        <v>199.36752182751823</v>
      </c>
      <c r="W7" s="12">
        <v>29.143416298937542</v>
      </c>
      <c r="X7" s="12">
        <v>432.32376387479059</v>
      </c>
      <c r="Y7" s="12">
        <v>50.618082413360959</v>
      </c>
      <c r="Z7" s="12">
        <v>104.47807322146905</v>
      </c>
      <c r="AA7" s="12">
        <v>12.642500527021799</v>
      </c>
      <c r="AB7" s="12">
        <v>34.417591084139907</v>
      </c>
      <c r="AC7" s="12">
        <v>6.4843332925638082</v>
      </c>
      <c r="AD7" s="12">
        <v>1.9988352251636423</v>
      </c>
      <c r="AE7" s="12">
        <v>3.0667471413906031</v>
      </c>
      <c r="AF7" s="12">
        <v>4.346797765138712</v>
      </c>
      <c r="AG7" s="12">
        <v>1.3800320087913067</v>
      </c>
      <c r="AH7" s="12">
        <v>4.1086093943925057</v>
      </c>
      <c r="AI7" s="13" t="s">
        <v>84</v>
      </c>
      <c r="AJ7" s="12">
        <v>2.2840463286627113</v>
      </c>
      <c r="AK7" s="12">
        <v>40.373481559972468</v>
      </c>
      <c r="AL7" s="12">
        <v>16.729327493159065</v>
      </c>
      <c r="AM7" s="12">
        <v>4.5376990438547455</v>
      </c>
      <c r="AN7" s="11" t="s">
        <v>85</v>
      </c>
    </row>
    <row r="8" spans="1:40" x14ac:dyDescent="0.2">
      <c r="A8" s="11" t="s">
        <v>30</v>
      </c>
      <c r="B8" s="11" t="s">
        <v>31</v>
      </c>
      <c r="C8" s="11" t="s">
        <v>32</v>
      </c>
      <c r="D8" s="11">
        <v>59</v>
      </c>
      <c r="E8" s="11">
        <v>1</v>
      </c>
      <c r="F8" s="11">
        <v>25</v>
      </c>
      <c r="G8" s="11">
        <v>20</v>
      </c>
      <c r="H8" s="11">
        <v>137.51</v>
      </c>
      <c r="I8" s="11">
        <v>137.46</v>
      </c>
      <c r="J8" s="11" t="s">
        <v>83</v>
      </c>
      <c r="K8" s="11">
        <v>24052023</v>
      </c>
      <c r="L8" s="11">
        <v>20</v>
      </c>
      <c r="M8" s="12">
        <v>108153.12887432208</v>
      </c>
      <c r="N8" s="12">
        <v>4.7455124804964663</v>
      </c>
      <c r="O8" s="12">
        <v>2638.7530389231638</v>
      </c>
      <c r="P8" s="12">
        <v>16.123712756395445</v>
      </c>
      <c r="Q8" s="12">
        <v>1766.4213696327192</v>
      </c>
      <c r="R8" s="12">
        <v>35.737225854204944</v>
      </c>
      <c r="S8" s="12">
        <v>367.53952219740029</v>
      </c>
      <c r="T8" s="12">
        <v>22.802769828837803</v>
      </c>
      <c r="U8" s="12">
        <v>64.872412415765893</v>
      </c>
      <c r="V8" s="12">
        <v>689.84679968497596</v>
      </c>
      <c r="W8" s="12">
        <v>114.98833178900212</v>
      </c>
      <c r="X8" s="12">
        <v>22.603536066168264</v>
      </c>
      <c r="Y8" s="12">
        <v>137.17238661707901</v>
      </c>
      <c r="Z8" s="12">
        <v>252.26910048174901</v>
      </c>
      <c r="AA8" s="12">
        <v>26.149852124514421</v>
      </c>
      <c r="AB8" s="12">
        <v>80.578084186794143</v>
      </c>
      <c r="AC8" s="12">
        <v>18.457088314759321</v>
      </c>
      <c r="AD8" s="12">
        <v>1.1310931031232561</v>
      </c>
      <c r="AE8" s="12">
        <v>11.170642027782176</v>
      </c>
      <c r="AF8" s="12">
        <v>10.700669514994354</v>
      </c>
      <c r="AG8" s="12">
        <v>4.6086040328606988</v>
      </c>
      <c r="AH8" s="12">
        <v>3.2621077655841679</v>
      </c>
      <c r="AI8" s="12">
        <v>1.3058631021582874</v>
      </c>
      <c r="AJ8" s="12">
        <v>4.7662470162550266</v>
      </c>
      <c r="AK8" s="12">
        <v>65.458000328078157</v>
      </c>
      <c r="AL8" s="12">
        <v>54.483966204274651</v>
      </c>
      <c r="AM8" s="12">
        <v>18.262231480202185</v>
      </c>
      <c r="AN8" s="11" t="s">
        <v>85</v>
      </c>
    </row>
    <row r="9" spans="1:40" x14ac:dyDescent="0.2">
      <c r="A9" s="11" t="s">
        <v>30</v>
      </c>
      <c r="B9" s="11" t="s">
        <v>31</v>
      </c>
      <c r="C9" s="11" t="s">
        <v>32</v>
      </c>
      <c r="D9" s="11">
        <v>59</v>
      </c>
      <c r="E9" s="11">
        <v>1</v>
      </c>
      <c r="F9" s="11">
        <v>25</v>
      </c>
      <c r="G9" s="11">
        <v>20</v>
      </c>
      <c r="H9" s="11">
        <v>137.51</v>
      </c>
      <c r="I9" s="11">
        <v>137.46</v>
      </c>
      <c r="J9" s="11" t="s">
        <v>83</v>
      </c>
      <c r="K9" s="11">
        <v>24052023</v>
      </c>
      <c r="L9" s="11">
        <v>20</v>
      </c>
      <c r="M9" s="12">
        <v>103091.26960252968</v>
      </c>
      <c r="N9" s="12">
        <v>3.0324632370318612</v>
      </c>
      <c r="O9" s="12">
        <v>2539.0407622935754</v>
      </c>
      <c r="P9" s="12">
        <v>14.969073456526997</v>
      </c>
      <c r="Q9" s="12">
        <v>1755.8849703391077</v>
      </c>
      <c r="R9" s="13" t="s">
        <v>84</v>
      </c>
      <c r="S9" s="12">
        <v>436.97076104769968</v>
      </c>
      <c r="T9" s="12">
        <v>13.416957606511048</v>
      </c>
      <c r="U9" s="12">
        <v>54.013092623514645</v>
      </c>
      <c r="V9" s="12">
        <v>660.4627698694062</v>
      </c>
      <c r="W9" s="12">
        <v>107.84971658777221</v>
      </c>
      <c r="X9" s="12">
        <v>23.185887305110803</v>
      </c>
      <c r="Y9" s="12">
        <v>131.96585447639981</v>
      </c>
      <c r="Z9" s="12">
        <v>244.04928905232464</v>
      </c>
      <c r="AA9" s="12">
        <v>25.382556605864163</v>
      </c>
      <c r="AB9" s="12">
        <v>80.710917181481761</v>
      </c>
      <c r="AC9" s="12">
        <v>16.460196262399442</v>
      </c>
      <c r="AD9" s="12">
        <v>1.0654052358134267</v>
      </c>
      <c r="AE9" s="12">
        <v>9.7610591713026356</v>
      </c>
      <c r="AF9" s="12">
        <v>9.174491401297848</v>
      </c>
      <c r="AG9" s="12">
        <v>4.9738879563396683</v>
      </c>
      <c r="AH9" s="12">
        <v>5.3184623716522124</v>
      </c>
      <c r="AI9" s="12">
        <v>0.62972634829326424</v>
      </c>
      <c r="AJ9" s="12">
        <v>4.7572019833578931</v>
      </c>
      <c r="AK9" s="12">
        <v>74.613075993524475</v>
      </c>
      <c r="AL9" s="12">
        <v>53.809321428956551</v>
      </c>
      <c r="AM9" s="12">
        <v>17.179312145677972</v>
      </c>
      <c r="AN9" s="11" t="s">
        <v>85</v>
      </c>
    </row>
    <row r="10" spans="1:40" x14ac:dyDescent="0.2">
      <c r="A10" s="11" t="s">
        <v>40</v>
      </c>
      <c r="B10" s="11" t="s">
        <v>41</v>
      </c>
      <c r="C10" s="11" t="s">
        <v>32</v>
      </c>
      <c r="D10" s="11">
        <v>59</v>
      </c>
      <c r="E10" s="11">
        <v>1</v>
      </c>
      <c r="F10" s="11">
        <v>23.5</v>
      </c>
      <c r="G10" s="11">
        <v>22.5</v>
      </c>
      <c r="H10" s="11">
        <v>137.495</v>
      </c>
      <c r="I10" s="11">
        <v>137.48500000000001</v>
      </c>
      <c r="J10" s="11" t="s">
        <v>83</v>
      </c>
      <c r="K10" s="11">
        <v>24052023</v>
      </c>
      <c r="L10" s="11">
        <v>20</v>
      </c>
      <c r="M10" s="12">
        <v>116328.32287321539</v>
      </c>
      <c r="N10" s="12">
        <v>-0.88769661765139796</v>
      </c>
      <c r="O10" s="12">
        <v>2577.5938112687013</v>
      </c>
      <c r="P10" s="12">
        <v>14.360939794794088</v>
      </c>
      <c r="Q10" s="12">
        <v>1765.3366029100921</v>
      </c>
      <c r="R10" s="13" t="s">
        <v>84</v>
      </c>
      <c r="S10" s="12">
        <v>436.39871076974242</v>
      </c>
      <c r="T10" s="12">
        <v>30.593108741605757</v>
      </c>
      <c r="U10" s="12">
        <v>53.944356409100131</v>
      </c>
      <c r="V10" s="12">
        <v>668.09162198860781</v>
      </c>
      <c r="W10" s="12">
        <v>117.80536925209502</v>
      </c>
      <c r="X10" s="12">
        <v>26.735659617078664</v>
      </c>
      <c r="Y10" s="12">
        <v>138.61219318639209</v>
      </c>
      <c r="Z10" s="12">
        <v>250.46207189241275</v>
      </c>
      <c r="AA10" s="12">
        <v>28.497996315871838</v>
      </c>
      <c r="AB10" s="12">
        <v>83.951415351640179</v>
      </c>
      <c r="AC10" s="12">
        <v>12.646384217020772</v>
      </c>
      <c r="AD10" s="12">
        <v>1.0698728339261734</v>
      </c>
      <c r="AE10" s="12">
        <v>13.154689325915504</v>
      </c>
      <c r="AF10" s="12">
        <v>16.079006667890994</v>
      </c>
      <c r="AG10" s="12">
        <v>7.6514186183490649</v>
      </c>
      <c r="AH10" s="12">
        <v>7.0930129538993052</v>
      </c>
      <c r="AI10" s="12">
        <v>1.4284872857716961</v>
      </c>
      <c r="AJ10" s="12">
        <v>4.8377401491870131</v>
      </c>
      <c r="AK10" s="12">
        <v>73.144054369657297</v>
      </c>
      <c r="AL10" s="12">
        <v>53.145246489005089</v>
      </c>
      <c r="AM10" s="12">
        <v>20.398710836331301</v>
      </c>
      <c r="AN10" s="11" t="s">
        <v>85</v>
      </c>
    </row>
    <row r="11" spans="1:40" x14ac:dyDescent="0.2">
      <c r="A11" s="11" t="s">
        <v>40</v>
      </c>
      <c r="B11" s="11" t="s">
        <v>41</v>
      </c>
      <c r="C11" s="11" t="s">
        <v>32</v>
      </c>
      <c r="D11" s="11">
        <v>59</v>
      </c>
      <c r="E11" s="11">
        <v>1</v>
      </c>
      <c r="F11" s="11">
        <v>23.5</v>
      </c>
      <c r="G11" s="11">
        <v>22.5</v>
      </c>
      <c r="H11" s="11">
        <v>137.495</v>
      </c>
      <c r="I11" s="11">
        <v>137.48500000000001</v>
      </c>
      <c r="J11" s="11" t="s">
        <v>83</v>
      </c>
      <c r="K11" s="11">
        <v>24052023</v>
      </c>
      <c r="L11" s="11">
        <v>20</v>
      </c>
      <c r="M11" s="12">
        <v>108857.68918180026</v>
      </c>
      <c r="N11" s="12">
        <v>6.4182246738531337</v>
      </c>
      <c r="O11" s="12">
        <v>2376.4852721131615</v>
      </c>
      <c r="P11" s="12">
        <v>18.537506331608917</v>
      </c>
      <c r="Q11" s="12">
        <v>1434.2509824893953</v>
      </c>
      <c r="R11" s="13" t="s">
        <v>84</v>
      </c>
      <c r="S11" s="12">
        <v>376.12372504848594</v>
      </c>
      <c r="T11" s="12">
        <v>38.529738290517962</v>
      </c>
      <c r="U11" s="12">
        <v>35.112968098292363</v>
      </c>
      <c r="V11" s="12">
        <v>466.96281029411</v>
      </c>
      <c r="W11" s="12">
        <v>76.486903356268002</v>
      </c>
      <c r="X11" s="12">
        <v>34.615937499114601</v>
      </c>
      <c r="Y11" s="12">
        <v>102.91985701855958</v>
      </c>
      <c r="Z11" s="12">
        <v>175.04672674704889</v>
      </c>
      <c r="AA11" s="12">
        <v>16.752204548466992</v>
      </c>
      <c r="AB11" s="12">
        <v>63.040656690173115</v>
      </c>
      <c r="AC11" s="12">
        <v>14.620121573678157</v>
      </c>
      <c r="AD11" s="12">
        <v>0.41981047063047083</v>
      </c>
      <c r="AE11" s="12">
        <v>3.5324580049682703</v>
      </c>
      <c r="AF11" s="12">
        <v>6.9319113139443633</v>
      </c>
      <c r="AG11" s="12">
        <v>3.5144404094805339</v>
      </c>
      <c r="AH11" s="12">
        <v>4.2986140106320212</v>
      </c>
      <c r="AI11" s="12">
        <v>0.17754946622713855</v>
      </c>
      <c r="AJ11" s="12">
        <v>3.7844640015826325</v>
      </c>
      <c r="AK11" s="12">
        <v>57.960845935806169</v>
      </c>
      <c r="AL11" s="12">
        <v>38.16413240862925</v>
      </c>
      <c r="AM11" s="12">
        <v>12.808048309307134</v>
      </c>
      <c r="AN11" s="11" t="s">
        <v>85</v>
      </c>
    </row>
  </sheetData>
  <mergeCells count="11">
    <mergeCell ref="F3:G3"/>
    <mergeCell ref="A3:A4"/>
    <mergeCell ref="B3:B4"/>
    <mergeCell ref="C3:C4"/>
    <mergeCell ref="D3:D4"/>
    <mergeCell ref="E3:E4"/>
    <mergeCell ref="H3:I3"/>
    <mergeCell ref="J3:J4"/>
    <mergeCell ref="K3:K4"/>
    <mergeCell ref="L3:L4"/>
    <mergeCell ref="AN3:A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EF37-71D0-184C-A34F-FF267AF923EA}">
  <dimension ref="A1:Q17"/>
  <sheetViews>
    <sheetView workbookViewId="0"/>
  </sheetViews>
  <sheetFormatPr baseColWidth="10" defaultRowHeight="16" x14ac:dyDescent="0.2"/>
  <cols>
    <col min="2" max="2" width="19.33203125" bestFit="1" customWidth="1"/>
    <col min="4" max="4" width="14.33203125" bestFit="1" customWidth="1"/>
  </cols>
  <sheetData>
    <row r="1" spans="1:17" x14ac:dyDescent="0.2">
      <c r="A1" t="s">
        <v>101</v>
      </c>
    </row>
    <row r="3" spans="1:17" s="2" customFormat="1" x14ac:dyDescent="0.2">
      <c r="A3" s="6" t="s">
        <v>2</v>
      </c>
      <c r="B3" s="5" t="s">
        <v>9</v>
      </c>
      <c r="C3" s="5" t="s">
        <v>10</v>
      </c>
      <c r="D3" s="5" t="s">
        <v>86</v>
      </c>
      <c r="E3" s="20" t="s">
        <v>12</v>
      </c>
      <c r="F3" s="20" t="s">
        <v>13</v>
      </c>
      <c r="G3" s="20" t="s">
        <v>14</v>
      </c>
      <c r="H3" s="20" t="s">
        <v>15</v>
      </c>
      <c r="I3" s="20" t="s">
        <v>16</v>
      </c>
      <c r="J3" s="20" t="s">
        <v>17</v>
      </c>
      <c r="K3" s="20" t="s">
        <v>18</v>
      </c>
      <c r="L3" s="20" t="s">
        <v>19</v>
      </c>
      <c r="M3" s="20" t="s">
        <v>20</v>
      </c>
      <c r="N3" s="20" t="s">
        <v>21</v>
      </c>
      <c r="O3" s="20" t="s">
        <v>22</v>
      </c>
      <c r="P3" s="20" t="s">
        <v>23</v>
      </c>
      <c r="Q3" s="20" t="s">
        <v>87</v>
      </c>
    </row>
    <row r="4" spans="1:17" x14ac:dyDescent="0.2">
      <c r="A4" s="22" t="s">
        <v>88</v>
      </c>
      <c r="B4" s="11" t="s">
        <v>42</v>
      </c>
      <c r="C4" s="11">
        <v>16052023</v>
      </c>
      <c r="D4" s="11">
        <v>10</v>
      </c>
      <c r="E4" s="21">
        <v>13.18</v>
      </c>
      <c r="F4" s="21">
        <v>4.95</v>
      </c>
      <c r="G4" s="21">
        <v>1.76</v>
      </c>
      <c r="H4" s="21">
        <v>3.81</v>
      </c>
      <c r="I4" s="21">
        <v>0.75</v>
      </c>
      <c r="J4" s="21">
        <v>73.849999999999994</v>
      </c>
      <c r="K4" s="21">
        <v>0.05</v>
      </c>
      <c r="L4" s="21">
        <v>7.0000000000000007E-2</v>
      </c>
      <c r="M4" s="21">
        <v>0.04</v>
      </c>
      <c r="N4" s="21">
        <v>0</v>
      </c>
      <c r="O4" s="21">
        <v>0</v>
      </c>
      <c r="P4" s="21">
        <v>0.35</v>
      </c>
      <c r="Q4" s="21">
        <v>98.81</v>
      </c>
    </row>
    <row r="5" spans="1:17" x14ac:dyDescent="0.2">
      <c r="A5" s="22" t="s">
        <v>89</v>
      </c>
      <c r="B5" s="11" t="s">
        <v>42</v>
      </c>
      <c r="C5" s="11">
        <v>16052023</v>
      </c>
      <c r="D5" s="11">
        <v>10</v>
      </c>
      <c r="E5" s="21">
        <v>11.02</v>
      </c>
      <c r="F5" s="21">
        <v>0.03</v>
      </c>
      <c r="G5" s="21">
        <v>10.210000000000001</v>
      </c>
      <c r="H5" s="21">
        <v>0.88</v>
      </c>
      <c r="I5" s="21">
        <v>8.4</v>
      </c>
      <c r="J5" s="21">
        <v>45.72</v>
      </c>
      <c r="K5" s="21">
        <v>22.56</v>
      </c>
      <c r="L5" s="21">
        <v>0.32</v>
      </c>
      <c r="M5" s="21">
        <v>0.15</v>
      </c>
      <c r="N5" s="21">
        <v>0.03</v>
      </c>
      <c r="O5" s="21">
        <v>0</v>
      </c>
      <c r="P5" s="21">
        <v>0</v>
      </c>
      <c r="Q5" s="21">
        <v>99.32</v>
      </c>
    </row>
    <row r="6" spans="1:17" x14ac:dyDescent="0.2">
      <c r="A6" s="22" t="s">
        <v>90</v>
      </c>
      <c r="B6" s="11" t="s">
        <v>42</v>
      </c>
      <c r="C6" s="11">
        <v>16052023</v>
      </c>
      <c r="D6" s="11">
        <v>10</v>
      </c>
      <c r="E6" s="21">
        <v>17.82</v>
      </c>
      <c r="F6" s="21">
        <v>1.27</v>
      </c>
      <c r="G6" s="21">
        <v>4.5199999999999996</v>
      </c>
      <c r="H6" s="21">
        <v>4.55</v>
      </c>
      <c r="I6" s="21">
        <v>5.15</v>
      </c>
      <c r="J6" s="21">
        <v>63.65</v>
      </c>
      <c r="K6" s="21">
        <v>1.92</v>
      </c>
      <c r="L6" s="21">
        <v>0.68</v>
      </c>
      <c r="M6" s="21">
        <v>0.05</v>
      </c>
      <c r="N6" s="21">
        <v>0.21</v>
      </c>
      <c r="O6" s="21">
        <v>0</v>
      </c>
      <c r="P6" s="21">
        <v>0.02</v>
      </c>
      <c r="Q6" s="21">
        <v>99.83</v>
      </c>
    </row>
    <row r="7" spans="1:17" ht="17" thickBot="1" x14ac:dyDescent="0.25">
      <c r="A7" s="27" t="s">
        <v>91</v>
      </c>
      <c r="B7" s="28" t="s">
        <v>42</v>
      </c>
      <c r="C7" s="28">
        <v>16052023</v>
      </c>
      <c r="D7" s="28">
        <v>10</v>
      </c>
      <c r="E7" s="29">
        <v>12.13</v>
      </c>
      <c r="F7" s="29">
        <v>2.61</v>
      </c>
      <c r="G7" s="29">
        <v>3.51</v>
      </c>
      <c r="H7" s="29">
        <v>4.0199999999999996</v>
      </c>
      <c r="I7" s="29">
        <v>1.71</v>
      </c>
      <c r="J7" s="29">
        <v>75.349999999999994</v>
      </c>
      <c r="K7" s="29">
        <v>0.08</v>
      </c>
      <c r="L7" s="29">
        <v>0.23</v>
      </c>
      <c r="M7" s="29">
        <v>0.13</v>
      </c>
      <c r="N7" s="29">
        <v>0.04</v>
      </c>
      <c r="O7" s="29">
        <v>0</v>
      </c>
      <c r="P7" s="29">
        <v>0.04</v>
      </c>
      <c r="Q7" s="29">
        <v>99.85</v>
      </c>
    </row>
    <row r="8" spans="1:17" ht="17" thickTop="1" x14ac:dyDescent="0.2">
      <c r="A8" s="24" t="s">
        <v>89</v>
      </c>
      <c r="B8" s="25" t="s">
        <v>33</v>
      </c>
      <c r="C8" s="25">
        <v>4102022</v>
      </c>
      <c r="D8" s="25">
        <v>10</v>
      </c>
      <c r="E8" s="26">
        <v>10.98</v>
      </c>
      <c r="F8" s="26">
        <v>3.5000000000000003E-2</v>
      </c>
      <c r="G8" s="26">
        <v>10.617000000000001</v>
      </c>
      <c r="H8" s="26">
        <v>0.70499999999999996</v>
      </c>
      <c r="I8" s="26">
        <v>8.4600000000000009</v>
      </c>
      <c r="J8" s="26">
        <v>45.792999999999999</v>
      </c>
      <c r="K8" s="26">
        <v>21.518000000000001</v>
      </c>
      <c r="L8" s="26">
        <v>0.317</v>
      </c>
      <c r="M8" s="26">
        <v>0.16900000000000001</v>
      </c>
      <c r="N8" s="26">
        <v>0.02</v>
      </c>
      <c r="O8" s="26">
        <v>0</v>
      </c>
      <c r="P8" s="26">
        <v>6.0000000000000001E-3</v>
      </c>
      <c r="Q8" s="26">
        <v>98.619</v>
      </c>
    </row>
    <row r="9" spans="1:17" x14ac:dyDescent="0.2">
      <c r="A9" s="22" t="s">
        <v>89</v>
      </c>
      <c r="B9" s="11" t="s">
        <v>33</v>
      </c>
      <c r="C9" s="11">
        <v>4102022</v>
      </c>
      <c r="D9" s="11">
        <v>10</v>
      </c>
      <c r="E9" s="15">
        <v>10.972</v>
      </c>
      <c r="F9" s="15">
        <v>3.9E-2</v>
      </c>
      <c r="G9" s="15">
        <v>10.805</v>
      </c>
      <c r="H9" s="15">
        <v>0.83699999999999997</v>
      </c>
      <c r="I9" s="15">
        <v>8.4969999999999999</v>
      </c>
      <c r="J9" s="15">
        <v>45.609000000000002</v>
      </c>
      <c r="K9" s="15">
        <v>21.593</v>
      </c>
      <c r="L9" s="15">
        <v>0.28999999999999998</v>
      </c>
      <c r="M9" s="15">
        <v>0.15</v>
      </c>
      <c r="N9" s="15">
        <v>0</v>
      </c>
      <c r="O9" s="15">
        <v>0</v>
      </c>
      <c r="P9" s="15">
        <v>0.01</v>
      </c>
      <c r="Q9" s="15">
        <v>98.8</v>
      </c>
    </row>
    <row r="10" spans="1:17" x14ac:dyDescent="0.2">
      <c r="A10" s="22" t="s">
        <v>89</v>
      </c>
      <c r="B10" s="11" t="s">
        <v>33</v>
      </c>
      <c r="C10" s="11">
        <v>4102022</v>
      </c>
      <c r="D10" s="11">
        <v>10</v>
      </c>
      <c r="E10" s="15">
        <v>11.221</v>
      </c>
      <c r="F10" s="15">
        <v>3.1E-2</v>
      </c>
      <c r="G10" s="15">
        <v>10.891999999999999</v>
      </c>
      <c r="H10" s="15">
        <v>0.97299999999999998</v>
      </c>
      <c r="I10" s="15">
        <v>8.5429999999999993</v>
      </c>
      <c r="J10" s="15">
        <v>45.289000000000001</v>
      </c>
      <c r="K10" s="15">
        <v>21.414000000000001</v>
      </c>
      <c r="L10" s="15">
        <v>0.32300000000000001</v>
      </c>
      <c r="M10" s="15">
        <v>0.189</v>
      </c>
      <c r="N10" s="15">
        <v>5.3999999999999999E-2</v>
      </c>
      <c r="O10" s="15">
        <v>0</v>
      </c>
      <c r="P10" s="15">
        <v>4.0000000000000001E-3</v>
      </c>
      <c r="Q10" s="15">
        <v>98.932000000000002</v>
      </c>
    </row>
    <row r="11" spans="1:17" x14ac:dyDescent="0.2">
      <c r="A11" s="23" t="s">
        <v>92</v>
      </c>
      <c r="B11" s="11" t="s">
        <v>33</v>
      </c>
      <c r="C11" s="11">
        <v>4102022</v>
      </c>
      <c r="D11" s="11">
        <v>10</v>
      </c>
      <c r="E11" s="15">
        <v>12.038</v>
      </c>
      <c r="F11" s="15">
        <v>4.8780000000000001</v>
      </c>
      <c r="G11" s="15">
        <v>1.125</v>
      </c>
      <c r="H11" s="15">
        <v>3.72</v>
      </c>
      <c r="I11" s="15">
        <v>0.44800000000000001</v>
      </c>
      <c r="J11" s="15">
        <v>76.021000000000001</v>
      </c>
      <c r="K11" s="15">
        <v>4.1000000000000002E-2</v>
      </c>
      <c r="L11" s="15">
        <v>9.0999999999999998E-2</v>
      </c>
      <c r="M11" s="15">
        <v>1E-3</v>
      </c>
      <c r="N11" s="15">
        <v>3.6999999999999998E-2</v>
      </c>
      <c r="O11" s="15">
        <v>0.129</v>
      </c>
      <c r="P11" s="15">
        <v>0.12</v>
      </c>
      <c r="Q11" s="15">
        <v>98.567999999999998</v>
      </c>
    </row>
    <row r="12" spans="1:17" x14ac:dyDescent="0.2">
      <c r="A12" s="23" t="s">
        <v>92</v>
      </c>
      <c r="B12" s="11" t="s">
        <v>33</v>
      </c>
      <c r="C12" s="11">
        <v>4102022</v>
      </c>
      <c r="D12" s="11">
        <v>10</v>
      </c>
      <c r="E12" s="15">
        <v>12.238</v>
      </c>
      <c r="F12" s="15">
        <v>4.7450000000000001</v>
      </c>
      <c r="G12" s="15">
        <v>1.222</v>
      </c>
      <c r="H12" s="15">
        <v>3.702</v>
      </c>
      <c r="I12" s="15">
        <v>0.433</v>
      </c>
      <c r="J12" s="15">
        <v>77.09</v>
      </c>
      <c r="K12" s="15">
        <v>3.3000000000000002E-2</v>
      </c>
      <c r="L12" s="15">
        <v>8.6999999999999994E-2</v>
      </c>
      <c r="M12" s="15">
        <v>0</v>
      </c>
      <c r="N12" s="15">
        <v>1E-3</v>
      </c>
      <c r="O12" s="15">
        <v>0.107</v>
      </c>
      <c r="P12" s="15">
        <v>8.5999999999999993E-2</v>
      </c>
      <c r="Q12" s="15">
        <v>99.68</v>
      </c>
    </row>
    <row r="13" spans="1:17" x14ac:dyDescent="0.2">
      <c r="A13" s="22" t="s">
        <v>90</v>
      </c>
      <c r="B13" s="11" t="s">
        <v>33</v>
      </c>
      <c r="C13" s="11">
        <v>4102022</v>
      </c>
      <c r="D13" s="11">
        <v>10</v>
      </c>
      <c r="E13" s="15">
        <v>17.888999999999999</v>
      </c>
      <c r="F13" s="15">
        <v>1.3080000000000001</v>
      </c>
      <c r="G13" s="15">
        <v>4.5389999999999997</v>
      </c>
      <c r="H13" s="15">
        <v>4.5730000000000004</v>
      </c>
      <c r="I13" s="15">
        <v>5.343</v>
      </c>
      <c r="J13" s="15">
        <v>63.000999999999998</v>
      </c>
      <c r="K13" s="15">
        <v>1.875</v>
      </c>
      <c r="L13" s="15">
        <v>0.71099999999999997</v>
      </c>
      <c r="M13" s="15">
        <v>0.109</v>
      </c>
      <c r="N13" s="15">
        <v>0.123</v>
      </c>
      <c r="O13" s="15">
        <v>0</v>
      </c>
      <c r="P13" s="15">
        <v>2.1999999999999999E-2</v>
      </c>
      <c r="Q13" s="15">
        <v>99.488</v>
      </c>
    </row>
    <row r="14" spans="1:17" x14ac:dyDescent="0.2">
      <c r="A14" s="22" t="s">
        <v>90</v>
      </c>
      <c r="B14" s="11" t="s">
        <v>33</v>
      </c>
      <c r="C14" s="11">
        <v>4102022</v>
      </c>
      <c r="D14" s="11">
        <v>10</v>
      </c>
      <c r="E14" s="15">
        <v>17.844000000000001</v>
      </c>
      <c r="F14" s="15">
        <v>1.3240000000000001</v>
      </c>
      <c r="G14" s="15">
        <v>4.2729999999999997</v>
      </c>
      <c r="H14" s="15">
        <v>4.9470000000000001</v>
      </c>
      <c r="I14" s="15">
        <v>5.3710000000000004</v>
      </c>
      <c r="J14" s="15">
        <v>63.363</v>
      </c>
      <c r="K14" s="15">
        <v>1.919</v>
      </c>
      <c r="L14" s="15">
        <v>0.68500000000000005</v>
      </c>
      <c r="M14" s="15">
        <v>0.11899999999999999</v>
      </c>
      <c r="N14" s="15">
        <v>0.106</v>
      </c>
      <c r="O14" s="15">
        <v>0</v>
      </c>
      <c r="P14" s="15">
        <v>1.7000000000000001E-2</v>
      </c>
      <c r="Q14" s="15">
        <v>99.963999999999999</v>
      </c>
    </row>
    <row r="15" spans="1:17" x14ac:dyDescent="0.2">
      <c r="A15" s="22" t="s">
        <v>90</v>
      </c>
      <c r="B15" s="11" t="s">
        <v>33</v>
      </c>
      <c r="C15" s="11">
        <v>4102022</v>
      </c>
      <c r="D15" s="11">
        <v>10</v>
      </c>
      <c r="E15" s="15">
        <v>17.853000000000002</v>
      </c>
      <c r="F15" s="15">
        <v>1.2490000000000001</v>
      </c>
      <c r="G15" s="15">
        <v>4.4889999999999999</v>
      </c>
      <c r="H15" s="15">
        <v>4.5209999999999999</v>
      </c>
      <c r="I15" s="15">
        <v>5.3239999999999998</v>
      </c>
      <c r="J15" s="15">
        <v>63.508000000000003</v>
      </c>
      <c r="K15" s="15">
        <v>1.8680000000000001</v>
      </c>
      <c r="L15" s="15">
        <v>0.67700000000000005</v>
      </c>
      <c r="M15" s="15">
        <v>0.10100000000000001</v>
      </c>
      <c r="N15" s="15">
        <v>0.19900000000000001</v>
      </c>
      <c r="O15" s="15">
        <v>0</v>
      </c>
      <c r="P15" s="15">
        <v>1.7999999999999999E-2</v>
      </c>
      <c r="Q15" s="15">
        <v>99.802999999999997</v>
      </c>
    </row>
    <row r="16" spans="1:17" x14ac:dyDescent="0.2">
      <c r="A16" s="22" t="s">
        <v>88</v>
      </c>
      <c r="B16" s="11" t="s">
        <v>33</v>
      </c>
      <c r="C16" s="11">
        <v>4102022</v>
      </c>
      <c r="D16" s="11">
        <v>10</v>
      </c>
      <c r="E16" s="15">
        <v>13.039</v>
      </c>
      <c r="F16" s="15">
        <v>5.1100000000000003</v>
      </c>
      <c r="G16" s="15">
        <v>1.6559999999999999</v>
      </c>
      <c r="H16" s="15">
        <v>4.04</v>
      </c>
      <c r="I16" s="15">
        <v>0.72199999999999998</v>
      </c>
      <c r="J16" s="15">
        <v>72.594999999999999</v>
      </c>
      <c r="K16" s="15">
        <v>5.0999999999999997E-2</v>
      </c>
      <c r="L16" s="15">
        <v>0.10299999999999999</v>
      </c>
      <c r="M16" s="15">
        <v>3.3000000000000002E-2</v>
      </c>
      <c r="N16" s="15">
        <v>0</v>
      </c>
      <c r="O16" s="15">
        <v>1.6E-2</v>
      </c>
      <c r="P16" s="15">
        <v>0.34899999999999998</v>
      </c>
      <c r="Q16" s="15">
        <v>97.628</v>
      </c>
    </row>
    <row r="17" spans="1:17" x14ac:dyDescent="0.2">
      <c r="A17" s="22" t="s">
        <v>88</v>
      </c>
      <c r="B17" s="11" t="s">
        <v>33</v>
      </c>
      <c r="C17" s="11">
        <v>4102022</v>
      </c>
      <c r="D17" s="11">
        <v>10</v>
      </c>
      <c r="E17" s="15">
        <v>13.156000000000001</v>
      </c>
      <c r="F17" s="15">
        <v>5.1340000000000003</v>
      </c>
      <c r="G17" s="15">
        <v>1.5960000000000001</v>
      </c>
      <c r="H17" s="15">
        <v>3.9969999999999999</v>
      </c>
      <c r="I17" s="15">
        <v>0.75700000000000001</v>
      </c>
      <c r="J17" s="15">
        <v>73.055999999999997</v>
      </c>
      <c r="K17" s="15">
        <v>3.4000000000000002E-2</v>
      </c>
      <c r="L17" s="15">
        <v>7.6999999999999999E-2</v>
      </c>
      <c r="M17" s="15">
        <v>6.6000000000000003E-2</v>
      </c>
      <c r="N17" s="15">
        <v>0.03</v>
      </c>
      <c r="O17" s="15">
        <v>5.3999999999999999E-2</v>
      </c>
      <c r="P17" s="15">
        <v>0.32700000000000001</v>
      </c>
      <c r="Q17" s="15">
        <v>98.186999999999998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EC7A-D8E5-4B42-BBEB-7DCA24D3916A}">
  <dimension ref="A1:AE28"/>
  <sheetViews>
    <sheetView tabSelected="1" workbookViewId="0">
      <selection activeCell="T47" sqref="T47"/>
    </sheetView>
  </sheetViews>
  <sheetFormatPr baseColWidth="10" defaultRowHeight="16" x14ac:dyDescent="0.2"/>
  <cols>
    <col min="1" max="1" width="10.1640625" bestFit="1" customWidth="1"/>
    <col min="2" max="2" width="12.33203125" bestFit="1" customWidth="1"/>
    <col min="3" max="3" width="9.1640625" bestFit="1" customWidth="1"/>
    <col min="4" max="4" width="8.6640625" bestFit="1" customWidth="1"/>
    <col min="5" max="5" width="7.6640625" bestFit="1" customWidth="1"/>
    <col min="6" max="6" width="6.33203125" bestFit="1" customWidth="1"/>
    <col min="7" max="7" width="6.6640625" bestFit="1" customWidth="1"/>
    <col min="8" max="8" width="5.6640625" bestFit="1" customWidth="1"/>
    <col min="9" max="9" width="7.1640625" bestFit="1" customWidth="1"/>
    <col min="10" max="10" width="6.33203125" bestFit="1" customWidth="1"/>
    <col min="11" max="11" width="6.6640625" bestFit="1" customWidth="1"/>
    <col min="12" max="12" width="6.1640625" bestFit="1" customWidth="1"/>
    <col min="13" max="13" width="5.5" bestFit="1" customWidth="1"/>
    <col min="14" max="14" width="6.1640625" bestFit="1" customWidth="1"/>
    <col min="15" max="15" width="6.83203125" bestFit="1" customWidth="1"/>
    <col min="16" max="16" width="7.6640625" bestFit="1" customWidth="1"/>
    <col min="17" max="17" width="7.33203125" bestFit="1" customWidth="1"/>
    <col min="18" max="18" width="7.5" bestFit="1" customWidth="1"/>
    <col min="19" max="19" width="7.1640625" bestFit="1" customWidth="1"/>
    <col min="20" max="20" width="7.83203125" bestFit="1" customWidth="1"/>
    <col min="21" max="21" width="8.1640625" bestFit="1" customWidth="1"/>
    <col min="22" max="22" width="7.5" bestFit="1" customWidth="1"/>
    <col min="23" max="23" width="7.83203125" bestFit="1" customWidth="1"/>
    <col min="24" max="24" width="7.5" bestFit="1" customWidth="1"/>
    <col min="25" max="25" width="7.1640625" bestFit="1" customWidth="1"/>
    <col min="26" max="26" width="7.5" bestFit="1" customWidth="1"/>
    <col min="27" max="27" width="7.33203125" bestFit="1" customWidth="1"/>
    <col min="28" max="30" width="7.5" bestFit="1" customWidth="1"/>
    <col min="31" max="31" width="6.83203125" bestFit="1" customWidth="1"/>
  </cols>
  <sheetData>
    <row r="1" spans="1:31" x14ac:dyDescent="0.2">
      <c r="A1" t="s">
        <v>102</v>
      </c>
    </row>
    <row r="3" spans="1:31" x14ac:dyDescent="0.2">
      <c r="A3" s="33" t="s">
        <v>2</v>
      </c>
      <c r="B3" s="33" t="s">
        <v>55</v>
      </c>
      <c r="C3" s="33" t="s">
        <v>10</v>
      </c>
      <c r="D3" s="34" t="s">
        <v>11</v>
      </c>
      <c r="E3" s="33" t="s">
        <v>56</v>
      </c>
      <c r="F3" s="33" t="s">
        <v>57</v>
      </c>
      <c r="G3" s="33" t="s">
        <v>58</v>
      </c>
      <c r="H3" s="33" t="s">
        <v>59</v>
      </c>
      <c r="I3" s="33" t="s">
        <v>60</v>
      </c>
      <c r="J3" s="33" t="s">
        <v>61</v>
      </c>
      <c r="K3" s="33" t="s">
        <v>62</v>
      </c>
      <c r="L3" s="33" t="s">
        <v>63</v>
      </c>
      <c r="M3" s="33" t="s">
        <v>64</v>
      </c>
      <c r="N3" s="33" t="s">
        <v>65</v>
      </c>
      <c r="O3" s="33" t="s">
        <v>66</v>
      </c>
      <c r="P3" s="33" t="s">
        <v>67</v>
      </c>
      <c r="Q3" s="33" t="s">
        <v>68</v>
      </c>
      <c r="R3" s="33" t="s">
        <v>69</v>
      </c>
      <c r="S3" s="33" t="s">
        <v>70</v>
      </c>
      <c r="T3" s="33" t="s">
        <v>71</v>
      </c>
      <c r="U3" s="33" t="s">
        <v>72</v>
      </c>
      <c r="V3" s="33" t="s">
        <v>73</v>
      </c>
      <c r="W3" s="33" t="s">
        <v>74</v>
      </c>
      <c r="X3" s="33" t="s">
        <v>75</v>
      </c>
      <c r="Y3" s="33" t="s">
        <v>76</v>
      </c>
      <c r="Z3" s="33" t="s">
        <v>77</v>
      </c>
      <c r="AA3" s="33" t="s">
        <v>78</v>
      </c>
      <c r="AB3" s="33" t="s">
        <v>79</v>
      </c>
      <c r="AC3" s="33" t="s">
        <v>80</v>
      </c>
      <c r="AD3" s="33" t="s">
        <v>81</v>
      </c>
      <c r="AE3" s="33" t="s">
        <v>82</v>
      </c>
    </row>
    <row r="4" spans="1:31" s="2" customFormat="1" x14ac:dyDescent="0.2">
      <c r="A4" s="33"/>
      <c r="B4" s="33"/>
      <c r="C4" s="33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x14ac:dyDescent="0.2">
      <c r="A5" s="30" t="s">
        <v>93</v>
      </c>
      <c r="B5" s="8" t="s">
        <v>83</v>
      </c>
      <c r="C5" s="8">
        <v>24052023</v>
      </c>
      <c r="D5" s="8">
        <v>20</v>
      </c>
      <c r="E5" s="31">
        <v>70581.987812896536</v>
      </c>
      <c r="F5" s="31">
        <v>2.8587773873809219</v>
      </c>
      <c r="G5" s="31">
        <v>516.51817053126717</v>
      </c>
      <c r="H5" s="31">
        <v>1.1571765545155386</v>
      </c>
      <c r="I5" s="31">
        <v>530.1144353485638</v>
      </c>
      <c r="J5" s="31">
        <v>-15.713697485718683</v>
      </c>
      <c r="K5" s="31">
        <v>313.82765107595418</v>
      </c>
      <c r="L5" s="31">
        <v>17.351932795103945</v>
      </c>
      <c r="M5" s="31">
        <v>46.064930330367645</v>
      </c>
      <c r="N5" s="31">
        <v>206.59512157157707</v>
      </c>
      <c r="O5" s="31">
        <v>37.615843069854222</v>
      </c>
      <c r="P5" s="31">
        <v>17.857499085006342</v>
      </c>
      <c r="Q5" s="31">
        <v>72.039923399739081</v>
      </c>
      <c r="R5" s="31">
        <v>135.55711823621084</v>
      </c>
      <c r="S5" s="31">
        <v>13.391382853440392</v>
      </c>
      <c r="T5" s="31">
        <v>46.13941048394269</v>
      </c>
      <c r="U5" s="31">
        <v>10.415417590545282</v>
      </c>
      <c r="V5" s="31">
        <v>0.25134482281685899</v>
      </c>
      <c r="W5" s="31">
        <v>3.6706675147388945</v>
      </c>
      <c r="X5" s="31">
        <v>6.4803745105363477</v>
      </c>
      <c r="Y5" s="31">
        <v>4.2653247112263859</v>
      </c>
      <c r="Z5" s="31">
        <v>4.5291988191549963</v>
      </c>
      <c r="AA5" s="31">
        <v>0.61836092107805252</v>
      </c>
      <c r="AB5" s="31">
        <v>1.0488529269920548</v>
      </c>
      <c r="AC5" s="31">
        <v>31.107987821469877</v>
      </c>
      <c r="AD5" s="31">
        <v>60.800417375195721</v>
      </c>
      <c r="AE5" s="31">
        <v>16.24898257441831</v>
      </c>
    </row>
    <row r="6" spans="1:31" x14ac:dyDescent="0.2">
      <c r="A6" s="30" t="s">
        <v>93</v>
      </c>
      <c r="B6" s="8" t="s">
        <v>83</v>
      </c>
      <c r="C6" s="8">
        <v>24052023</v>
      </c>
      <c r="D6" s="8">
        <v>20</v>
      </c>
      <c r="E6" s="31">
        <v>74941.382454701597</v>
      </c>
      <c r="F6" s="31">
        <v>2.6974605215713425</v>
      </c>
      <c r="G6" s="31">
        <v>573.8086512660974</v>
      </c>
      <c r="H6" s="31">
        <v>0.10221860773522139</v>
      </c>
      <c r="I6" s="31">
        <v>519.78735377673638</v>
      </c>
      <c r="J6" s="31">
        <v>-6.3709201052654496</v>
      </c>
      <c r="K6" s="31">
        <v>301.23051703259034</v>
      </c>
      <c r="L6" s="31">
        <v>21.273829483238249</v>
      </c>
      <c r="M6" s="31">
        <v>40.304446251603672</v>
      </c>
      <c r="N6" s="31">
        <v>196.49447910902089</v>
      </c>
      <c r="O6" s="31">
        <v>33.308578895446033</v>
      </c>
      <c r="P6" s="31">
        <v>19.789757314395818</v>
      </c>
      <c r="Q6" s="31">
        <v>71.717349453652162</v>
      </c>
      <c r="R6" s="31">
        <v>121.20798420683461</v>
      </c>
      <c r="S6" s="31">
        <v>13.663229574181367</v>
      </c>
      <c r="T6" s="31">
        <v>36.532568774704536</v>
      </c>
      <c r="U6" s="31">
        <v>7.8457495992318202</v>
      </c>
      <c r="V6" s="31">
        <v>0.29572425208537723</v>
      </c>
      <c r="W6" s="31">
        <v>6.4495267867956017</v>
      </c>
      <c r="X6" s="31">
        <v>7.8813175998812257</v>
      </c>
      <c r="Y6" s="31">
        <v>4.8116599881840729</v>
      </c>
      <c r="Z6" s="31">
        <v>5.1395569382860415</v>
      </c>
      <c r="AA6" s="31">
        <v>0.86118258272357773</v>
      </c>
      <c r="AB6" s="31">
        <v>2.8243820256495393</v>
      </c>
      <c r="AC6" s="31">
        <v>31.574785986119867</v>
      </c>
      <c r="AD6" s="31">
        <v>53.053073743999882</v>
      </c>
      <c r="AE6" s="31">
        <v>16.598094417190513</v>
      </c>
    </row>
    <row r="7" spans="1:31" x14ac:dyDescent="0.2">
      <c r="A7" s="30" t="s">
        <v>93</v>
      </c>
      <c r="B7" s="8" t="s">
        <v>83</v>
      </c>
      <c r="C7" s="8">
        <v>24052023</v>
      </c>
      <c r="D7" s="8">
        <v>20</v>
      </c>
      <c r="E7" s="31">
        <v>65433.189341363104</v>
      </c>
      <c r="F7" s="31">
        <v>2.3070740330728565</v>
      </c>
      <c r="G7" s="31">
        <v>521.30496633426958</v>
      </c>
      <c r="H7" s="31">
        <v>4.9595600907120077E-2</v>
      </c>
      <c r="I7" s="31">
        <v>523.82024661996786</v>
      </c>
      <c r="J7" s="31">
        <v>18.953340160825956</v>
      </c>
      <c r="K7" s="31">
        <v>338.41554515835423</v>
      </c>
      <c r="L7" s="31">
        <v>16.256213818179855</v>
      </c>
      <c r="M7" s="31">
        <v>40.804999117227148</v>
      </c>
      <c r="N7" s="31">
        <v>185.10642684245997</v>
      </c>
      <c r="O7" s="31">
        <v>31.419154718071098</v>
      </c>
      <c r="P7" s="31">
        <v>15.461161935234847</v>
      </c>
      <c r="Q7" s="31">
        <v>64.859857402599857</v>
      </c>
      <c r="R7" s="31">
        <v>129.07664876555458</v>
      </c>
      <c r="S7" s="31">
        <v>11.693878856341712</v>
      </c>
      <c r="T7" s="31">
        <v>40.66494864896486</v>
      </c>
      <c r="U7" s="31">
        <v>10.509994099799199</v>
      </c>
      <c r="V7" s="31">
        <v>0.22682534857261452</v>
      </c>
      <c r="W7" s="31">
        <v>5.33973523335648</v>
      </c>
      <c r="X7" s="31">
        <v>5.4348090346801916</v>
      </c>
      <c r="Y7" s="31">
        <v>3.9632989608678311</v>
      </c>
      <c r="Z7" s="31">
        <v>4.6675195454020919</v>
      </c>
      <c r="AA7" s="31">
        <v>0.35422135225943313</v>
      </c>
      <c r="AB7" s="31">
        <v>2.480330119669377</v>
      </c>
      <c r="AC7" s="31">
        <v>30.730218801546634</v>
      </c>
      <c r="AD7" s="31">
        <v>52.662102609501005</v>
      </c>
      <c r="AE7" s="31">
        <v>16.164825095555063</v>
      </c>
    </row>
    <row r="8" spans="1:31" x14ac:dyDescent="0.2">
      <c r="A8" s="30" t="s">
        <v>94</v>
      </c>
      <c r="B8" s="8" t="s">
        <v>83</v>
      </c>
      <c r="C8" s="8">
        <v>24052023</v>
      </c>
      <c r="D8" s="8">
        <v>20</v>
      </c>
      <c r="E8" s="31">
        <v>65990.741716632343</v>
      </c>
      <c r="F8" s="31">
        <v>7.8571003746727754</v>
      </c>
      <c r="G8" s="31">
        <v>1591.9811939031354</v>
      </c>
      <c r="H8" s="31">
        <v>3.3162981240968259</v>
      </c>
      <c r="I8" s="31">
        <v>892.85315905611765</v>
      </c>
      <c r="J8" s="31">
        <v>-12.29163878512289</v>
      </c>
      <c r="K8" s="31">
        <v>60.162593815752317</v>
      </c>
      <c r="L8" s="31">
        <v>92.254825157467337</v>
      </c>
      <c r="M8" s="31">
        <v>100.15028462979467</v>
      </c>
      <c r="N8" s="31">
        <v>506.34380769343733</v>
      </c>
      <c r="O8" s="31">
        <v>61.681544536307811</v>
      </c>
      <c r="P8" s="31">
        <v>547.4342426305044</v>
      </c>
      <c r="Q8" s="31">
        <v>57.391923251323171</v>
      </c>
      <c r="R8" s="31">
        <v>126.3181044600808</v>
      </c>
      <c r="S8" s="31">
        <v>16.15461039535495</v>
      </c>
      <c r="T8" s="31">
        <v>64.007998105480297</v>
      </c>
      <c r="U8" s="31">
        <v>13.651883009272122</v>
      </c>
      <c r="V8" s="31">
        <v>3.0627073756174394</v>
      </c>
      <c r="W8" s="31">
        <v>14.503987546251377</v>
      </c>
      <c r="X8" s="31">
        <v>17.951306146366669</v>
      </c>
      <c r="Y8" s="31">
        <v>11.148429941080305</v>
      </c>
      <c r="Z8" s="31">
        <v>9.2551666428613153</v>
      </c>
      <c r="AA8" s="31">
        <v>1.4396167615906856</v>
      </c>
      <c r="AB8" s="31">
        <v>3.2723640036215609</v>
      </c>
      <c r="AC8" s="31">
        <v>5.6211206554561528</v>
      </c>
      <c r="AD8" s="31">
        <v>7.8102758542434829</v>
      </c>
      <c r="AE8" s="31">
        <v>1.9157338365375089</v>
      </c>
    </row>
    <row r="9" spans="1:31" x14ac:dyDescent="0.2">
      <c r="A9" s="30" t="s">
        <v>94</v>
      </c>
      <c r="B9" s="8" t="s">
        <v>83</v>
      </c>
      <c r="C9" s="8">
        <v>24052023</v>
      </c>
      <c r="D9" s="8">
        <v>20</v>
      </c>
      <c r="E9" s="31">
        <v>68033.585261940942</v>
      </c>
      <c r="F9" s="31">
        <v>5.9587567095015075</v>
      </c>
      <c r="G9" s="31">
        <v>1635.6466329920534</v>
      </c>
      <c r="H9" s="31">
        <v>2.7154229783873323</v>
      </c>
      <c r="I9" s="31">
        <v>876.4434585501433</v>
      </c>
      <c r="J9" s="31">
        <v>6.5976475725673431</v>
      </c>
      <c r="K9" s="31">
        <v>63.336845573835113</v>
      </c>
      <c r="L9" s="31">
        <v>90.475278915868955</v>
      </c>
      <c r="M9" s="31">
        <v>91.636048576191868</v>
      </c>
      <c r="N9" s="31">
        <v>560.97775123348731</v>
      </c>
      <c r="O9" s="31">
        <v>58.311570022510047</v>
      </c>
      <c r="P9" s="31">
        <v>544.67237673447778</v>
      </c>
      <c r="Q9" s="31">
        <v>54.239842975816465</v>
      </c>
      <c r="R9" s="31">
        <v>124.90359943589965</v>
      </c>
      <c r="S9" s="31">
        <v>16.296376308761676</v>
      </c>
      <c r="T9" s="31">
        <v>59.212912618985214</v>
      </c>
      <c r="U9" s="31">
        <v>19.390999326466904</v>
      </c>
      <c r="V9" s="31">
        <v>2.8794660190502288</v>
      </c>
      <c r="W9" s="31">
        <v>14.304855555418557</v>
      </c>
      <c r="X9" s="31">
        <v>16.971950478042523</v>
      </c>
      <c r="Y9" s="31">
        <v>9.8573927814773441</v>
      </c>
      <c r="Z9" s="31">
        <v>11.247643567587051</v>
      </c>
      <c r="AA9" s="31">
        <v>1.519124439280044</v>
      </c>
      <c r="AB9" s="31">
        <v>3.1039097035438528</v>
      </c>
      <c r="AC9" s="31">
        <v>5.4671327058547661</v>
      </c>
      <c r="AD9" s="31">
        <v>7.2090246091889467</v>
      </c>
      <c r="AE9" s="31">
        <v>2.6073308571052798</v>
      </c>
    </row>
    <row r="10" spans="1:31" x14ac:dyDescent="0.2">
      <c r="A10" s="30" t="s">
        <v>94</v>
      </c>
      <c r="B10" s="8" t="s">
        <v>83</v>
      </c>
      <c r="C10" s="8">
        <v>24052023</v>
      </c>
      <c r="D10" s="8">
        <v>20</v>
      </c>
      <c r="E10" s="31">
        <v>63523.815953494552</v>
      </c>
      <c r="F10" s="31">
        <v>5.2687214270605702</v>
      </c>
      <c r="G10" s="31">
        <v>1577.8700475698688</v>
      </c>
      <c r="H10" s="31">
        <v>2.9173113186183222</v>
      </c>
      <c r="I10" s="31">
        <v>848.38631768181187</v>
      </c>
      <c r="J10" s="31">
        <v>12.905284068702766</v>
      </c>
      <c r="K10" s="31">
        <v>58.239744882949601</v>
      </c>
      <c r="L10" s="31">
        <v>92.777587635119531</v>
      </c>
      <c r="M10" s="31">
        <v>85.889844923144437</v>
      </c>
      <c r="N10" s="31">
        <v>472.97597143413481</v>
      </c>
      <c r="O10" s="31">
        <v>46.633255084310676</v>
      </c>
      <c r="P10" s="31">
        <v>549.28528379487545</v>
      </c>
      <c r="Q10" s="31">
        <v>52.407546436086939</v>
      </c>
      <c r="R10" s="31">
        <v>125.07317522609705</v>
      </c>
      <c r="S10" s="31">
        <v>13.820557097827407</v>
      </c>
      <c r="T10" s="31">
        <v>49.199797446580668</v>
      </c>
      <c r="U10" s="31">
        <v>13.595450177008642</v>
      </c>
      <c r="V10" s="31">
        <v>2.4839133589829703</v>
      </c>
      <c r="W10" s="31">
        <v>13.036792087070223</v>
      </c>
      <c r="X10" s="31">
        <v>15.07114373338541</v>
      </c>
      <c r="Y10" s="31">
        <v>9.8704821058626884</v>
      </c>
      <c r="Z10" s="31">
        <v>9.7968999698439116</v>
      </c>
      <c r="AA10" s="31">
        <v>1.1410204038695579</v>
      </c>
      <c r="AB10" s="31">
        <v>3.212935963320223</v>
      </c>
      <c r="AC10" s="31">
        <v>4.8364905997744634</v>
      </c>
      <c r="AD10" s="31">
        <v>6.7956197785418535</v>
      </c>
      <c r="AE10" s="31">
        <v>1.9380470459535375</v>
      </c>
    </row>
    <row r="11" spans="1:31" x14ac:dyDescent="0.2">
      <c r="A11" s="30" t="s">
        <v>95</v>
      </c>
      <c r="B11" s="8" t="s">
        <v>83</v>
      </c>
      <c r="C11" s="8">
        <v>24052023</v>
      </c>
      <c r="D11" s="8">
        <v>20</v>
      </c>
      <c r="E11" s="31">
        <v>89848.571439544641</v>
      </c>
      <c r="F11" s="31">
        <v>12.125640765150191</v>
      </c>
      <c r="G11" s="31">
        <v>4096.3559714917492</v>
      </c>
      <c r="H11" s="31">
        <v>84.141330494502228</v>
      </c>
      <c r="I11" s="31">
        <v>586.44953165250172</v>
      </c>
      <c r="J11" s="31">
        <v>26.521435473371504</v>
      </c>
      <c r="K11" s="31">
        <v>33.747978806796986</v>
      </c>
      <c r="L11" s="31">
        <v>461.77528217589537</v>
      </c>
      <c r="M11" s="31">
        <v>10.152426313374137</v>
      </c>
      <c r="N11" s="31">
        <v>114.75907611707268</v>
      </c>
      <c r="O11" s="31">
        <v>7.377940728776089</v>
      </c>
      <c r="P11" s="31">
        <v>304.88055002416638</v>
      </c>
      <c r="Q11" s="31">
        <v>12.626612743126451</v>
      </c>
      <c r="R11" s="31">
        <v>25.70114066010521</v>
      </c>
      <c r="S11" s="31">
        <v>2.9846492556316275</v>
      </c>
      <c r="T11" s="31">
        <v>12.345791248962817</v>
      </c>
      <c r="U11" s="31">
        <v>3.8140200899273178</v>
      </c>
      <c r="V11" s="31">
        <v>1.4075055920983146</v>
      </c>
      <c r="W11" s="31">
        <v>2.5948770188159482</v>
      </c>
      <c r="X11" s="31">
        <v>2.3091634237522971</v>
      </c>
      <c r="Y11" s="31">
        <v>1.2201721374633114</v>
      </c>
      <c r="Z11" s="31">
        <v>0.55813860407122939</v>
      </c>
      <c r="AA11" s="31">
        <v>0.18639853534789033</v>
      </c>
      <c r="AB11" s="31">
        <v>0.59524568459030647</v>
      </c>
      <c r="AC11" s="31">
        <v>8.6736889209448762</v>
      </c>
      <c r="AD11" s="31">
        <v>1.9993429670123766</v>
      </c>
      <c r="AE11" s="31">
        <v>1.0927559806551277</v>
      </c>
    </row>
    <row r="12" spans="1:31" x14ac:dyDescent="0.2">
      <c r="A12" s="30" t="s">
        <v>95</v>
      </c>
      <c r="B12" s="8" t="s">
        <v>83</v>
      </c>
      <c r="C12" s="8">
        <v>24052023</v>
      </c>
      <c r="D12" s="8">
        <v>20</v>
      </c>
      <c r="E12" s="31">
        <v>99188.951837228655</v>
      </c>
      <c r="F12" s="31">
        <v>9.9457238094828462</v>
      </c>
      <c r="G12" s="31">
        <v>4502.0763219573719</v>
      </c>
      <c r="H12" s="31">
        <v>92.343239012612472</v>
      </c>
      <c r="I12" s="31">
        <v>611.5495572692223</v>
      </c>
      <c r="J12" s="31">
        <v>-8.2757364003070357</v>
      </c>
      <c r="K12" s="31">
        <v>36.1714822023106</v>
      </c>
      <c r="L12" s="31">
        <v>548.98410851027438</v>
      </c>
      <c r="M12" s="31">
        <v>13.502367914321718</v>
      </c>
      <c r="N12" s="31">
        <v>117.76800002353592</v>
      </c>
      <c r="O12" s="31">
        <v>6.7497480472591889</v>
      </c>
      <c r="P12" s="31">
        <v>305.06358912320462</v>
      </c>
      <c r="Q12" s="31">
        <v>12.487596307716833</v>
      </c>
      <c r="R12" s="31">
        <v>26.427893240861366</v>
      </c>
      <c r="S12" s="31">
        <v>3.0414774514136131</v>
      </c>
      <c r="T12" s="31">
        <v>11.57260815783264</v>
      </c>
      <c r="U12" s="31">
        <v>3.020277574122781</v>
      </c>
      <c r="V12" s="31">
        <v>0.94900042297800513</v>
      </c>
      <c r="W12" s="31">
        <v>2.717262270258396</v>
      </c>
      <c r="X12" s="31">
        <v>3.0092372574434934</v>
      </c>
      <c r="Y12" s="31">
        <v>1.2317738528157571</v>
      </c>
      <c r="Z12" s="31">
        <v>1.3532846891152648</v>
      </c>
      <c r="AA12" s="31">
        <v>0.19664164552527244</v>
      </c>
      <c r="AB12" s="31">
        <v>0.50992981558120143</v>
      </c>
      <c r="AC12" s="31">
        <v>8.7458328379813626</v>
      </c>
      <c r="AD12" s="31">
        <v>2.3814312336036783</v>
      </c>
      <c r="AE12" s="31">
        <v>0.95191835718569617</v>
      </c>
    </row>
    <row r="13" spans="1:31" x14ac:dyDescent="0.2">
      <c r="A13" s="30" t="s">
        <v>95</v>
      </c>
      <c r="B13" s="8" t="s">
        <v>83</v>
      </c>
      <c r="C13" s="8">
        <v>24052023</v>
      </c>
      <c r="D13" s="8">
        <v>20</v>
      </c>
      <c r="E13" s="31">
        <v>88336.418103405886</v>
      </c>
      <c r="F13" s="31">
        <v>11.154016332091571</v>
      </c>
      <c r="G13" s="31">
        <v>4211.6776689030394</v>
      </c>
      <c r="H13" s="31">
        <v>90.076977670485405</v>
      </c>
      <c r="I13" s="31">
        <v>583.61039101594304</v>
      </c>
      <c r="J13" s="31">
        <v>33.630061853927984</v>
      </c>
      <c r="K13" s="31">
        <v>29.037108099533967</v>
      </c>
      <c r="L13" s="31">
        <v>470.26588847161844</v>
      </c>
      <c r="M13" s="31">
        <v>10.40963087491698</v>
      </c>
      <c r="N13" s="31">
        <v>113.0976276065438</v>
      </c>
      <c r="O13" s="31">
        <v>2.7823250282324596</v>
      </c>
      <c r="P13" s="31">
        <v>304.01645402640111</v>
      </c>
      <c r="Q13" s="31">
        <v>11.216953530017822</v>
      </c>
      <c r="R13" s="31">
        <v>27.020261340066739</v>
      </c>
      <c r="S13" s="31">
        <v>3.0197915052471438</v>
      </c>
      <c r="T13" s="31">
        <v>10.494838783478656</v>
      </c>
      <c r="U13" s="31">
        <v>3.2428360286111593</v>
      </c>
      <c r="V13" s="31">
        <v>0.69231678604535618</v>
      </c>
      <c r="W13" s="31">
        <v>1.2042091901892877</v>
      </c>
      <c r="X13" s="31">
        <v>2.5228666082657982</v>
      </c>
      <c r="Y13" s="31">
        <v>1.1939488781448602</v>
      </c>
      <c r="Z13" s="31">
        <v>0.71297372490596289</v>
      </c>
      <c r="AA13" s="31">
        <v>0.21565475089475944</v>
      </c>
      <c r="AB13" s="31">
        <v>0.30370140260432543</v>
      </c>
      <c r="AC13" s="31">
        <v>9.1908879954078273</v>
      </c>
      <c r="AD13" s="31">
        <v>1.8026968559111023</v>
      </c>
      <c r="AE13" s="31">
        <v>0.84568623825752665</v>
      </c>
    </row>
    <row r="14" spans="1:31" x14ac:dyDescent="0.2">
      <c r="A14" s="30" t="s">
        <v>96</v>
      </c>
      <c r="B14" s="8" t="s">
        <v>83</v>
      </c>
      <c r="C14" s="8">
        <v>24052023</v>
      </c>
      <c r="D14" s="8">
        <v>20</v>
      </c>
      <c r="E14" s="31">
        <v>68805.786775289074</v>
      </c>
      <c r="F14" s="31">
        <v>36.865873367425529</v>
      </c>
      <c r="G14" s="31">
        <v>1862.8828215795827</v>
      </c>
      <c r="H14" s="31">
        <v>229.86072838969565</v>
      </c>
      <c r="I14" s="31">
        <v>1304.6023747928052</v>
      </c>
      <c r="J14" s="31">
        <v>1343.8823358100117</v>
      </c>
      <c r="K14" s="31">
        <v>0.90524763530515207</v>
      </c>
      <c r="L14" s="31">
        <v>18.200417175912843</v>
      </c>
      <c r="M14" s="31">
        <v>11.682385711752683</v>
      </c>
      <c r="N14" s="31">
        <v>8.5771671034009387</v>
      </c>
      <c r="O14" s="31">
        <v>-0.15881086379764439</v>
      </c>
      <c r="P14" s="31">
        <v>1.0763712840895208</v>
      </c>
      <c r="Q14" s="31">
        <v>0.11865870168996182</v>
      </c>
      <c r="R14" s="31">
        <v>0.511610469656547</v>
      </c>
      <c r="S14" s="31">
        <v>6.0099214904848652E-2</v>
      </c>
      <c r="T14" s="31">
        <v>0.6218255280488747</v>
      </c>
      <c r="U14" s="31">
        <v>-0.20577478166462754</v>
      </c>
      <c r="V14" s="31">
        <v>0.26753600119092436</v>
      </c>
      <c r="W14" s="31">
        <v>0.97268137949154998</v>
      </c>
      <c r="X14" s="31">
        <v>1.9584003802264025</v>
      </c>
      <c r="Y14" s="31">
        <v>1.0834160883118436</v>
      </c>
      <c r="Z14" s="31">
        <v>1.878908483689919</v>
      </c>
      <c r="AA14" s="31">
        <v>0.41936274284810537</v>
      </c>
      <c r="AB14" s="9">
        <v>1.8279411080430321E-2</v>
      </c>
      <c r="AC14" s="31">
        <v>25.566633697193041</v>
      </c>
      <c r="AD14" s="9">
        <v>1.7652359761860085E-2</v>
      </c>
      <c r="AE14" s="9">
        <v>3.9107201072406832E-2</v>
      </c>
    </row>
    <row r="15" spans="1:31" x14ac:dyDescent="0.2">
      <c r="A15" s="30" t="s">
        <v>96</v>
      </c>
      <c r="B15" s="8" t="s">
        <v>83</v>
      </c>
      <c r="C15" s="8">
        <v>24052023</v>
      </c>
      <c r="D15" s="8">
        <v>20</v>
      </c>
      <c r="E15" s="31">
        <v>49629.356122966637</v>
      </c>
      <c r="F15" s="31">
        <v>30.164744672172791</v>
      </c>
      <c r="G15" s="31">
        <v>1324.5719943314007</v>
      </c>
      <c r="H15" s="31">
        <v>177.55534725826075</v>
      </c>
      <c r="I15" s="31">
        <v>991.44288654055538</v>
      </c>
      <c r="J15" s="31">
        <v>1035.5930866913</v>
      </c>
      <c r="K15" s="31">
        <v>1.7749545964231968</v>
      </c>
      <c r="L15" s="31">
        <v>7.7666013093489426</v>
      </c>
      <c r="M15" s="31">
        <v>11.583854835491318</v>
      </c>
      <c r="N15" s="31">
        <v>5.7049557184651434</v>
      </c>
      <c r="O15" s="31">
        <v>1.7784271315441382</v>
      </c>
      <c r="P15" s="31">
        <v>0.62245264244311183</v>
      </c>
      <c r="Q15" s="31">
        <v>0.12190539894508708</v>
      </c>
      <c r="R15" s="31">
        <v>0.28509038712292806</v>
      </c>
      <c r="S15" s="31">
        <v>2.372882972203337E-2</v>
      </c>
      <c r="T15" s="31">
        <v>8.3547625008954074E-2</v>
      </c>
      <c r="U15" s="31">
        <v>0.1361759567256734</v>
      </c>
      <c r="V15" s="31">
        <v>3.7947384992540356E-2</v>
      </c>
      <c r="W15" s="31">
        <v>0.74869780367640848</v>
      </c>
      <c r="X15" s="31">
        <v>1.8160302348703912</v>
      </c>
      <c r="Y15" s="31">
        <v>1.7093229094298397</v>
      </c>
      <c r="Z15" s="31">
        <v>1.8745463803926719</v>
      </c>
      <c r="AA15" s="31">
        <v>0.231450892194761</v>
      </c>
      <c r="AB15" s="31">
        <v>0.26279639518517806</v>
      </c>
      <c r="AC15" s="31">
        <v>16.047744278628723</v>
      </c>
      <c r="AD15" s="9">
        <v>-1.8012617598588622E-3</v>
      </c>
      <c r="AE15" s="9">
        <v>3.6896408563653629E-2</v>
      </c>
    </row>
    <row r="16" spans="1:31" x14ac:dyDescent="0.2">
      <c r="A16" s="30" t="s">
        <v>96</v>
      </c>
      <c r="B16" s="8" t="s">
        <v>83</v>
      </c>
      <c r="C16" s="8">
        <v>24052023</v>
      </c>
      <c r="D16" s="8">
        <v>20</v>
      </c>
      <c r="E16" s="31">
        <v>53387.827092167645</v>
      </c>
      <c r="F16" s="31">
        <v>30.543005465492659</v>
      </c>
      <c r="G16" s="31">
        <v>1645.6088658706472</v>
      </c>
      <c r="H16" s="31">
        <v>221.60972691155285</v>
      </c>
      <c r="I16" s="31">
        <v>1137.7637716020572</v>
      </c>
      <c r="J16" s="31">
        <v>1126.7412827797557</v>
      </c>
      <c r="K16" s="31">
        <v>-0.8202816790562476</v>
      </c>
      <c r="L16" s="31">
        <v>10.604112888735227</v>
      </c>
      <c r="M16" s="31">
        <v>11.805446698131735</v>
      </c>
      <c r="N16" s="31">
        <v>9.7546852071237531</v>
      </c>
      <c r="O16" s="31">
        <v>-0.53878901160665837</v>
      </c>
      <c r="P16" s="31">
        <v>1.0337758878845755</v>
      </c>
      <c r="Q16" s="31">
        <v>8.2075710017976214E-2</v>
      </c>
      <c r="R16" s="31">
        <v>0.34959908352461688</v>
      </c>
      <c r="S16" s="31">
        <v>4.8414590700549535E-2</v>
      </c>
      <c r="T16" s="31">
        <v>0.61824409909467126</v>
      </c>
      <c r="U16" s="31">
        <v>8.2975980025770571E-2</v>
      </c>
      <c r="V16" s="31">
        <v>0.38810526673737716</v>
      </c>
      <c r="W16" s="31">
        <v>1.8868654915952607</v>
      </c>
      <c r="X16" s="31">
        <v>2.6418335769834242</v>
      </c>
      <c r="Y16" s="31">
        <v>1.3064242712101641</v>
      </c>
      <c r="Z16" s="31">
        <v>0.810887440498265</v>
      </c>
      <c r="AA16" s="31">
        <v>0.26824867231525112</v>
      </c>
      <c r="AB16" s="31">
        <v>0.17876193104050692</v>
      </c>
      <c r="AC16" s="31">
        <v>18.519768794560136</v>
      </c>
      <c r="AD16" s="9">
        <v>-3.5444550785736989E-3</v>
      </c>
      <c r="AE16" s="9">
        <v>0.02</v>
      </c>
    </row>
    <row r="17" spans="1:31" x14ac:dyDescent="0.2">
      <c r="A17" s="19" t="s">
        <v>97</v>
      </c>
      <c r="B17" s="8" t="s">
        <v>83</v>
      </c>
      <c r="C17" s="8">
        <v>24052023</v>
      </c>
      <c r="D17" s="8">
        <v>20</v>
      </c>
      <c r="E17" s="31">
        <v>9503.8569353921903</v>
      </c>
      <c r="F17" s="31">
        <v>394.07801572095906</v>
      </c>
      <c r="G17" s="31">
        <v>471.9882634298001</v>
      </c>
      <c r="H17" s="31">
        <v>438.47792119848481</v>
      </c>
      <c r="I17" s="31">
        <v>440.96125342636759</v>
      </c>
      <c r="J17" s="31">
        <v>440.11433995524771</v>
      </c>
      <c r="K17" s="31">
        <v>424.03026663695312</v>
      </c>
      <c r="L17" s="31">
        <v>482.31819781012524</v>
      </c>
      <c r="M17" s="31">
        <v>448.30794557277233</v>
      </c>
      <c r="N17" s="31">
        <v>451.66156701693262</v>
      </c>
      <c r="O17" s="31">
        <v>447.53081771463138</v>
      </c>
      <c r="P17" s="31">
        <v>412.75924632730187</v>
      </c>
      <c r="Q17" s="31">
        <v>412.1932875232186</v>
      </c>
      <c r="R17" s="31">
        <v>438.85376774587075</v>
      </c>
      <c r="S17" s="31">
        <v>423.14555968846548</v>
      </c>
      <c r="T17" s="31">
        <v>414.93842218825256</v>
      </c>
      <c r="U17" s="31">
        <v>466.19458099657118</v>
      </c>
      <c r="V17" s="31">
        <v>416.68658949165552</v>
      </c>
      <c r="W17" s="31">
        <v>439.52152281270855</v>
      </c>
      <c r="X17" s="31">
        <v>423.54247842559869</v>
      </c>
      <c r="Y17" s="31">
        <v>449.42282114218347</v>
      </c>
      <c r="Z17" s="31">
        <v>419.12370834782774</v>
      </c>
      <c r="AA17" s="31">
        <v>416.83864482532346</v>
      </c>
      <c r="AB17" s="31">
        <v>399.23287755258684</v>
      </c>
      <c r="AC17" s="31">
        <v>392.85138179403708</v>
      </c>
      <c r="AD17" s="31">
        <v>430.67068000499142</v>
      </c>
      <c r="AE17" s="31">
        <v>429.17863818832421</v>
      </c>
    </row>
    <row r="18" spans="1:31" x14ac:dyDescent="0.2">
      <c r="A18" s="19" t="s">
        <v>97</v>
      </c>
      <c r="B18" s="8" t="s">
        <v>83</v>
      </c>
      <c r="C18" s="8">
        <v>24052023</v>
      </c>
      <c r="D18" s="8">
        <v>20</v>
      </c>
      <c r="E18" s="31">
        <v>9118.0915665939156</v>
      </c>
      <c r="F18" s="31">
        <v>475.68459645567719</v>
      </c>
      <c r="G18" s="31">
        <v>479.35653275270568</v>
      </c>
      <c r="H18" s="31">
        <v>421.42387647086008</v>
      </c>
      <c r="I18" s="31">
        <v>439.88300380857777</v>
      </c>
      <c r="J18" s="31">
        <v>414.79416254727755</v>
      </c>
      <c r="K18" s="31">
        <v>386.09796351519395</v>
      </c>
      <c r="L18" s="31">
        <v>482.47278622089408</v>
      </c>
      <c r="M18" s="31">
        <v>431.49636320371769</v>
      </c>
      <c r="N18" s="31">
        <v>392.50801100127455</v>
      </c>
      <c r="O18" s="31">
        <v>440.09543734701595</v>
      </c>
      <c r="P18" s="31">
        <v>433.00258464253204</v>
      </c>
      <c r="Q18" s="31">
        <v>427.74635522042132</v>
      </c>
      <c r="R18" s="31">
        <v>423.38575939192782</v>
      </c>
      <c r="S18" s="31">
        <v>431.23080947924655</v>
      </c>
      <c r="T18" s="31">
        <v>406.24899660497579</v>
      </c>
      <c r="U18" s="31">
        <v>393.03623809373204</v>
      </c>
      <c r="V18" s="31">
        <v>436.23674533710312</v>
      </c>
      <c r="W18" s="31">
        <v>416.73153315648858</v>
      </c>
      <c r="X18" s="31">
        <v>407.84385293960764</v>
      </c>
      <c r="Y18" s="31">
        <v>415.39562714810836</v>
      </c>
      <c r="Z18" s="31">
        <v>440.15247964602776</v>
      </c>
      <c r="AA18" s="31">
        <v>421.13099544887763</v>
      </c>
      <c r="AB18" s="31">
        <v>452.92676169336534</v>
      </c>
      <c r="AC18" s="31">
        <v>420.89972023664984</v>
      </c>
      <c r="AD18" s="31">
        <v>442.14824745881486</v>
      </c>
      <c r="AE18" s="31">
        <v>451.23578361803141</v>
      </c>
    </row>
    <row r="19" spans="1:31" x14ac:dyDescent="0.2">
      <c r="A19" s="19" t="s">
        <v>97</v>
      </c>
      <c r="B19" s="8" t="s">
        <v>83</v>
      </c>
      <c r="C19" s="8">
        <v>24052023</v>
      </c>
      <c r="D19" s="8">
        <v>20</v>
      </c>
      <c r="E19" s="31">
        <v>9802.9810347026796</v>
      </c>
      <c r="F19" s="31">
        <v>442.90708137888009</v>
      </c>
      <c r="G19" s="31">
        <v>453.68743115354431</v>
      </c>
      <c r="H19" s="31">
        <v>435.64246358272345</v>
      </c>
      <c r="I19" s="31">
        <v>433.8850378580467</v>
      </c>
      <c r="J19" s="31">
        <v>430.45180416526978</v>
      </c>
      <c r="K19" s="31">
        <v>419.07595439730943</v>
      </c>
      <c r="L19" s="31">
        <v>490.32906031852724</v>
      </c>
      <c r="M19" s="31">
        <v>457.54386316592826</v>
      </c>
      <c r="N19" s="31">
        <v>451.42876557557463</v>
      </c>
      <c r="O19" s="31">
        <v>441.57344952113914</v>
      </c>
      <c r="P19" s="31">
        <v>415.6021793893259</v>
      </c>
      <c r="Q19" s="31">
        <v>408.79786840579487</v>
      </c>
      <c r="R19" s="31">
        <v>432.97326803637134</v>
      </c>
      <c r="S19" s="31">
        <v>432.17859293716975</v>
      </c>
      <c r="T19" s="31">
        <v>401.21916471571268</v>
      </c>
      <c r="U19" s="31">
        <v>432.25925758359136</v>
      </c>
      <c r="V19" s="31">
        <v>427.84298422457636</v>
      </c>
      <c r="W19" s="31">
        <v>418.67819413176335</v>
      </c>
      <c r="X19" s="31">
        <v>445.24395258525522</v>
      </c>
      <c r="Y19" s="31">
        <v>470.35349400859553</v>
      </c>
      <c r="Z19" s="31">
        <v>413.4069177310102</v>
      </c>
      <c r="AA19" s="31">
        <v>410.49111683440066</v>
      </c>
      <c r="AB19" s="31">
        <v>422.90002870462888</v>
      </c>
      <c r="AC19" s="31">
        <v>400.1745268307285</v>
      </c>
      <c r="AD19" s="31">
        <v>430.94205854313151</v>
      </c>
      <c r="AE19" s="31">
        <v>455.91039367627758</v>
      </c>
    </row>
    <row r="20" spans="1:31" x14ac:dyDescent="0.2">
      <c r="A20" s="19" t="s">
        <v>97</v>
      </c>
      <c r="B20" s="8" t="s">
        <v>83</v>
      </c>
      <c r="C20" s="8">
        <v>24052023</v>
      </c>
      <c r="D20" s="8">
        <v>20</v>
      </c>
      <c r="E20" s="31">
        <v>8852.7499138007697</v>
      </c>
      <c r="F20" s="31">
        <v>423.10797735265123</v>
      </c>
      <c r="G20" s="31">
        <v>495.95486196635272</v>
      </c>
      <c r="H20" s="31">
        <v>423.98891063947843</v>
      </c>
      <c r="I20" s="31">
        <v>446.21334481237028</v>
      </c>
      <c r="J20" s="31">
        <v>423.69261216156701</v>
      </c>
      <c r="K20" s="31">
        <v>392.74535683187213</v>
      </c>
      <c r="L20" s="31">
        <v>474.05615160217775</v>
      </c>
      <c r="M20" s="31">
        <v>424.02320591640324</v>
      </c>
      <c r="N20" s="31">
        <v>396.0174781405949</v>
      </c>
      <c r="O20" s="31">
        <v>446.03775346089083</v>
      </c>
      <c r="P20" s="31">
        <v>429.33531919484784</v>
      </c>
      <c r="Q20" s="31">
        <v>429.22647298529449</v>
      </c>
      <c r="R20" s="31">
        <v>429.12593179279031</v>
      </c>
      <c r="S20" s="31">
        <v>420.29497581004358</v>
      </c>
      <c r="T20" s="31">
        <v>419.26777942149687</v>
      </c>
      <c r="U20" s="31">
        <v>426.51476010819886</v>
      </c>
      <c r="V20" s="31">
        <v>423.24301560914103</v>
      </c>
      <c r="W20" s="31">
        <v>436.13064876922419</v>
      </c>
      <c r="X20" s="31">
        <v>387.62617125984019</v>
      </c>
      <c r="Y20" s="31">
        <v>396.51880603011142</v>
      </c>
      <c r="Z20" s="31">
        <v>443.13414202527707</v>
      </c>
      <c r="AA20" s="31">
        <v>424.92480608468975</v>
      </c>
      <c r="AB20" s="31">
        <v>426.66924056725725</v>
      </c>
      <c r="AC20" s="31">
        <v>410.94543445683553</v>
      </c>
      <c r="AD20" s="31">
        <v>439.97060840617763</v>
      </c>
      <c r="AE20" s="31">
        <v>423.58345045188702</v>
      </c>
    </row>
    <row r="21" spans="1:31" x14ac:dyDescent="0.2">
      <c r="A21" s="19" t="s">
        <v>97</v>
      </c>
      <c r="B21" s="8" t="s">
        <v>83</v>
      </c>
      <c r="C21" s="8">
        <v>24052023</v>
      </c>
      <c r="D21" s="8">
        <v>20</v>
      </c>
      <c r="E21" s="31">
        <v>9379.2858174273242</v>
      </c>
      <c r="F21" s="31">
        <v>467.46400182930444</v>
      </c>
      <c r="G21" s="31">
        <v>471.67257643627033</v>
      </c>
      <c r="H21" s="31">
        <v>444.55358733286511</v>
      </c>
      <c r="I21" s="31">
        <v>441.51696106021922</v>
      </c>
      <c r="J21" s="31">
        <v>439.32796643513677</v>
      </c>
      <c r="K21" s="31">
        <v>412.9277646266068</v>
      </c>
      <c r="L21" s="31">
        <v>513.1390369868559</v>
      </c>
      <c r="M21" s="31">
        <v>437.21085791603684</v>
      </c>
      <c r="N21" s="31">
        <v>425.46608375573874</v>
      </c>
      <c r="O21" s="31">
        <v>465.29583380299675</v>
      </c>
      <c r="P21" s="31">
        <v>421.55144657101073</v>
      </c>
      <c r="Q21" s="31">
        <v>425.93041455321435</v>
      </c>
      <c r="R21" s="31">
        <v>427.53944712429075</v>
      </c>
      <c r="S21" s="31">
        <v>442.53470510118905</v>
      </c>
      <c r="T21" s="31">
        <v>433.36994535028526</v>
      </c>
      <c r="U21" s="31">
        <v>471.65825356669177</v>
      </c>
      <c r="V21" s="31">
        <v>432.7018486225017</v>
      </c>
      <c r="W21" s="31">
        <v>425.42815952668263</v>
      </c>
      <c r="X21" s="31">
        <v>423.91534222422291</v>
      </c>
      <c r="Y21" s="31">
        <v>438.83739646117687</v>
      </c>
      <c r="Z21" s="31">
        <v>427.99111840902071</v>
      </c>
      <c r="AA21" s="31">
        <v>435.97317719908682</v>
      </c>
      <c r="AB21" s="31">
        <v>443.85449145592668</v>
      </c>
      <c r="AC21" s="31">
        <v>427.09885835330442</v>
      </c>
      <c r="AD21" s="31">
        <v>454.34288924374596</v>
      </c>
      <c r="AE21" s="31">
        <v>445.400535339268</v>
      </c>
    </row>
    <row r="22" spans="1:31" x14ac:dyDescent="0.2">
      <c r="A22" s="19" t="s">
        <v>97</v>
      </c>
      <c r="B22" s="8" t="s">
        <v>83</v>
      </c>
      <c r="C22" s="8">
        <v>24052023</v>
      </c>
      <c r="D22" s="8">
        <v>20</v>
      </c>
      <c r="E22" s="31">
        <v>9284.9908463490337</v>
      </c>
      <c r="F22" s="31">
        <v>402.36980363928956</v>
      </c>
      <c r="G22" s="31">
        <v>477.98860293000644</v>
      </c>
      <c r="H22" s="31">
        <v>416.54178872163573</v>
      </c>
      <c r="I22" s="31">
        <v>438.9654907481434</v>
      </c>
      <c r="J22" s="31">
        <v>416.69824062079016</v>
      </c>
      <c r="K22" s="31">
        <v>399.07332018331959</v>
      </c>
      <c r="L22" s="31">
        <v>453.1703264000011</v>
      </c>
      <c r="M22" s="31">
        <v>444.01348264039376</v>
      </c>
      <c r="N22" s="31">
        <v>421.82886818571188</v>
      </c>
      <c r="O22" s="31">
        <v>422.99284274127541</v>
      </c>
      <c r="P22" s="31">
        <v>423.32809655635521</v>
      </c>
      <c r="Q22" s="31">
        <v>413.24911592995107</v>
      </c>
      <c r="R22" s="31">
        <v>434.99318433166161</v>
      </c>
      <c r="S22" s="31">
        <v>412.59379585672781</v>
      </c>
      <c r="T22" s="31">
        <v>388.10977009304474</v>
      </c>
      <c r="U22" s="31">
        <v>390.7241892471684</v>
      </c>
      <c r="V22" s="31">
        <v>420.19449038982856</v>
      </c>
      <c r="W22" s="31">
        <v>430.61459045558655</v>
      </c>
      <c r="X22" s="31">
        <v>409.98771813920473</v>
      </c>
      <c r="Y22" s="31">
        <v>429.27791874376879</v>
      </c>
      <c r="Z22" s="31">
        <v>429.86754057257633</v>
      </c>
      <c r="AA22" s="31">
        <v>402.07111817484167</v>
      </c>
      <c r="AB22" s="31">
        <v>407.82768367032213</v>
      </c>
      <c r="AC22" s="31">
        <v>386.49821622576536</v>
      </c>
      <c r="AD22" s="31">
        <v>418.60197841226829</v>
      </c>
      <c r="AE22" s="31">
        <v>435.84545732858544</v>
      </c>
    </row>
    <row r="23" spans="1:31" x14ac:dyDescent="0.2">
      <c r="A23" s="19" t="s">
        <v>98</v>
      </c>
      <c r="B23" s="8" t="s">
        <v>83</v>
      </c>
      <c r="C23" s="8">
        <v>24052023</v>
      </c>
      <c r="D23" s="8">
        <v>20</v>
      </c>
      <c r="E23" s="31">
        <v>9920.1521310129265</v>
      </c>
      <c r="F23" s="31">
        <v>41.153099193432851</v>
      </c>
      <c r="G23" s="31">
        <v>60.182100554073841</v>
      </c>
      <c r="H23" s="31">
        <v>39.579842767062779</v>
      </c>
      <c r="I23" s="31">
        <v>40.781585684619294</v>
      </c>
      <c r="J23" s="31">
        <v>50.643855238269509</v>
      </c>
      <c r="K23" s="31">
        <v>26.392999705375228</v>
      </c>
      <c r="L23" s="31">
        <v>77.633987336636082</v>
      </c>
      <c r="M23" s="31">
        <v>41.706693312720503</v>
      </c>
      <c r="N23" s="31">
        <v>35.45923843356006</v>
      </c>
      <c r="O23" s="31">
        <v>36.421182088643718</v>
      </c>
      <c r="P23" s="31">
        <v>35.648921241767034</v>
      </c>
      <c r="Q23" s="31">
        <v>35.553697108569402</v>
      </c>
      <c r="R23" s="31">
        <v>35.735843646752663</v>
      </c>
      <c r="S23" s="31">
        <v>39.174180188337097</v>
      </c>
      <c r="T23" s="31">
        <v>39.26195128380418</v>
      </c>
      <c r="U23" s="31">
        <v>33.386978894997753</v>
      </c>
      <c r="V23" s="31">
        <v>32.755028593548488</v>
      </c>
      <c r="W23" s="31">
        <v>44.122973973022482</v>
      </c>
      <c r="X23" s="31">
        <v>34.636322126029967</v>
      </c>
      <c r="Y23" s="31">
        <v>34.340089025581811</v>
      </c>
      <c r="Z23" s="31">
        <v>39.925731801041032</v>
      </c>
      <c r="AA23" s="31">
        <v>32.301791849795279</v>
      </c>
      <c r="AB23" s="31">
        <v>33.16879146772775</v>
      </c>
      <c r="AC23" s="31">
        <v>37.310288143843422</v>
      </c>
      <c r="AD23" s="31">
        <v>34.307899974254482</v>
      </c>
      <c r="AE23" s="31">
        <v>36.131755571134278</v>
      </c>
    </row>
    <row r="24" spans="1:31" x14ac:dyDescent="0.2">
      <c r="A24" s="19" t="s">
        <v>98</v>
      </c>
      <c r="B24" s="8" t="s">
        <v>83</v>
      </c>
      <c r="C24" s="8">
        <v>24052023</v>
      </c>
      <c r="D24" s="8">
        <v>20</v>
      </c>
      <c r="E24" s="31">
        <v>9780.4983521410522</v>
      </c>
      <c r="F24" s="31">
        <v>39.590027483842292</v>
      </c>
      <c r="G24" s="31">
        <v>14.317276089795232</v>
      </c>
      <c r="H24" s="31">
        <v>35.573764294737757</v>
      </c>
      <c r="I24" s="31">
        <v>36.106636066136936</v>
      </c>
      <c r="J24" s="31">
        <v>25.614291939099928</v>
      </c>
      <c r="K24" s="31">
        <v>31.385185033907756</v>
      </c>
      <c r="L24" s="31">
        <v>81.192601884071479</v>
      </c>
      <c r="M24" s="31">
        <v>39.047953085812395</v>
      </c>
      <c r="N24" s="31">
        <v>47.056141473616435</v>
      </c>
      <c r="O24" s="31">
        <v>35.697695216402209</v>
      </c>
      <c r="P24" s="31">
        <v>40.853700709429994</v>
      </c>
      <c r="Q24" s="31">
        <v>33.623017298203678</v>
      </c>
      <c r="R24" s="31">
        <v>36.304085253739409</v>
      </c>
      <c r="S24" s="31">
        <v>37.010839509714941</v>
      </c>
      <c r="T24" s="31">
        <v>36.363334022916327</v>
      </c>
      <c r="U24" s="31">
        <v>36.268765124153283</v>
      </c>
      <c r="V24" s="31">
        <v>31.98758437218207</v>
      </c>
      <c r="W24" s="31">
        <v>40.527284515491225</v>
      </c>
      <c r="X24" s="31">
        <v>36.060958144711854</v>
      </c>
      <c r="Y24" s="31">
        <v>35.274317420508567</v>
      </c>
      <c r="Z24" s="31">
        <v>33.732838906184909</v>
      </c>
      <c r="AA24" s="31">
        <v>34.058116266377738</v>
      </c>
      <c r="AB24" s="31">
        <v>38.777213097473997</v>
      </c>
      <c r="AC24" s="31">
        <v>37.431921254232016</v>
      </c>
      <c r="AD24" s="31">
        <v>35.451537946651577</v>
      </c>
      <c r="AE24" s="31">
        <v>36.237798075604253</v>
      </c>
    </row>
    <row r="25" spans="1:31" x14ac:dyDescent="0.2">
      <c r="A25" s="19" t="s">
        <v>98</v>
      </c>
      <c r="B25" s="8" t="s">
        <v>83</v>
      </c>
      <c r="C25" s="8">
        <v>24052023</v>
      </c>
      <c r="D25" s="8">
        <v>20</v>
      </c>
      <c r="E25" s="31">
        <v>10273.565800922177</v>
      </c>
      <c r="F25" s="31">
        <v>35.557687972663928</v>
      </c>
      <c r="G25" s="31">
        <v>44.207218456027199</v>
      </c>
      <c r="H25" s="31">
        <v>37.222767607326361</v>
      </c>
      <c r="I25" s="31">
        <v>35.692023793526296</v>
      </c>
      <c r="J25" s="31">
        <v>24.172844179410912</v>
      </c>
      <c r="K25" s="31">
        <v>30.94488644866933</v>
      </c>
      <c r="L25" s="31">
        <v>75.501601425972126</v>
      </c>
      <c r="M25" s="31">
        <v>36.467183009533422</v>
      </c>
      <c r="N25" s="31">
        <v>34.847243201938717</v>
      </c>
      <c r="O25" s="31">
        <v>39.99131638091751</v>
      </c>
      <c r="P25" s="31">
        <v>43.521674959620114</v>
      </c>
      <c r="Q25" s="31">
        <v>36.252469319010835</v>
      </c>
      <c r="R25" s="31">
        <v>34.928459598707555</v>
      </c>
      <c r="S25" s="31">
        <v>37.328000747634313</v>
      </c>
      <c r="T25" s="31">
        <v>25.376732531014536</v>
      </c>
      <c r="U25" s="31">
        <v>36.489039293691981</v>
      </c>
      <c r="V25" s="31">
        <v>33.269689152539023</v>
      </c>
      <c r="W25" s="31">
        <v>37.282744383867843</v>
      </c>
      <c r="X25" s="31">
        <v>30.800275053863533</v>
      </c>
      <c r="Y25" s="31">
        <v>34.565984938385654</v>
      </c>
      <c r="Z25" s="31">
        <v>38.765557724928087</v>
      </c>
      <c r="AA25" s="31">
        <v>37.62892708058655</v>
      </c>
      <c r="AB25" s="31">
        <v>36.231830976615001</v>
      </c>
      <c r="AC25" s="31">
        <v>37.600096538698367</v>
      </c>
      <c r="AD25" s="31">
        <v>32.722334376094722</v>
      </c>
      <c r="AE25" s="31">
        <v>34.919400233801291</v>
      </c>
    </row>
    <row r="26" spans="1:31" x14ac:dyDescent="0.2">
      <c r="A26" s="19" t="s">
        <v>98</v>
      </c>
      <c r="B26" s="8" t="s">
        <v>83</v>
      </c>
      <c r="C26" s="8">
        <v>24052023</v>
      </c>
      <c r="D26" s="8">
        <v>20</v>
      </c>
      <c r="E26" s="31">
        <v>9998.3106291401964</v>
      </c>
      <c r="F26" s="31">
        <v>37.581369379047267</v>
      </c>
      <c r="G26" s="31">
        <v>31.921815949764884</v>
      </c>
      <c r="H26" s="31">
        <v>33.862797345251892</v>
      </c>
      <c r="I26" s="31">
        <v>32.731029335413062</v>
      </c>
      <c r="J26" s="31">
        <v>25.224546897147913</v>
      </c>
      <c r="K26" s="31">
        <v>28.451939352526914</v>
      </c>
      <c r="L26" s="31">
        <v>66.972868136000173</v>
      </c>
      <c r="M26" s="31">
        <v>35.914111942434111</v>
      </c>
      <c r="N26" s="31">
        <v>32.284240907043852</v>
      </c>
      <c r="O26" s="31">
        <v>32.905859174667391</v>
      </c>
      <c r="P26" s="31">
        <v>41.994106404001975</v>
      </c>
      <c r="Q26" s="31">
        <v>32.531494129662036</v>
      </c>
      <c r="R26" s="31">
        <v>34.659062293520456</v>
      </c>
      <c r="S26" s="31">
        <v>32.00985295938289</v>
      </c>
      <c r="T26" s="31">
        <v>25.7818650178741</v>
      </c>
      <c r="U26" s="31">
        <v>30.578074554742013</v>
      </c>
      <c r="V26" s="31">
        <v>37.569347040044796</v>
      </c>
      <c r="W26" s="31">
        <v>33.431001828203115</v>
      </c>
      <c r="X26" s="31">
        <v>28.598850887690773</v>
      </c>
      <c r="Y26" s="31">
        <v>31.285250910953845</v>
      </c>
      <c r="Z26" s="31">
        <v>31.012824835955932</v>
      </c>
      <c r="AA26" s="31">
        <v>31.140542097269364</v>
      </c>
      <c r="AB26" s="31">
        <v>27.24007396232458</v>
      </c>
      <c r="AC26" s="31">
        <v>33.766991449464236</v>
      </c>
      <c r="AD26" s="31">
        <v>31.15588806461848</v>
      </c>
      <c r="AE26" s="31">
        <v>29.781064474057359</v>
      </c>
    </row>
    <row r="27" spans="1:31" x14ac:dyDescent="0.2">
      <c r="A27" s="19" t="s">
        <v>98</v>
      </c>
      <c r="B27" s="8" t="s">
        <v>83</v>
      </c>
      <c r="C27" s="8">
        <v>24052023</v>
      </c>
      <c r="D27" s="8">
        <v>20</v>
      </c>
      <c r="E27" s="31">
        <v>8700.2183677300327</v>
      </c>
      <c r="F27" s="31">
        <v>38.134323966312316</v>
      </c>
      <c r="G27" s="31">
        <v>55.924299104231785</v>
      </c>
      <c r="H27" s="31">
        <v>33.343781550888224</v>
      </c>
      <c r="I27" s="31">
        <v>35.780166376038196</v>
      </c>
      <c r="J27" s="31">
        <v>42.703367292616214</v>
      </c>
      <c r="K27" s="31">
        <v>28.239204575533368</v>
      </c>
      <c r="L27" s="31">
        <v>61.332639367211236</v>
      </c>
      <c r="M27" s="31">
        <v>39.529150808631229</v>
      </c>
      <c r="N27" s="31">
        <v>32.607772171758427</v>
      </c>
      <c r="O27" s="31">
        <v>32.2887942054018</v>
      </c>
      <c r="P27" s="31">
        <v>36.852455863356951</v>
      </c>
      <c r="Q27" s="31">
        <v>32.791496778104644</v>
      </c>
      <c r="R27" s="31">
        <v>37.12824124325433</v>
      </c>
      <c r="S27" s="31">
        <v>32.949800910709996</v>
      </c>
      <c r="T27" s="31">
        <v>24.065865456951766</v>
      </c>
      <c r="U27" s="31">
        <v>30.06813373563568</v>
      </c>
      <c r="V27" s="31">
        <v>32.190856604943974</v>
      </c>
      <c r="W27" s="31">
        <v>32.363667683811187</v>
      </c>
      <c r="X27" s="31">
        <v>33.388893211049073</v>
      </c>
      <c r="Y27" s="31">
        <v>33.186708647721119</v>
      </c>
      <c r="Z27" s="31">
        <v>34.03770199895699</v>
      </c>
      <c r="AA27" s="31">
        <v>34.119031834442907</v>
      </c>
      <c r="AB27" s="31">
        <v>33.428152943223679</v>
      </c>
      <c r="AC27" s="31">
        <v>31.962230227324799</v>
      </c>
      <c r="AD27" s="31">
        <v>33.689490055884114</v>
      </c>
      <c r="AE27" s="31">
        <v>31.547989765175114</v>
      </c>
    </row>
    <row r="28" spans="1:31" x14ac:dyDescent="0.2">
      <c r="A28" s="19" t="s">
        <v>98</v>
      </c>
      <c r="B28" s="8" t="s">
        <v>83</v>
      </c>
      <c r="C28" s="8">
        <v>24052023</v>
      </c>
      <c r="D28" s="8">
        <v>20</v>
      </c>
      <c r="E28" s="31">
        <v>9314.6555674421616</v>
      </c>
      <c r="F28" s="31">
        <v>37.083965325735207</v>
      </c>
      <c r="G28" s="31">
        <v>42.341017995029148</v>
      </c>
      <c r="H28" s="31">
        <v>33.180567840705116</v>
      </c>
      <c r="I28" s="31">
        <v>32.493562433996566</v>
      </c>
      <c r="J28" s="31">
        <v>38.087421133426268</v>
      </c>
      <c r="K28" s="31">
        <v>25.675192298841971</v>
      </c>
      <c r="L28" s="31">
        <v>70.100011932505652</v>
      </c>
      <c r="M28" s="31">
        <v>38.634398682964559</v>
      </c>
      <c r="N28" s="31">
        <v>28.383814848371671</v>
      </c>
      <c r="O28" s="31">
        <v>31.274978063629145</v>
      </c>
      <c r="P28" s="31">
        <v>32.752557951518511</v>
      </c>
      <c r="Q28" s="31">
        <v>28.589637008963734</v>
      </c>
      <c r="R28" s="31">
        <v>31.52555390510032</v>
      </c>
      <c r="S28" s="31">
        <v>32.199497040146703</v>
      </c>
      <c r="T28" s="31">
        <v>27.562206840538689</v>
      </c>
      <c r="U28" s="31">
        <v>38.460526778035742</v>
      </c>
      <c r="V28" s="31">
        <v>34.290163428730303</v>
      </c>
      <c r="W28" s="31">
        <v>29.339924632313842</v>
      </c>
      <c r="X28" s="31">
        <v>35.43144774928497</v>
      </c>
      <c r="Y28" s="31">
        <v>34.003606258152352</v>
      </c>
      <c r="Z28" s="31">
        <v>36.414827957569045</v>
      </c>
      <c r="AA28" s="31">
        <v>31.460596260928849</v>
      </c>
      <c r="AB28" s="31">
        <v>29.937916502827672</v>
      </c>
      <c r="AC28" s="31">
        <v>31.531268184292589</v>
      </c>
      <c r="AD28" s="31">
        <v>29.815804220266944</v>
      </c>
      <c r="AE28" s="31">
        <v>30.600987468284064</v>
      </c>
    </row>
  </sheetData>
  <mergeCells count="31">
    <mergeCell ref="A3:A4"/>
    <mergeCell ref="B3:B4"/>
    <mergeCell ref="C3:C4"/>
    <mergeCell ref="D3:D4"/>
    <mergeCell ref="T3:T4"/>
    <mergeCell ref="S3:S4"/>
    <mergeCell ref="R3:R4"/>
    <mergeCell ref="Q3:Q4"/>
    <mergeCell ref="P3:P4"/>
    <mergeCell ref="O3:O4"/>
    <mergeCell ref="H3:H4"/>
    <mergeCell ref="G3:G4"/>
    <mergeCell ref="F3:F4"/>
    <mergeCell ref="E3:E4"/>
    <mergeCell ref="AE3:AE4"/>
    <mergeCell ref="AD3:AD4"/>
    <mergeCell ref="AC3:AC4"/>
    <mergeCell ref="AB3:AB4"/>
    <mergeCell ref="AA3:AA4"/>
    <mergeCell ref="Z3:Z4"/>
    <mergeCell ref="N3:N4"/>
    <mergeCell ref="M3:M4"/>
    <mergeCell ref="L3:L4"/>
    <mergeCell ref="K3:K4"/>
    <mergeCell ref="J3:J4"/>
    <mergeCell ref="I3:I4"/>
    <mergeCell ref="Y3:Y4"/>
    <mergeCell ref="X3:X4"/>
    <mergeCell ref="W3:W4"/>
    <mergeCell ref="V3:V4"/>
    <mergeCell ref="U3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 Major and minor elements</vt:lpstr>
      <vt:lpstr>S2 Trace elements</vt:lpstr>
      <vt:lpstr>S3 EPMA Secondary standards</vt:lpstr>
      <vt:lpstr>S4LA-ICP-MS Secondary 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Kearney</dc:creator>
  <cp:lastModifiedBy>Rebecca Kearney</cp:lastModifiedBy>
  <dcterms:created xsi:type="dcterms:W3CDTF">2023-11-16T10:19:31Z</dcterms:created>
  <dcterms:modified xsi:type="dcterms:W3CDTF">2023-11-20T09:24:45Z</dcterms:modified>
</cp:coreProperties>
</file>