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yesha PhD\Dis.Ind Manuscript\"/>
    </mc:Choice>
  </mc:AlternateContent>
  <xr:revisionPtr revIDLastSave="0" documentId="8_{FD0A5FC4-8C79-4669-BDD6-05B053286698}" xr6:coauthVersionLast="47" xr6:coauthVersionMax="47" xr10:uidLastSave="{00000000-0000-0000-0000-000000000000}"/>
  <bookViews>
    <workbookView xWindow="-108" yWindow="-108" windowWidth="23256" windowHeight="12456" xr2:uid="{D094C478-F892-4B51-9311-68BE1C3355B8}"/>
  </bookViews>
  <sheets>
    <sheet name="PD Combined Table" sheetId="2" r:id="rId1"/>
    <sheet name="DIS. INDEX" sheetId="6" r:id="rId2"/>
    <sheet name="APD ONEWAY ANOVA" sheetId="4" r:id="rId3"/>
    <sheet name="APD ONEWAY ANOVA PHY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4" i="6" l="1"/>
  <c r="AE87" i="6"/>
  <c r="AC87" i="6"/>
  <c r="AD77" i="6"/>
  <c r="Y77" i="6"/>
  <c r="AB15" i="6"/>
  <c r="X23" i="6"/>
  <c r="Y23" i="6"/>
  <c r="Z23" i="6"/>
  <c r="AA23" i="6"/>
  <c r="AB23" i="6"/>
  <c r="AC23" i="6"/>
  <c r="AD23" i="6"/>
  <c r="AE23" i="6"/>
  <c r="AF23" i="6"/>
  <c r="AG23" i="6"/>
  <c r="AC14" i="6"/>
  <c r="X13" i="6"/>
  <c r="V80" i="2"/>
  <c r="AD63" i="2"/>
  <c r="AE63" i="2" s="1"/>
  <c r="AE62" i="2"/>
  <c r="AD62" i="2"/>
  <c r="AD61" i="2"/>
  <c r="AE61" i="2" s="1"/>
  <c r="AE60" i="2"/>
  <c r="AD60" i="2"/>
  <c r="AD59" i="2"/>
  <c r="AE59" i="2" s="1"/>
  <c r="AE58" i="2"/>
  <c r="AD58" i="2"/>
  <c r="AD57" i="2"/>
  <c r="AE57" i="2" s="1"/>
  <c r="AE56" i="2"/>
  <c r="AD56" i="2"/>
  <c r="AD55" i="2"/>
  <c r="AE55" i="2" s="1"/>
  <c r="AE54" i="2"/>
  <c r="AD54" i="2"/>
  <c r="AD53" i="2"/>
  <c r="AE53" i="2" s="1"/>
  <c r="AE52" i="2"/>
  <c r="AD52" i="2"/>
  <c r="AD51" i="2"/>
  <c r="AE51" i="2" s="1"/>
  <c r="AE50" i="2"/>
  <c r="AD50" i="2"/>
  <c r="AD49" i="2"/>
  <c r="AE49" i="2" s="1"/>
  <c r="AE48" i="2"/>
  <c r="AD48" i="2"/>
  <c r="AD47" i="2"/>
  <c r="AE47" i="2" s="1"/>
  <c r="AE46" i="2"/>
  <c r="AD46" i="2"/>
  <c r="AD45" i="2"/>
  <c r="AE45" i="2" s="1"/>
  <c r="AE44" i="2"/>
  <c r="AD44" i="2"/>
  <c r="AE42" i="2"/>
  <c r="AD42" i="2"/>
  <c r="AD41" i="2"/>
  <c r="AE41" i="2" s="1"/>
  <c r="AE40" i="2"/>
  <c r="AD40" i="2"/>
  <c r="AD39" i="2"/>
  <c r="AE39" i="2" s="1"/>
  <c r="AE38" i="2"/>
  <c r="AD38" i="2"/>
  <c r="AD37" i="2"/>
  <c r="AE37" i="2" s="1"/>
  <c r="AE36" i="2"/>
  <c r="AD36" i="2"/>
  <c r="AD35" i="2"/>
  <c r="AE35" i="2" s="1"/>
  <c r="AE34" i="2"/>
  <c r="AD34" i="2"/>
  <c r="AD33" i="2"/>
  <c r="AE33" i="2" s="1"/>
  <c r="AE32" i="2"/>
  <c r="AD32" i="2"/>
  <c r="AD31" i="2"/>
  <c r="AE31" i="2" s="1"/>
  <c r="AE30" i="2"/>
  <c r="AD30" i="2"/>
  <c r="AD29" i="2"/>
  <c r="AE29" i="2" s="1"/>
  <c r="AE28" i="2"/>
  <c r="AD28" i="2"/>
  <c r="AD27" i="2"/>
  <c r="AE27" i="2" s="1"/>
  <c r="AE26" i="2"/>
  <c r="AD26" i="2"/>
  <c r="AE24" i="2"/>
  <c r="AD24" i="2"/>
  <c r="AD23" i="2"/>
  <c r="AE23" i="2" s="1"/>
  <c r="AE22" i="2"/>
  <c r="AD22" i="2"/>
  <c r="AD21" i="2"/>
  <c r="AE21" i="2" s="1"/>
  <c r="AE20" i="2"/>
  <c r="AD20" i="2"/>
  <c r="AD19" i="2"/>
  <c r="AE19" i="2" s="1"/>
  <c r="AE18" i="2"/>
  <c r="AD18" i="2"/>
  <c r="AE16" i="2"/>
  <c r="AD16" i="2"/>
  <c r="AD15" i="2"/>
  <c r="AE15" i="2" s="1"/>
  <c r="AE14" i="2"/>
  <c r="AD14" i="2"/>
  <c r="AD13" i="2"/>
  <c r="AE13" i="2" s="1"/>
  <c r="AE12" i="2"/>
  <c r="AD12" i="2"/>
  <c r="AD11" i="2"/>
  <c r="AE11" i="2" s="1"/>
  <c r="AE10" i="2"/>
  <c r="AD10" i="2"/>
  <c r="AD9" i="2"/>
  <c r="AE9" i="2" s="1"/>
  <c r="AE8" i="2"/>
  <c r="AD8" i="2"/>
  <c r="AD7" i="2"/>
  <c r="AE7" i="2" s="1"/>
  <c r="AE6" i="2"/>
  <c r="AD6" i="2"/>
  <c r="AD5" i="2"/>
  <c r="AE5" i="2" s="1"/>
  <c r="AE4" i="2"/>
  <c r="AD4" i="2"/>
  <c r="AA63" i="2"/>
  <c r="AB63" i="2" s="1"/>
  <c r="AA62" i="2"/>
  <c r="AB62" i="2" s="1"/>
  <c r="AA61" i="2"/>
  <c r="AB61" i="2" s="1"/>
  <c r="AA60" i="2"/>
  <c r="AB60" i="2" s="1"/>
  <c r="AA59" i="2"/>
  <c r="AB59" i="2" s="1"/>
  <c r="AA58" i="2"/>
  <c r="AB58" i="2" s="1"/>
  <c r="AA57" i="2"/>
  <c r="AB57" i="2" s="1"/>
  <c r="AA56" i="2"/>
  <c r="AB56" i="2" s="1"/>
  <c r="AA55" i="2"/>
  <c r="AB55" i="2" s="1"/>
  <c r="AA54" i="2"/>
  <c r="AB54" i="2" s="1"/>
  <c r="AA53" i="2"/>
  <c r="AB53" i="2" s="1"/>
  <c r="AA52" i="2"/>
  <c r="AB52" i="2" s="1"/>
  <c r="AA51" i="2"/>
  <c r="AB51" i="2" s="1"/>
  <c r="AA50" i="2"/>
  <c r="AB50" i="2" s="1"/>
  <c r="AA49" i="2"/>
  <c r="AB49" i="2" s="1"/>
  <c r="AA48" i="2"/>
  <c r="AB48" i="2" s="1"/>
  <c r="AA47" i="2"/>
  <c r="AB47" i="2" s="1"/>
  <c r="AA46" i="2"/>
  <c r="AB46" i="2" s="1"/>
  <c r="AA45" i="2"/>
  <c r="AB45" i="2" s="1"/>
  <c r="AA44" i="2"/>
  <c r="AB44" i="2" s="1"/>
  <c r="AA42" i="2"/>
  <c r="AB42" i="2" s="1"/>
  <c r="AA41" i="2"/>
  <c r="AB41" i="2" s="1"/>
  <c r="AA40" i="2"/>
  <c r="AB40" i="2" s="1"/>
  <c r="AA39" i="2"/>
  <c r="AB39" i="2" s="1"/>
  <c r="AA38" i="2"/>
  <c r="AB38" i="2" s="1"/>
  <c r="AA37" i="2"/>
  <c r="AB37" i="2" s="1"/>
  <c r="AA36" i="2"/>
  <c r="AB36" i="2" s="1"/>
  <c r="AA35" i="2"/>
  <c r="AB35" i="2" s="1"/>
  <c r="AA34" i="2"/>
  <c r="AB34" i="2" s="1"/>
  <c r="AA33" i="2"/>
  <c r="AB33" i="2" s="1"/>
  <c r="AA32" i="2"/>
  <c r="AB32" i="2" s="1"/>
  <c r="AA31" i="2"/>
  <c r="AB31" i="2" s="1"/>
  <c r="AA30" i="2"/>
  <c r="AB30" i="2" s="1"/>
  <c r="AA29" i="2"/>
  <c r="AB29" i="2" s="1"/>
  <c r="AA28" i="2"/>
  <c r="AB28" i="2" s="1"/>
  <c r="AA27" i="2"/>
  <c r="AB27" i="2" s="1"/>
  <c r="AA26" i="2"/>
  <c r="AB26" i="2" s="1"/>
  <c r="AA24" i="2"/>
  <c r="AB24" i="2" s="1"/>
  <c r="AA23" i="2"/>
  <c r="AB23" i="2" s="1"/>
  <c r="AA22" i="2"/>
  <c r="AB22" i="2" s="1"/>
  <c r="AA21" i="2"/>
  <c r="AB21" i="2" s="1"/>
  <c r="AA20" i="2"/>
  <c r="AB20" i="2" s="1"/>
  <c r="AA19" i="2"/>
  <c r="AB19" i="2" s="1"/>
  <c r="AA18" i="2"/>
  <c r="AB18" i="2" s="1"/>
  <c r="AA16" i="2"/>
  <c r="AB16" i="2" s="1"/>
  <c r="AA15" i="2"/>
  <c r="AB15" i="2" s="1"/>
  <c r="AA14" i="2"/>
  <c r="AB14" i="2" s="1"/>
  <c r="AA13" i="2"/>
  <c r="AB13" i="2" s="1"/>
  <c r="AA12" i="2"/>
  <c r="AB12" i="2" s="1"/>
  <c r="AA11" i="2"/>
  <c r="AB11" i="2" s="1"/>
  <c r="AA10" i="2"/>
  <c r="AB10" i="2" s="1"/>
  <c r="AA9" i="2"/>
  <c r="AB9" i="2" s="1"/>
  <c r="AA8" i="2"/>
  <c r="AB8" i="2" s="1"/>
  <c r="AA7" i="2"/>
  <c r="AB7" i="2" s="1"/>
  <c r="AA6" i="2"/>
  <c r="AB6" i="2" s="1"/>
  <c r="AA5" i="2"/>
  <c r="AB5" i="2" s="1"/>
  <c r="AA4" i="2"/>
  <c r="AB4" i="2" s="1"/>
  <c r="X63" i="2"/>
  <c r="Y63" i="2" s="1"/>
  <c r="X62" i="2"/>
  <c r="Y62" i="2" s="1"/>
  <c r="X61" i="2"/>
  <c r="Y61" i="2" s="1"/>
  <c r="X60" i="2"/>
  <c r="Y60" i="2" s="1"/>
  <c r="Y59" i="2"/>
  <c r="X59" i="2"/>
  <c r="X58" i="2"/>
  <c r="Y58" i="2" s="1"/>
  <c r="Y57" i="2"/>
  <c r="X57" i="2"/>
  <c r="X56" i="2"/>
  <c r="Y56" i="2" s="1"/>
  <c r="Y55" i="2"/>
  <c r="X55" i="2"/>
  <c r="X54" i="2"/>
  <c r="Y54" i="2" s="1"/>
  <c r="Y53" i="2"/>
  <c r="X53" i="2"/>
  <c r="X52" i="2"/>
  <c r="Y52" i="2" s="1"/>
  <c r="Y51" i="2"/>
  <c r="X51" i="2"/>
  <c r="X50" i="2"/>
  <c r="Y50" i="2" s="1"/>
  <c r="Y49" i="2"/>
  <c r="X49" i="2"/>
  <c r="X48" i="2"/>
  <c r="Y48" i="2" s="1"/>
  <c r="Y47" i="2"/>
  <c r="X47" i="2"/>
  <c r="X46" i="2"/>
  <c r="Y46" i="2" s="1"/>
  <c r="Y45" i="2"/>
  <c r="X45" i="2"/>
  <c r="X44" i="2"/>
  <c r="Y44" i="2" s="1"/>
  <c r="X42" i="2"/>
  <c r="Y42" i="2" s="1"/>
  <c r="Y41" i="2"/>
  <c r="X41" i="2"/>
  <c r="X40" i="2"/>
  <c r="Y40" i="2" s="1"/>
  <c r="Y39" i="2"/>
  <c r="X39" i="2"/>
  <c r="X38" i="2"/>
  <c r="Y38" i="2" s="1"/>
  <c r="Y37" i="2"/>
  <c r="X37" i="2"/>
  <c r="X36" i="2"/>
  <c r="Y36" i="2" s="1"/>
  <c r="Y35" i="2"/>
  <c r="X35" i="2"/>
  <c r="X34" i="2"/>
  <c r="Y34" i="2" s="1"/>
  <c r="Y33" i="2"/>
  <c r="X33" i="2"/>
  <c r="X32" i="2"/>
  <c r="Y32" i="2" s="1"/>
  <c r="Y31" i="2"/>
  <c r="X31" i="2"/>
  <c r="X30" i="2"/>
  <c r="Y30" i="2" s="1"/>
  <c r="Y29" i="2"/>
  <c r="X29" i="2"/>
  <c r="X28" i="2"/>
  <c r="Y28" i="2" s="1"/>
  <c r="Y27" i="2"/>
  <c r="X27" i="2"/>
  <c r="X26" i="2"/>
  <c r="Y26" i="2" s="1"/>
  <c r="X24" i="2"/>
  <c r="Y24" i="2" s="1"/>
  <c r="Y23" i="2"/>
  <c r="X23" i="2"/>
  <c r="X22" i="2"/>
  <c r="Y22" i="2" s="1"/>
  <c r="Y21" i="2"/>
  <c r="X21" i="2"/>
  <c r="X20" i="2"/>
  <c r="Y20" i="2" s="1"/>
  <c r="X19" i="2"/>
  <c r="Y19" i="2" s="1"/>
  <c r="X18" i="2"/>
  <c r="Y18" i="2" s="1"/>
  <c r="X16" i="2"/>
  <c r="Y16" i="2" s="1"/>
  <c r="X15" i="2"/>
  <c r="Y15" i="2" s="1"/>
  <c r="X14" i="2"/>
  <c r="Y14" i="2" s="1"/>
  <c r="X13" i="2"/>
  <c r="Y13" i="2" s="1"/>
  <c r="X12" i="2"/>
  <c r="Y12" i="2" s="1"/>
  <c r="X11" i="2"/>
  <c r="Y11" i="2" s="1"/>
  <c r="X10" i="2"/>
  <c r="Y10" i="2" s="1"/>
  <c r="X9" i="2"/>
  <c r="Y9" i="2" s="1"/>
  <c r="X8" i="2"/>
  <c r="Y8" i="2" s="1"/>
  <c r="X7" i="2"/>
  <c r="Y7" i="2" s="1"/>
  <c r="X6" i="2"/>
  <c r="Y6" i="2" s="1"/>
  <c r="X5" i="2"/>
  <c r="Y5" i="2" s="1"/>
  <c r="X4" i="2"/>
  <c r="Y4" i="2" s="1"/>
  <c r="U63" i="2"/>
  <c r="V63" i="2" s="1"/>
  <c r="U62" i="2"/>
  <c r="V62" i="2" s="1"/>
  <c r="U61" i="2"/>
  <c r="V61" i="2" s="1"/>
  <c r="U60" i="2"/>
  <c r="V60" i="2" s="1"/>
  <c r="U59" i="2"/>
  <c r="V59" i="2" s="1"/>
  <c r="U58" i="2"/>
  <c r="V58" i="2" s="1"/>
  <c r="U57" i="2"/>
  <c r="V57" i="2" s="1"/>
  <c r="U56" i="2"/>
  <c r="V56" i="2" s="1"/>
  <c r="U55" i="2"/>
  <c r="V55" i="2" s="1"/>
  <c r="U54" i="2"/>
  <c r="V54" i="2" s="1"/>
  <c r="U53" i="2"/>
  <c r="V53" i="2" s="1"/>
  <c r="U52" i="2"/>
  <c r="V52" i="2" s="1"/>
  <c r="U51" i="2"/>
  <c r="V51" i="2" s="1"/>
  <c r="U50" i="2"/>
  <c r="V50" i="2" s="1"/>
  <c r="U49" i="2"/>
  <c r="V49" i="2" s="1"/>
  <c r="U48" i="2"/>
  <c r="V48" i="2" s="1"/>
  <c r="U47" i="2"/>
  <c r="V47" i="2" s="1"/>
  <c r="U46" i="2"/>
  <c r="V46" i="2" s="1"/>
  <c r="U45" i="2"/>
  <c r="V45" i="2" s="1"/>
  <c r="U44" i="2"/>
  <c r="V44" i="2" s="1"/>
  <c r="U42" i="2"/>
  <c r="V42" i="2" s="1"/>
  <c r="U41" i="2"/>
  <c r="V41" i="2" s="1"/>
  <c r="U40" i="2"/>
  <c r="V40" i="2" s="1"/>
  <c r="U39" i="2"/>
  <c r="V39" i="2" s="1"/>
  <c r="U38" i="2"/>
  <c r="V38" i="2" s="1"/>
  <c r="U37" i="2"/>
  <c r="V37" i="2" s="1"/>
  <c r="U36" i="2"/>
  <c r="V36" i="2" s="1"/>
  <c r="U35" i="2"/>
  <c r="V35" i="2" s="1"/>
  <c r="U34" i="2"/>
  <c r="V34" i="2" s="1"/>
  <c r="U33" i="2"/>
  <c r="V33" i="2" s="1"/>
  <c r="U32" i="2"/>
  <c r="V32" i="2" s="1"/>
  <c r="U31" i="2"/>
  <c r="V31" i="2" s="1"/>
  <c r="U30" i="2"/>
  <c r="V30" i="2" s="1"/>
  <c r="U29" i="2"/>
  <c r="V29" i="2" s="1"/>
  <c r="U28" i="2"/>
  <c r="V28" i="2" s="1"/>
  <c r="U27" i="2"/>
  <c r="V27" i="2" s="1"/>
  <c r="U26" i="2"/>
  <c r="V26" i="2" s="1"/>
  <c r="U24" i="2"/>
  <c r="V24" i="2" s="1"/>
  <c r="U23" i="2"/>
  <c r="V23" i="2" s="1"/>
  <c r="U22" i="2"/>
  <c r="V22" i="2" s="1"/>
  <c r="U21" i="2"/>
  <c r="V21" i="2" s="1"/>
  <c r="U20" i="2"/>
  <c r="V20" i="2" s="1"/>
  <c r="U19" i="2"/>
  <c r="V19" i="2" s="1"/>
  <c r="U18" i="2"/>
  <c r="V18" i="2" s="1"/>
  <c r="U16" i="2"/>
  <c r="V16" i="2" s="1"/>
  <c r="U15" i="2"/>
  <c r="V15" i="2" s="1"/>
  <c r="U14" i="2"/>
  <c r="V14" i="2" s="1"/>
  <c r="U13" i="2"/>
  <c r="V13" i="2" s="1"/>
  <c r="U12" i="2"/>
  <c r="V12" i="2" s="1"/>
  <c r="U11" i="2"/>
  <c r="V11" i="2" s="1"/>
  <c r="U10" i="2"/>
  <c r="V10" i="2" s="1"/>
  <c r="U9" i="2"/>
  <c r="V9" i="2" s="1"/>
  <c r="U8" i="2"/>
  <c r="V8" i="2" s="1"/>
  <c r="U7" i="2"/>
  <c r="V7" i="2" s="1"/>
  <c r="U6" i="2"/>
  <c r="V6" i="2" s="1"/>
  <c r="U5" i="2"/>
  <c r="V5" i="2" s="1"/>
  <c r="U4" i="2"/>
  <c r="V4" i="2" s="1"/>
  <c r="R63" i="2"/>
  <c r="S63" i="2" s="1"/>
  <c r="R62" i="2"/>
  <c r="S62" i="2" s="1"/>
  <c r="R61" i="2"/>
  <c r="S61" i="2" s="1"/>
  <c r="R60" i="2"/>
  <c r="S60" i="2" s="1"/>
  <c r="R59" i="2"/>
  <c r="S59" i="2" s="1"/>
  <c r="R58" i="2"/>
  <c r="S58" i="2" s="1"/>
  <c r="R57" i="2"/>
  <c r="S57" i="2" s="1"/>
  <c r="R56" i="2"/>
  <c r="S56" i="2" s="1"/>
  <c r="R55" i="2"/>
  <c r="S55" i="2" s="1"/>
  <c r="R54" i="2"/>
  <c r="S54" i="2" s="1"/>
  <c r="R53" i="2"/>
  <c r="S53" i="2" s="1"/>
  <c r="R52" i="2"/>
  <c r="S52" i="2" s="1"/>
  <c r="R51" i="2"/>
  <c r="S51" i="2" s="1"/>
  <c r="R50" i="2"/>
  <c r="S50" i="2" s="1"/>
  <c r="R49" i="2"/>
  <c r="S49" i="2" s="1"/>
  <c r="R48" i="2"/>
  <c r="S48" i="2" s="1"/>
  <c r="R47" i="2"/>
  <c r="S47" i="2" s="1"/>
  <c r="R46" i="2"/>
  <c r="S46" i="2" s="1"/>
  <c r="R45" i="2"/>
  <c r="S45" i="2" s="1"/>
  <c r="R44" i="2"/>
  <c r="S44" i="2" s="1"/>
  <c r="R43" i="2"/>
  <c r="S43" i="2" s="1"/>
  <c r="R42" i="2"/>
  <c r="S42" i="2" s="1"/>
  <c r="R41" i="2"/>
  <c r="S41" i="2" s="1"/>
  <c r="R40" i="2"/>
  <c r="S40" i="2" s="1"/>
  <c r="R39" i="2"/>
  <c r="S39" i="2" s="1"/>
  <c r="R38" i="2"/>
  <c r="S38" i="2" s="1"/>
  <c r="R37" i="2"/>
  <c r="S37" i="2" s="1"/>
  <c r="R36" i="2"/>
  <c r="S36" i="2" s="1"/>
  <c r="R35" i="2"/>
  <c r="S35" i="2" s="1"/>
  <c r="R34" i="2"/>
  <c r="S34" i="2" s="1"/>
  <c r="R33" i="2"/>
  <c r="S33" i="2" s="1"/>
  <c r="R32" i="2"/>
  <c r="S32" i="2" s="1"/>
  <c r="R31" i="2"/>
  <c r="S31" i="2" s="1"/>
  <c r="R30" i="2"/>
  <c r="S30" i="2" s="1"/>
  <c r="R29" i="2"/>
  <c r="S29" i="2" s="1"/>
  <c r="R28" i="2"/>
  <c r="S28" i="2" s="1"/>
  <c r="R27" i="2"/>
  <c r="S27" i="2" s="1"/>
  <c r="R26" i="2"/>
  <c r="S26" i="2" s="1"/>
  <c r="R25" i="2"/>
  <c r="S25" i="2" s="1"/>
  <c r="R24" i="2"/>
  <c r="S24" i="2" s="1"/>
  <c r="R23" i="2"/>
  <c r="S23" i="2" s="1"/>
  <c r="R22" i="2"/>
  <c r="S22" i="2" s="1"/>
  <c r="R21" i="2"/>
  <c r="S21" i="2" s="1"/>
  <c r="R20" i="2"/>
  <c r="S20" i="2" s="1"/>
  <c r="R19" i="2"/>
  <c r="S19" i="2" s="1"/>
  <c r="R18" i="2"/>
  <c r="S18" i="2" s="1"/>
  <c r="R17" i="2"/>
  <c r="S17" i="2" s="1"/>
  <c r="R16" i="2"/>
  <c r="S16" i="2" s="1"/>
  <c r="R15" i="2"/>
  <c r="S15" i="2" s="1"/>
  <c r="R14" i="2"/>
  <c r="S14" i="2" s="1"/>
  <c r="R13" i="2"/>
  <c r="S13" i="2" s="1"/>
  <c r="R12" i="2"/>
  <c r="S12" i="2" s="1"/>
  <c r="R11" i="2"/>
  <c r="S11" i="2" s="1"/>
  <c r="R10" i="2"/>
  <c r="S10" i="2" s="1"/>
  <c r="R9" i="2"/>
  <c r="S9" i="2" s="1"/>
  <c r="R8" i="2"/>
  <c r="S8" i="2" s="1"/>
  <c r="R7" i="2"/>
  <c r="S7" i="2" s="1"/>
  <c r="R6" i="2"/>
  <c r="S6" i="2" s="1"/>
  <c r="R5" i="2"/>
  <c r="S5" i="2" s="1"/>
  <c r="R4" i="2"/>
  <c r="S4" i="2" s="1"/>
  <c r="U17" i="2" l="1"/>
  <c r="U25" i="2"/>
  <c r="U43" i="2"/>
  <c r="V43" i="2" s="1"/>
  <c r="X43" i="2" s="1"/>
  <c r="Y43" i="2" s="1"/>
  <c r="X77" i="6"/>
  <c r="V17" i="2" l="1"/>
  <c r="AA17" i="2" s="1"/>
  <c r="AB17" i="2" s="1"/>
  <c r="V25" i="2"/>
  <c r="X17" i="2"/>
  <c r="Y17" i="2" s="1"/>
  <c r="AA43" i="2"/>
  <c r="AG69" i="6"/>
  <c r="AG70" i="6"/>
  <c r="AG71" i="6"/>
  <c r="AG72" i="6"/>
  <c r="AG73" i="6"/>
  <c r="AG74" i="6"/>
  <c r="AG75" i="6"/>
  <c r="AG76" i="6"/>
  <c r="AG77" i="6"/>
  <c r="AG78" i="6"/>
  <c r="AG79" i="6"/>
  <c r="AG80" i="6"/>
  <c r="AG81" i="6"/>
  <c r="AG82" i="6"/>
  <c r="AG83" i="6"/>
  <c r="AG84" i="6"/>
  <c r="AG85" i="6"/>
  <c r="AG86" i="6"/>
  <c r="AG87" i="6"/>
  <c r="AG88" i="6"/>
  <c r="AG89" i="6"/>
  <c r="AG90" i="6"/>
  <c r="AG91" i="6"/>
  <c r="AG92" i="6"/>
  <c r="AG93" i="6"/>
  <c r="AG94" i="6"/>
  <c r="AG95" i="6"/>
  <c r="AG96" i="6"/>
  <c r="AG97" i="6"/>
  <c r="AG98" i="6"/>
  <c r="AG99" i="6"/>
  <c r="AG100" i="6"/>
  <c r="AG101" i="6"/>
  <c r="AG102" i="6"/>
  <c r="AG103" i="6"/>
  <c r="AG104" i="6"/>
  <c r="AG105" i="6"/>
  <c r="AG106" i="6"/>
  <c r="AG107" i="6"/>
  <c r="AG108" i="6"/>
  <c r="AG109" i="6"/>
  <c r="AG110" i="6"/>
  <c r="AG111" i="6"/>
  <c r="AG112" i="6"/>
  <c r="AG113" i="6"/>
  <c r="AG114" i="6"/>
  <c r="AG115" i="6"/>
  <c r="AG116" i="6"/>
  <c r="AG117" i="6"/>
  <c r="AG118" i="6"/>
  <c r="AG119" i="6"/>
  <c r="AG120" i="6"/>
  <c r="AG121" i="6"/>
  <c r="AG122" i="6"/>
  <c r="AG123" i="6"/>
  <c r="AG124" i="6"/>
  <c r="AG125" i="6"/>
  <c r="AG126" i="6"/>
  <c r="AG127" i="6"/>
  <c r="AG68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F82" i="6"/>
  <c r="AF83" i="6"/>
  <c r="AF84" i="6"/>
  <c r="AF85" i="6"/>
  <c r="AF86" i="6"/>
  <c r="AF87" i="6"/>
  <c r="AF88" i="6"/>
  <c r="AF89" i="6"/>
  <c r="AF90" i="6"/>
  <c r="AF91" i="6"/>
  <c r="AF92" i="6"/>
  <c r="AF93" i="6"/>
  <c r="AF94" i="6"/>
  <c r="AF95" i="6"/>
  <c r="AF96" i="6"/>
  <c r="AF97" i="6"/>
  <c r="AF98" i="6"/>
  <c r="AF99" i="6"/>
  <c r="AF100" i="6"/>
  <c r="AF101" i="6"/>
  <c r="AF102" i="6"/>
  <c r="AF103" i="6"/>
  <c r="AF104" i="6"/>
  <c r="AF105" i="6"/>
  <c r="AF106" i="6"/>
  <c r="AF107" i="6"/>
  <c r="AF108" i="6"/>
  <c r="AF109" i="6"/>
  <c r="AF110" i="6"/>
  <c r="AF111" i="6"/>
  <c r="AF112" i="6"/>
  <c r="AF113" i="6"/>
  <c r="AF114" i="6"/>
  <c r="AF115" i="6"/>
  <c r="AF116" i="6"/>
  <c r="AF117" i="6"/>
  <c r="AF118" i="6"/>
  <c r="AF119" i="6"/>
  <c r="AF120" i="6"/>
  <c r="AF121" i="6"/>
  <c r="AF122" i="6"/>
  <c r="AF123" i="6"/>
  <c r="AF124" i="6"/>
  <c r="AF125" i="6"/>
  <c r="AF126" i="6"/>
  <c r="AF127" i="6"/>
  <c r="AF68" i="6"/>
  <c r="AE69" i="6"/>
  <c r="AE70" i="6"/>
  <c r="AE71" i="6"/>
  <c r="AE72" i="6"/>
  <c r="AE73" i="6"/>
  <c r="AE74" i="6"/>
  <c r="AE75" i="6"/>
  <c r="AE76" i="6"/>
  <c r="AE77" i="6"/>
  <c r="AE78" i="6"/>
  <c r="AE79" i="6"/>
  <c r="AE80" i="6"/>
  <c r="AE81" i="6"/>
  <c r="AE82" i="6"/>
  <c r="AE83" i="6"/>
  <c r="AE84" i="6"/>
  <c r="AE85" i="6"/>
  <c r="AE86" i="6"/>
  <c r="AE88" i="6"/>
  <c r="AE89" i="6"/>
  <c r="AE90" i="6"/>
  <c r="AE91" i="6"/>
  <c r="AE92" i="6"/>
  <c r="AE93" i="6"/>
  <c r="AE94" i="6"/>
  <c r="AE95" i="6"/>
  <c r="AE96" i="6"/>
  <c r="AE97" i="6"/>
  <c r="AE98" i="6"/>
  <c r="AE99" i="6"/>
  <c r="AE100" i="6"/>
  <c r="AE101" i="6"/>
  <c r="AE102" i="6"/>
  <c r="AE103" i="6"/>
  <c r="AE104" i="6"/>
  <c r="AE105" i="6"/>
  <c r="AE106" i="6"/>
  <c r="AE107" i="6"/>
  <c r="AE108" i="6"/>
  <c r="AE109" i="6"/>
  <c r="AE110" i="6"/>
  <c r="AE111" i="6"/>
  <c r="AE112" i="6"/>
  <c r="AE113" i="6"/>
  <c r="AE114" i="6"/>
  <c r="AE115" i="6"/>
  <c r="AE116" i="6"/>
  <c r="AE117" i="6"/>
  <c r="AE118" i="6"/>
  <c r="AE119" i="6"/>
  <c r="AE120" i="6"/>
  <c r="AE121" i="6"/>
  <c r="AE122" i="6"/>
  <c r="AE123" i="6"/>
  <c r="AE124" i="6"/>
  <c r="AE125" i="6"/>
  <c r="AE126" i="6"/>
  <c r="AE127" i="6"/>
  <c r="AE68" i="6"/>
  <c r="AD69" i="6"/>
  <c r="AD70" i="6"/>
  <c r="AD71" i="6"/>
  <c r="AD72" i="6"/>
  <c r="AD73" i="6"/>
  <c r="AD74" i="6"/>
  <c r="AD75" i="6"/>
  <c r="AD76" i="6"/>
  <c r="AD78" i="6"/>
  <c r="AD79" i="6"/>
  <c r="AD80" i="6"/>
  <c r="AD81" i="6"/>
  <c r="AD82" i="6"/>
  <c r="AD83" i="6"/>
  <c r="AD84" i="6"/>
  <c r="AD85" i="6"/>
  <c r="AD86" i="6"/>
  <c r="AD87" i="6"/>
  <c r="AD88" i="6"/>
  <c r="AD89" i="6"/>
  <c r="AD90" i="6"/>
  <c r="AD91" i="6"/>
  <c r="AD92" i="6"/>
  <c r="AD93" i="6"/>
  <c r="AD94" i="6"/>
  <c r="AD95" i="6"/>
  <c r="AD96" i="6"/>
  <c r="AD97" i="6"/>
  <c r="AD98" i="6"/>
  <c r="AD99" i="6"/>
  <c r="AD100" i="6"/>
  <c r="AD101" i="6"/>
  <c r="AD102" i="6"/>
  <c r="AD103" i="6"/>
  <c r="AD104" i="6"/>
  <c r="AD105" i="6"/>
  <c r="AD106" i="6"/>
  <c r="AD107" i="6"/>
  <c r="AD108" i="6"/>
  <c r="AD109" i="6"/>
  <c r="AD110" i="6"/>
  <c r="AD111" i="6"/>
  <c r="AD112" i="6"/>
  <c r="AD113" i="6"/>
  <c r="AD114" i="6"/>
  <c r="AD115" i="6"/>
  <c r="AD116" i="6"/>
  <c r="AD117" i="6"/>
  <c r="AD118" i="6"/>
  <c r="AD119" i="6"/>
  <c r="AD120" i="6"/>
  <c r="AD121" i="6"/>
  <c r="AD122" i="6"/>
  <c r="AD123" i="6"/>
  <c r="AD124" i="6"/>
  <c r="AD125" i="6"/>
  <c r="AD126" i="6"/>
  <c r="AD127" i="6"/>
  <c r="AD68" i="6"/>
  <c r="AC69" i="6"/>
  <c r="AC70" i="6"/>
  <c r="AC71" i="6"/>
  <c r="AC72" i="6"/>
  <c r="AC73" i="6"/>
  <c r="AC74" i="6"/>
  <c r="AC75" i="6"/>
  <c r="AC76" i="6"/>
  <c r="AC77" i="6"/>
  <c r="AC78" i="6"/>
  <c r="AC79" i="6"/>
  <c r="AC80" i="6"/>
  <c r="AC81" i="6"/>
  <c r="AC82" i="6"/>
  <c r="AC83" i="6"/>
  <c r="AC84" i="6"/>
  <c r="AC85" i="6"/>
  <c r="AC86" i="6"/>
  <c r="AC88" i="6"/>
  <c r="AC89" i="6"/>
  <c r="AC90" i="6"/>
  <c r="AC91" i="6"/>
  <c r="AC92" i="6"/>
  <c r="AC93" i="6"/>
  <c r="AC94" i="6"/>
  <c r="AC95" i="6"/>
  <c r="AC96" i="6"/>
  <c r="AC97" i="6"/>
  <c r="AC98" i="6"/>
  <c r="AC99" i="6"/>
  <c r="AC100" i="6"/>
  <c r="AC101" i="6"/>
  <c r="AC102" i="6"/>
  <c r="AC103" i="6"/>
  <c r="AC104" i="6"/>
  <c r="AC105" i="6"/>
  <c r="AC106" i="6"/>
  <c r="AC107" i="6"/>
  <c r="AC108" i="6"/>
  <c r="AC109" i="6"/>
  <c r="AC110" i="6"/>
  <c r="AC111" i="6"/>
  <c r="AC112" i="6"/>
  <c r="AC113" i="6"/>
  <c r="AC114" i="6"/>
  <c r="AC115" i="6"/>
  <c r="AC116" i="6"/>
  <c r="AC117" i="6"/>
  <c r="AC118" i="6"/>
  <c r="AC119" i="6"/>
  <c r="AC120" i="6"/>
  <c r="AC121" i="6"/>
  <c r="AC122" i="6"/>
  <c r="AC123" i="6"/>
  <c r="AC124" i="6"/>
  <c r="AC125" i="6"/>
  <c r="AC126" i="6"/>
  <c r="AC127" i="6"/>
  <c r="AC68" i="6"/>
  <c r="AB69" i="6"/>
  <c r="AB70" i="6"/>
  <c r="AB71" i="6"/>
  <c r="AB72" i="6"/>
  <c r="AB73" i="6"/>
  <c r="AB74" i="6"/>
  <c r="AB75" i="6"/>
  <c r="AB76" i="6"/>
  <c r="AB77" i="6"/>
  <c r="AB78" i="6"/>
  <c r="AB79" i="6"/>
  <c r="AB80" i="6"/>
  <c r="AB81" i="6"/>
  <c r="AB82" i="6"/>
  <c r="AB83" i="6"/>
  <c r="AB84" i="6"/>
  <c r="AB85" i="6"/>
  <c r="AB86" i="6"/>
  <c r="AB87" i="6"/>
  <c r="AB88" i="6"/>
  <c r="AB89" i="6"/>
  <c r="AB90" i="6"/>
  <c r="AB91" i="6"/>
  <c r="AB92" i="6"/>
  <c r="AB93" i="6"/>
  <c r="AB94" i="6"/>
  <c r="AB95" i="6"/>
  <c r="AB96" i="6"/>
  <c r="AB97" i="6"/>
  <c r="AB98" i="6"/>
  <c r="AB99" i="6"/>
  <c r="AB100" i="6"/>
  <c r="AB101" i="6"/>
  <c r="AB102" i="6"/>
  <c r="AB103" i="6"/>
  <c r="AB104" i="6"/>
  <c r="AB105" i="6"/>
  <c r="AB106" i="6"/>
  <c r="AB107" i="6"/>
  <c r="AB108" i="6"/>
  <c r="AB109" i="6"/>
  <c r="AB110" i="6"/>
  <c r="AB111" i="6"/>
  <c r="AB112" i="6"/>
  <c r="AB113" i="6"/>
  <c r="AB114" i="6"/>
  <c r="AB115" i="6"/>
  <c r="AB116" i="6"/>
  <c r="AB117" i="6"/>
  <c r="AB118" i="6"/>
  <c r="AB119" i="6"/>
  <c r="AB120" i="6"/>
  <c r="AB121" i="6"/>
  <c r="AB122" i="6"/>
  <c r="AB123" i="6"/>
  <c r="AB124" i="6"/>
  <c r="AB125" i="6"/>
  <c r="AB126" i="6"/>
  <c r="AB127" i="6"/>
  <c r="AB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86" i="6"/>
  <c r="AA87" i="6"/>
  <c r="AA88" i="6"/>
  <c r="AA89" i="6"/>
  <c r="AA90" i="6"/>
  <c r="AA91" i="6"/>
  <c r="AA92" i="6"/>
  <c r="AA93" i="6"/>
  <c r="AA94" i="6"/>
  <c r="AA95" i="6"/>
  <c r="AA96" i="6"/>
  <c r="AA97" i="6"/>
  <c r="AA98" i="6"/>
  <c r="AA99" i="6"/>
  <c r="AA100" i="6"/>
  <c r="AA101" i="6"/>
  <c r="AA102" i="6"/>
  <c r="AA103" i="6"/>
  <c r="AA104" i="6"/>
  <c r="AA105" i="6"/>
  <c r="AA106" i="6"/>
  <c r="AA107" i="6"/>
  <c r="AA108" i="6"/>
  <c r="AA109" i="6"/>
  <c r="AA110" i="6"/>
  <c r="AA111" i="6"/>
  <c r="AA112" i="6"/>
  <c r="AA113" i="6"/>
  <c r="AA114" i="6"/>
  <c r="AA115" i="6"/>
  <c r="AA116" i="6"/>
  <c r="AA117" i="6"/>
  <c r="AA118" i="6"/>
  <c r="AA119" i="6"/>
  <c r="AA120" i="6"/>
  <c r="AA121" i="6"/>
  <c r="AA122" i="6"/>
  <c r="AA123" i="6"/>
  <c r="AA124" i="6"/>
  <c r="AA125" i="6"/>
  <c r="AA126" i="6"/>
  <c r="AA127" i="6"/>
  <c r="AA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Z82" i="6"/>
  <c r="Z83" i="6"/>
  <c r="Z84" i="6"/>
  <c r="Z85" i="6"/>
  <c r="Z86" i="6"/>
  <c r="Z87" i="6"/>
  <c r="Z88" i="6"/>
  <c r="Z89" i="6"/>
  <c r="Z90" i="6"/>
  <c r="Z91" i="6"/>
  <c r="Z92" i="6"/>
  <c r="Z93" i="6"/>
  <c r="Z94" i="6"/>
  <c r="Z95" i="6"/>
  <c r="Z96" i="6"/>
  <c r="Z97" i="6"/>
  <c r="Z98" i="6"/>
  <c r="Z99" i="6"/>
  <c r="Z100" i="6"/>
  <c r="Z101" i="6"/>
  <c r="Z102" i="6"/>
  <c r="Z103" i="6"/>
  <c r="Z104" i="6"/>
  <c r="Z105" i="6"/>
  <c r="Z106" i="6"/>
  <c r="Z107" i="6"/>
  <c r="Z108" i="6"/>
  <c r="Z109" i="6"/>
  <c r="Z110" i="6"/>
  <c r="Z111" i="6"/>
  <c r="Z112" i="6"/>
  <c r="Z113" i="6"/>
  <c r="Z114" i="6"/>
  <c r="Z115" i="6"/>
  <c r="Z116" i="6"/>
  <c r="Z117" i="6"/>
  <c r="Z118" i="6"/>
  <c r="Z119" i="6"/>
  <c r="Z120" i="6"/>
  <c r="Z121" i="6"/>
  <c r="Z122" i="6"/>
  <c r="Z123" i="6"/>
  <c r="Z124" i="6"/>
  <c r="Z125" i="6"/>
  <c r="Z126" i="6"/>
  <c r="Z127" i="6"/>
  <c r="Z68" i="6"/>
  <c r="Y69" i="6"/>
  <c r="Y70" i="6"/>
  <c r="Y71" i="6"/>
  <c r="Y72" i="6"/>
  <c r="Y73" i="6"/>
  <c r="Y74" i="6"/>
  <c r="Y75" i="6"/>
  <c r="Y76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Y98" i="6"/>
  <c r="Y99" i="6"/>
  <c r="Y100" i="6"/>
  <c r="Y101" i="6"/>
  <c r="Y102" i="6"/>
  <c r="Y103" i="6"/>
  <c r="Y104" i="6"/>
  <c r="Y105" i="6"/>
  <c r="Y106" i="6"/>
  <c r="Y107" i="6"/>
  <c r="Y108" i="6"/>
  <c r="Y109" i="6"/>
  <c r="Y110" i="6"/>
  <c r="Y111" i="6"/>
  <c r="Y112" i="6"/>
  <c r="Y113" i="6"/>
  <c r="Y114" i="6"/>
  <c r="Y115" i="6"/>
  <c r="Y116" i="6"/>
  <c r="Y117" i="6"/>
  <c r="Y118" i="6"/>
  <c r="Y119" i="6"/>
  <c r="Y120" i="6"/>
  <c r="Y121" i="6"/>
  <c r="Y122" i="6"/>
  <c r="Y123" i="6"/>
  <c r="Y124" i="6"/>
  <c r="Y125" i="6"/>
  <c r="Y126" i="6"/>
  <c r="Y127" i="6"/>
  <c r="Y68" i="6"/>
  <c r="X69" i="6"/>
  <c r="X70" i="6"/>
  <c r="X71" i="6"/>
  <c r="X72" i="6"/>
  <c r="X73" i="6"/>
  <c r="X74" i="6"/>
  <c r="X75" i="6"/>
  <c r="X76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68" i="6"/>
  <c r="AG5" i="6"/>
  <c r="AG6" i="6"/>
  <c r="AG7" i="6"/>
  <c r="AG8" i="6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G44" i="6"/>
  <c r="AG45" i="6"/>
  <c r="AG46" i="6"/>
  <c r="AG47" i="6"/>
  <c r="AG48" i="6"/>
  <c r="AG49" i="6"/>
  <c r="AG50" i="6"/>
  <c r="AG51" i="6"/>
  <c r="AG52" i="6"/>
  <c r="AG53" i="6"/>
  <c r="AG54" i="6"/>
  <c r="AG55" i="6"/>
  <c r="AG56" i="6"/>
  <c r="AG57" i="6"/>
  <c r="AG58" i="6"/>
  <c r="AG59" i="6"/>
  <c r="AG60" i="6"/>
  <c r="AG61" i="6"/>
  <c r="AG62" i="6"/>
  <c r="AG63" i="6"/>
  <c r="AG4" i="6"/>
  <c r="AF5" i="6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4" i="6"/>
  <c r="AF25" i="6"/>
  <c r="AF26" i="6"/>
  <c r="AF27" i="6"/>
  <c r="AF28" i="6"/>
  <c r="AF29" i="6"/>
  <c r="AF30" i="6"/>
  <c r="AF31" i="6"/>
  <c r="AF32" i="6"/>
  <c r="AF33" i="6"/>
  <c r="AF34" i="6"/>
  <c r="AF35" i="6"/>
  <c r="AF36" i="6"/>
  <c r="AF37" i="6"/>
  <c r="AF38" i="6"/>
  <c r="AF39" i="6"/>
  <c r="AF40" i="6"/>
  <c r="AF41" i="6"/>
  <c r="AF42" i="6"/>
  <c r="AF43" i="6"/>
  <c r="AF44" i="6"/>
  <c r="AF45" i="6"/>
  <c r="AF46" i="6"/>
  <c r="AF47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E4" i="6"/>
  <c r="AF4" i="6"/>
  <c r="AE5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4" i="6"/>
  <c r="AE25" i="6"/>
  <c r="AE26" i="6"/>
  <c r="AE27" i="6"/>
  <c r="AE28" i="6"/>
  <c r="AE29" i="6"/>
  <c r="AE30" i="6"/>
  <c r="AE31" i="6"/>
  <c r="AE32" i="6"/>
  <c r="AE33" i="6"/>
  <c r="AE34" i="6"/>
  <c r="AE35" i="6"/>
  <c r="AE36" i="6"/>
  <c r="AE37" i="6"/>
  <c r="AE38" i="6"/>
  <c r="AE39" i="6"/>
  <c r="AE40" i="6"/>
  <c r="AE41" i="6"/>
  <c r="AE42" i="6"/>
  <c r="AE43" i="6"/>
  <c r="AE44" i="6"/>
  <c r="AE45" i="6"/>
  <c r="AE46" i="6"/>
  <c r="AE47" i="6"/>
  <c r="AE48" i="6"/>
  <c r="AE49" i="6"/>
  <c r="AE50" i="6"/>
  <c r="AE51" i="6"/>
  <c r="AE52" i="6"/>
  <c r="AE53" i="6"/>
  <c r="AE54" i="6"/>
  <c r="AE55" i="6"/>
  <c r="AE56" i="6"/>
  <c r="AE57" i="6"/>
  <c r="AE58" i="6"/>
  <c r="AE59" i="6"/>
  <c r="AE60" i="6"/>
  <c r="AE61" i="6"/>
  <c r="AE62" i="6"/>
  <c r="AE63" i="6"/>
  <c r="AD5" i="6"/>
  <c r="AD6" i="6"/>
  <c r="AD7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8" i="6"/>
  <c r="AD49" i="6"/>
  <c r="AD50" i="6"/>
  <c r="AD51" i="6"/>
  <c r="AD52" i="6"/>
  <c r="AD53" i="6"/>
  <c r="AD54" i="6"/>
  <c r="AD55" i="6"/>
  <c r="AD56" i="6"/>
  <c r="AD57" i="6"/>
  <c r="AD58" i="6"/>
  <c r="AD59" i="6"/>
  <c r="AD60" i="6"/>
  <c r="AD61" i="6"/>
  <c r="AD62" i="6"/>
  <c r="AD63" i="6"/>
  <c r="AD4" i="6"/>
  <c r="AC5" i="6"/>
  <c r="AC6" i="6"/>
  <c r="AC7" i="6"/>
  <c r="AC8" i="6"/>
  <c r="AC9" i="6"/>
  <c r="AC10" i="6"/>
  <c r="AC11" i="6"/>
  <c r="AC12" i="6"/>
  <c r="AC13" i="6"/>
  <c r="AC15" i="6"/>
  <c r="AC16" i="6"/>
  <c r="AC17" i="6"/>
  <c r="AC18" i="6"/>
  <c r="AC19" i="6"/>
  <c r="AC20" i="6"/>
  <c r="AC21" i="6"/>
  <c r="AC22" i="6"/>
  <c r="AC24" i="6"/>
  <c r="AC25" i="6"/>
  <c r="AC26" i="6"/>
  <c r="AC27" i="6"/>
  <c r="AC28" i="6"/>
  <c r="AC29" i="6"/>
  <c r="AC30" i="6"/>
  <c r="AC31" i="6"/>
  <c r="AC32" i="6"/>
  <c r="AC33" i="6"/>
  <c r="AC34" i="6"/>
  <c r="AC35" i="6"/>
  <c r="AC36" i="6"/>
  <c r="AC37" i="6"/>
  <c r="AC38" i="6"/>
  <c r="AC39" i="6"/>
  <c r="AC40" i="6"/>
  <c r="AC41" i="6"/>
  <c r="AC42" i="6"/>
  <c r="AC43" i="6"/>
  <c r="AC44" i="6"/>
  <c r="AC45" i="6"/>
  <c r="AC46" i="6"/>
  <c r="AC47" i="6"/>
  <c r="AC48" i="6"/>
  <c r="AC49" i="6"/>
  <c r="AC50" i="6"/>
  <c r="AC51" i="6"/>
  <c r="AC52" i="6"/>
  <c r="AC53" i="6"/>
  <c r="AC54" i="6"/>
  <c r="AC55" i="6"/>
  <c r="AC56" i="6"/>
  <c r="AC57" i="6"/>
  <c r="AC58" i="6"/>
  <c r="AC59" i="6"/>
  <c r="AC60" i="6"/>
  <c r="AC61" i="6"/>
  <c r="AC62" i="6"/>
  <c r="AC63" i="6"/>
  <c r="AC4" i="6"/>
  <c r="AB5" i="6"/>
  <c r="AB6" i="6"/>
  <c r="AB7" i="6"/>
  <c r="AB8" i="6"/>
  <c r="AB9" i="6"/>
  <c r="AB10" i="6"/>
  <c r="AB11" i="6"/>
  <c r="AB12" i="6"/>
  <c r="AB13" i="6"/>
  <c r="AB14" i="6"/>
  <c r="AB16" i="6"/>
  <c r="AB17" i="6"/>
  <c r="AB18" i="6"/>
  <c r="AB19" i="6"/>
  <c r="AB20" i="6"/>
  <c r="AB21" i="6"/>
  <c r="AB22" i="6"/>
  <c r="AB24" i="6"/>
  <c r="AB25" i="6"/>
  <c r="AB26" i="6"/>
  <c r="AB27" i="6"/>
  <c r="AB28" i="6"/>
  <c r="AB29" i="6"/>
  <c r="AB30" i="6"/>
  <c r="AB31" i="6"/>
  <c r="AB32" i="6"/>
  <c r="AB33" i="6"/>
  <c r="AB34" i="6"/>
  <c r="AB35" i="6"/>
  <c r="AB36" i="6"/>
  <c r="AB37" i="6"/>
  <c r="AB38" i="6"/>
  <c r="AB39" i="6"/>
  <c r="AB40" i="6"/>
  <c r="AB41" i="6"/>
  <c r="AB42" i="6"/>
  <c r="AB43" i="6"/>
  <c r="AB44" i="6"/>
  <c r="AB45" i="6"/>
  <c r="AB46" i="6"/>
  <c r="AB47" i="6"/>
  <c r="AB48" i="6"/>
  <c r="AB49" i="6"/>
  <c r="AB50" i="6"/>
  <c r="AB51" i="6"/>
  <c r="AB52" i="6"/>
  <c r="AB53" i="6"/>
  <c r="AB54" i="6"/>
  <c r="AB55" i="6"/>
  <c r="AB56" i="6"/>
  <c r="AB57" i="6"/>
  <c r="AB58" i="6"/>
  <c r="AB59" i="6"/>
  <c r="AB60" i="6"/>
  <c r="AB61" i="6"/>
  <c r="AB62" i="6"/>
  <c r="AB63" i="6"/>
  <c r="AB4" i="6"/>
  <c r="AA5" i="6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A55" i="6"/>
  <c r="AA56" i="6"/>
  <c r="AA57" i="6"/>
  <c r="AA58" i="6"/>
  <c r="AA59" i="6"/>
  <c r="AA60" i="6"/>
  <c r="AA61" i="6"/>
  <c r="AA62" i="6"/>
  <c r="AA63" i="6"/>
  <c r="AA4" i="6"/>
  <c r="Z5" i="6"/>
  <c r="Z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41" i="6"/>
  <c r="Z42" i="6"/>
  <c r="Z43" i="6"/>
  <c r="Z44" i="6"/>
  <c r="Z45" i="6"/>
  <c r="Z46" i="6"/>
  <c r="Z47" i="6"/>
  <c r="Z48" i="6"/>
  <c r="Z49" i="6"/>
  <c r="Z50" i="6"/>
  <c r="Z51" i="6"/>
  <c r="Z52" i="6"/>
  <c r="Z53" i="6"/>
  <c r="Z54" i="6"/>
  <c r="Z55" i="6"/>
  <c r="Z56" i="6"/>
  <c r="Z57" i="6"/>
  <c r="Z58" i="6"/>
  <c r="Z59" i="6"/>
  <c r="Z60" i="6"/>
  <c r="Z61" i="6"/>
  <c r="Z62" i="6"/>
  <c r="Z63" i="6"/>
  <c r="Z4" i="6"/>
  <c r="Y5" i="6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Y21" i="6"/>
  <c r="Y22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4" i="6"/>
  <c r="X5" i="6"/>
  <c r="X6" i="6"/>
  <c r="X7" i="6"/>
  <c r="X8" i="6"/>
  <c r="X9" i="6"/>
  <c r="X10" i="6"/>
  <c r="X11" i="6"/>
  <c r="X12" i="6"/>
  <c r="X14" i="6"/>
  <c r="X15" i="6"/>
  <c r="X16" i="6"/>
  <c r="X17" i="6"/>
  <c r="X18" i="6"/>
  <c r="X19" i="6"/>
  <c r="X20" i="6"/>
  <c r="X21" i="6"/>
  <c r="X22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AD17" i="2" l="1"/>
  <c r="AE17" i="2" s="1"/>
  <c r="X25" i="2"/>
  <c r="Y25" i="2" s="1"/>
  <c r="AA25" i="2" s="1"/>
  <c r="AB25" i="2" s="1"/>
  <c r="AB43" i="2"/>
  <c r="AD43" i="2"/>
  <c r="AE43" i="2" s="1"/>
  <c r="AD25" i="2" l="1"/>
  <c r="AE25" i="2" s="1"/>
</calcChain>
</file>

<file path=xl/sharedStrings.xml><?xml version="1.0" encoding="utf-8"?>
<sst xmlns="http://schemas.openxmlformats.org/spreadsheetml/2006/main" count="505" uniqueCount="178">
  <si>
    <t>DPI</t>
  </si>
  <si>
    <t>PFV1.RMF</t>
  </si>
  <si>
    <t>PFV1.pRMF</t>
  </si>
  <si>
    <t>PFV1.SMF</t>
  </si>
  <si>
    <t>PFV1.SA</t>
  </si>
  <si>
    <t>PFV1.nMF</t>
  </si>
  <si>
    <t>SOIL MF</t>
  </si>
  <si>
    <t>PFV2.RMF</t>
  </si>
  <si>
    <t>PFV2.pRMF</t>
  </si>
  <si>
    <t>PFV2.SMF</t>
  </si>
  <si>
    <t>PFV2.SA</t>
  </si>
  <si>
    <t>PFV2.nMF</t>
  </si>
  <si>
    <t/>
  </si>
  <si>
    <t>N</t>
  </si>
  <si>
    <t>Std. Error</t>
  </si>
  <si>
    <t>AVERAGE PERCENTAGE DISEASE of 30 Plants (%)</t>
  </si>
  <si>
    <t>Lower Bound</t>
  </si>
  <si>
    <t>Upper Bound</t>
  </si>
  <si>
    <t>Total</t>
  </si>
  <si>
    <t>Sig.</t>
  </si>
  <si>
    <t>Sum of Squares</t>
  </si>
  <si>
    <t>df</t>
  </si>
  <si>
    <t>Mean Square</t>
  </si>
  <si>
    <t>F</t>
  </si>
  <si>
    <t>Between Groups</t>
  </si>
  <si>
    <t>Within Groups</t>
  </si>
  <si>
    <t>AveragePDS</t>
  </si>
  <si>
    <t>ONEWAY ANOVA</t>
  </si>
  <si>
    <t>Multiple Comparisons</t>
  </si>
  <si>
    <t>Tukey HSD</t>
  </si>
  <si>
    <t>(I) TestGroup</t>
  </si>
  <si>
    <t>Mean Difference (I-J)</t>
  </si>
  <si>
    <t>95% Confidence Interval</t>
  </si>
  <si>
    <t>PFV2.PRMF</t>
  </si>
  <si>
    <t>PFV2-SMF</t>
  </si>
  <si>
    <t>PFV2.NMF</t>
  </si>
  <si>
    <t>*. The mean difference is significant at the 0.05 level.</t>
  </si>
  <si>
    <r>
      <t>-18.13313396</t>
    </r>
    <r>
      <rPr>
        <vertAlign val="superscript"/>
        <sz val="9"/>
        <color indexed="60"/>
        <rFont val="Arial"/>
      </rPr>
      <t>*</t>
    </r>
  </si>
  <si>
    <r>
      <t>-11.16340394</t>
    </r>
    <r>
      <rPr>
        <vertAlign val="superscript"/>
        <sz val="9"/>
        <color indexed="60"/>
        <rFont val="Arial"/>
      </rPr>
      <t>*</t>
    </r>
  </si>
  <si>
    <r>
      <t>-28.11468134</t>
    </r>
    <r>
      <rPr>
        <vertAlign val="superscript"/>
        <sz val="9"/>
        <color indexed="60"/>
        <rFont val="Arial"/>
      </rPr>
      <t>*</t>
    </r>
  </si>
  <si>
    <r>
      <t>-24.53372633</t>
    </r>
    <r>
      <rPr>
        <vertAlign val="superscript"/>
        <sz val="9"/>
        <color indexed="60"/>
        <rFont val="Arial"/>
      </rPr>
      <t>*</t>
    </r>
  </si>
  <si>
    <r>
      <t>-14.69842241</t>
    </r>
    <r>
      <rPr>
        <vertAlign val="superscript"/>
        <sz val="9"/>
        <color indexed="60"/>
        <rFont val="Arial"/>
      </rPr>
      <t>*</t>
    </r>
  </si>
  <si>
    <r>
      <t>-7.72869239</t>
    </r>
    <r>
      <rPr>
        <vertAlign val="superscript"/>
        <sz val="9"/>
        <color indexed="60"/>
        <rFont val="Arial"/>
      </rPr>
      <t>*</t>
    </r>
  </si>
  <si>
    <r>
      <t>-24.67996979</t>
    </r>
    <r>
      <rPr>
        <vertAlign val="superscript"/>
        <sz val="9"/>
        <color indexed="60"/>
        <rFont val="Arial"/>
      </rPr>
      <t>*</t>
    </r>
  </si>
  <si>
    <r>
      <t>-21.09901479</t>
    </r>
    <r>
      <rPr>
        <vertAlign val="superscript"/>
        <sz val="9"/>
        <color indexed="60"/>
        <rFont val="Arial"/>
      </rPr>
      <t>*</t>
    </r>
  </si>
  <si>
    <r>
      <t>18.13313396</t>
    </r>
    <r>
      <rPr>
        <vertAlign val="superscript"/>
        <sz val="9"/>
        <color indexed="60"/>
        <rFont val="Arial"/>
      </rPr>
      <t>*</t>
    </r>
  </si>
  <si>
    <r>
      <t>14.69842241</t>
    </r>
    <r>
      <rPr>
        <vertAlign val="superscript"/>
        <sz val="9"/>
        <color indexed="60"/>
        <rFont val="Arial"/>
      </rPr>
      <t>*</t>
    </r>
  </si>
  <si>
    <r>
      <t>6.96973002</t>
    </r>
    <r>
      <rPr>
        <vertAlign val="superscript"/>
        <sz val="9"/>
        <color indexed="60"/>
        <rFont val="Arial"/>
      </rPr>
      <t>*</t>
    </r>
  </si>
  <si>
    <r>
      <t>-9.98154738</t>
    </r>
    <r>
      <rPr>
        <vertAlign val="superscript"/>
        <sz val="9"/>
        <color indexed="60"/>
        <rFont val="Arial"/>
      </rPr>
      <t>*</t>
    </r>
  </si>
  <si>
    <r>
      <t>19.68397751</t>
    </r>
    <r>
      <rPr>
        <vertAlign val="superscript"/>
        <sz val="9"/>
        <color indexed="60"/>
        <rFont val="Arial"/>
      </rPr>
      <t>*</t>
    </r>
  </si>
  <si>
    <r>
      <t>20.45447783</t>
    </r>
    <r>
      <rPr>
        <vertAlign val="superscript"/>
        <sz val="9"/>
        <color indexed="60"/>
        <rFont val="Arial"/>
      </rPr>
      <t>*</t>
    </r>
  </si>
  <si>
    <r>
      <t>20.84352129</t>
    </r>
    <r>
      <rPr>
        <vertAlign val="superscript"/>
        <sz val="9"/>
        <color indexed="60"/>
        <rFont val="Arial"/>
      </rPr>
      <t>*</t>
    </r>
  </si>
  <si>
    <r>
      <t>17.56889669</t>
    </r>
    <r>
      <rPr>
        <vertAlign val="superscript"/>
        <sz val="9"/>
        <color indexed="60"/>
        <rFont val="Arial"/>
      </rPr>
      <t>*</t>
    </r>
  </si>
  <si>
    <r>
      <t>11.16340394</t>
    </r>
    <r>
      <rPr>
        <vertAlign val="superscript"/>
        <sz val="9"/>
        <color indexed="60"/>
        <rFont val="Arial"/>
      </rPr>
      <t>*</t>
    </r>
  </si>
  <si>
    <r>
      <t>7.72869239</t>
    </r>
    <r>
      <rPr>
        <vertAlign val="superscript"/>
        <sz val="9"/>
        <color indexed="60"/>
        <rFont val="Arial"/>
      </rPr>
      <t>*</t>
    </r>
  </si>
  <si>
    <r>
      <t>-6.96973002</t>
    </r>
    <r>
      <rPr>
        <vertAlign val="superscript"/>
        <sz val="9"/>
        <color indexed="60"/>
        <rFont val="Arial"/>
      </rPr>
      <t>*</t>
    </r>
  </si>
  <si>
    <r>
      <t>-16.95127740</t>
    </r>
    <r>
      <rPr>
        <vertAlign val="superscript"/>
        <sz val="9"/>
        <color indexed="60"/>
        <rFont val="Arial"/>
      </rPr>
      <t>*</t>
    </r>
  </si>
  <si>
    <r>
      <t>12.71424748</t>
    </r>
    <r>
      <rPr>
        <vertAlign val="superscript"/>
        <sz val="9"/>
        <color indexed="60"/>
        <rFont val="Arial"/>
      </rPr>
      <t>*</t>
    </r>
  </si>
  <si>
    <r>
      <t>13.48474781</t>
    </r>
    <r>
      <rPr>
        <vertAlign val="superscript"/>
        <sz val="9"/>
        <color indexed="60"/>
        <rFont val="Arial"/>
      </rPr>
      <t>*</t>
    </r>
  </si>
  <si>
    <r>
      <t>13.87379127</t>
    </r>
    <r>
      <rPr>
        <vertAlign val="superscript"/>
        <sz val="9"/>
        <color indexed="60"/>
        <rFont val="Arial"/>
      </rPr>
      <t>*</t>
    </r>
  </si>
  <si>
    <r>
      <t>10.59916667</t>
    </r>
    <r>
      <rPr>
        <vertAlign val="superscript"/>
        <sz val="9"/>
        <color indexed="60"/>
        <rFont val="Arial"/>
      </rPr>
      <t>*</t>
    </r>
  </si>
  <si>
    <r>
      <t>-13.37032240</t>
    </r>
    <r>
      <rPr>
        <vertAlign val="superscript"/>
        <sz val="9"/>
        <color indexed="60"/>
        <rFont val="Arial"/>
      </rPr>
      <t>*</t>
    </r>
  </si>
  <si>
    <r>
      <t>28.11468134</t>
    </r>
    <r>
      <rPr>
        <vertAlign val="superscript"/>
        <sz val="9"/>
        <color indexed="60"/>
        <rFont val="Arial"/>
      </rPr>
      <t>*</t>
    </r>
  </si>
  <si>
    <r>
      <t>24.67996979</t>
    </r>
    <r>
      <rPr>
        <vertAlign val="superscript"/>
        <sz val="9"/>
        <color indexed="60"/>
        <rFont val="Arial"/>
      </rPr>
      <t>*</t>
    </r>
  </si>
  <si>
    <r>
      <t>9.98154738</t>
    </r>
    <r>
      <rPr>
        <vertAlign val="superscript"/>
        <sz val="9"/>
        <color indexed="60"/>
        <rFont val="Arial"/>
      </rPr>
      <t>*</t>
    </r>
  </si>
  <si>
    <r>
      <t>16.95127740</t>
    </r>
    <r>
      <rPr>
        <vertAlign val="superscript"/>
        <sz val="9"/>
        <color indexed="60"/>
        <rFont val="Arial"/>
      </rPr>
      <t>*</t>
    </r>
  </si>
  <si>
    <r>
      <t>29.66552488</t>
    </r>
    <r>
      <rPr>
        <vertAlign val="superscript"/>
        <sz val="9"/>
        <color indexed="60"/>
        <rFont val="Arial"/>
      </rPr>
      <t>*</t>
    </r>
  </si>
  <si>
    <r>
      <t>30.43602521</t>
    </r>
    <r>
      <rPr>
        <vertAlign val="superscript"/>
        <sz val="9"/>
        <color indexed="60"/>
        <rFont val="Arial"/>
      </rPr>
      <t>*</t>
    </r>
  </si>
  <si>
    <r>
      <t>30.82506867</t>
    </r>
    <r>
      <rPr>
        <vertAlign val="superscript"/>
        <sz val="9"/>
        <color indexed="60"/>
        <rFont val="Arial"/>
      </rPr>
      <t>*</t>
    </r>
  </si>
  <si>
    <r>
      <t>27.55044407</t>
    </r>
    <r>
      <rPr>
        <vertAlign val="superscript"/>
        <sz val="9"/>
        <color indexed="60"/>
        <rFont val="Arial"/>
      </rPr>
      <t>*</t>
    </r>
  </si>
  <si>
    <r>
      <t>-19.68397751</t>
    </r>
    <r>
      <rPr>
        <vertAlign val="superscript"/>
        <sz val="9"/>
        <color indexed="60"/>
        <rFont val="Arial"/>
      </rPr>
      <t>*</t>
    </r>
  </si>
  <si>
    <r>
      <t>-12.71424748</t>
    </r>
    <r>
      <rPr>
        <vertAlign val="superscript"/>
        <sz val="9"/>
        <color indexed="60"/>
        <rFont val="Arial"/>
      </rPr>
      <t>*</t>
    </r>
  </si>
  <si>
    <r>
      <t>-29.66552488</t>
    </r>
    <r>
      <rPr>
        <vertAlign val="superscript"/>
        <sz val="9"/>
        <color indexed="60"/>
        <rFont val="Arial"/>
      </rPr>
      <t>*</t>
    </r>
  </si>
  <si>
    <r>
      <t>-26.08456988</t>
    </r>
    <r>
      <rPr>
        <vertAlign val="superscript"/>
        <sz val="9"/>
        <color indexed="60"/>
        <rFont val="Arial"/>
      </rPr>
      <t>*</t>
    </r>
  </si>
  <si>
    <r>
      <t>-20.45447783</t>
    </r>
    <r>
      <rPr>
        <vertAlign val="superscript"/>
        <sz val="9"/>
        <color indexed="60"/>
        <rFont val="Arial"/>
      </rPr>
      <t>*</t>
    </r>
  </si>
  <si>
    <r>
      <t>-13.48474781</t>
    </r>
    <r>
      <rPr>
        <vertAlign val="superscript"/>
        <sz val="9"/>
        <color indexed="60"/>
        <rFont val="Arial"/>
      </rPr>
      <t>*</t>
    </r>
  </si>
  <si>
    <r>
      <t>-30.43602521</t>
    </r>
    <r>
      <rPr>
        <vertAlign val="superscript"/>
        <sz val="9"/>
        <color indexed="60"/>
        <rFont val="Arial"/>
      </rPr>
      <t>*</t>
    </r>
  </si>
  <si>
    <r>
      <t>-26.85507020</t>
    </r>
    <r>
      <rPr>
        <vertAlign val="superscript"/>
        <sz val="9"/>
        <color indexed="60"/>
        <rFont val="Arial"/>
      </rPr>
      <t>*</t>
    </r>
  </si>
  <si>
    <r>
      <t>-20.84352129</t>
    </r>
    <r>
      <rPr>
        <vertAlign val="superscript"/>
        <sz val="9"/>
        <color indexed="60"/>
        <rFont val="Arial"/>
      </rPr>
      <t>*</t>
    </r>
  </si>
  <si>
    <r>
      <t>-13.87379127</t>
    </r>
    <r>
      <rPr>
        <vertAlign val="superscript"/>
        <sz val="9"/>
        <color indexed="60"/>
        <rFont val="Arial"/>
      </rPr>
      <t>*</t>
    </r>
  </si>
  <si>
    <r>
      <t>-30.82506867</t>
    </r>
    <r>
      <rPr>
        <vertAlign val="superscript"/>
        <sz val="9"/>
        <color indexed="60"/>
        <rFont val="Arial"/>
      </rPr>
      <t>*</t>
    </r>
  </si>
  <si>
    <r>
      <t>-27.24411367</t>
    </r>
    <r>
      <rPr>
        <vertAlign val="superscript"/>
        <sz val="9"/>
        <color indexed="60"/>
        <rFont val="Arial"/>
      </rPr>
      <t>*</t>
    </r>
  </si>
  <si>
    <r>
      <t>-17.56889669</t>
    </r>
    <r>
      <rPr>
        <vertAlign val="superscript"/>
        <sz val="9"/>
        <color indexed="60"/>
        <rFont val="Arial"/>
      </rPr>
      <t>*</t>
    </r>
  </si>
  <si>
    <r>
      <t>-10.59916667</t>
    </r>
    <r>
      <rPr>
        <vertAlign val="superscript"/>
        <sz val="9"/>
        <color indexed="60"/>
        <rFont val="Arial"/>
      </rPr>
      <t>*</t>
    </r>
  </si>
  <si>
    <r>
      <t>-27.55044407</t>
    </r>
    <r>
      <rPr>
        <vertAlign val="superscript"/>
        <sz val="9"/>
        <color indexed="60"/>
        <rFont val="Arial"/>
      </rPr>
      <t>*</t>
    </r>
  </si>
  <si>
    <r>
      <t>-23.96948906</t>
    </r>
    <r>
      <rPr>
        <vertAlign val="superscript"/>
        <sz val="9"/>
        <color indexed="60"/>
        <rFont val="Arial"/>
      </rPr>
      <t>*</t>
    </r>
  </si>
  <si>
    <r>
      <t>24.53372633</t>
    </r>
    <r>
      <rPr>
        <vertAlign val="superscript"/>
        <sz val="9"/>
        <color indexed="60"/>
        <rFont val="Arial"/>
      </rPr>
      <t>*</t>
    </r>
  </si>
  <si>
    <r>
      <t>21.09901479</t>
    </r>
    <r>
      <rPr>
        <vertAlign val="superscript"/>
        <sz val="9"/>
        <color indexed="60"/>
        <rFont val="Arial"/>
      </rPr>
      <t>*</t>
    </r>
  </si>
  <si>
    <r>
      <t>13.37032240</t>
    </r>
    <r>
      <rPr>
        <vertAlign val="superscript"/>
        <sz val="9"/>
        <color indexed="60"/>
        <rFont val="Arial"/>
      </rPr>
      <t>*</t>
    </r>
  </si>
  <si>
    <r>
      <t>26.08456988</t>
    </r>
    <r>
      <rPr>
        <vertAlign val="superscript"/>
        <sz val="9"/>
        <color indexed="60"/>
        <rFont val="Arial"/>
      </rPr>
      <t>*</t>
    </r>
  </si>
  <si>
    <r>
      <t>26.85507020</t>
    </r>
    <r>
      <rPr>
        <vertAlign val="superscript"/>
        <sz val="9"/>
        <color indexed="60"/>
        <rFont val="Arial"/>
      </rPr>
      <t>*</t>
    </r>
  </si>
  <si>
    <r>
      <t>27.24411367</t>
    </r>
    <r>
      <rPr>
        <vertAlign val="superscript"/>
        <sz val="9"/>
        <color indexed="60"/>
        <rFont val="Arial"/>
      </rPr>
      <t>*</t>
    </r>
  </si>
  <si>
    <r>
      <t>23.96948906</t>
    </r>
    <r>
      <rPr>
        <vertAlign val="superscript"/>
        <sz val="9"/>
        <color indexed="60"/>
        <rFont val="Arial"/>
      </rPr>
      <t>*</t>
    </r>
  </si>
  <si>
    <t>POST HOS TESTS</t>
  </si>
  <si>
    <t>Dependent Variable: Average Percentage Disease</t>
  </si>
  <si>
    <t>TestGroup</t>
  </si>
  <si>
    <t>Subset for alpha = 0.05</t>
  </si>
  <si>
    <t>1</t>
  </si>
  <si>
    <t>2</t>
  </si>
  <si>
    <t>3</t>
  </si>
  <si>
    <t>4</t>
  </si>
  <si>
    <t>Means for groups in homogeneous subsets are displayed.</t>
  </si>
  <si>
    <t>a. Uses Harmonic Mean Sample Size = 60.000.</t>
  </si>
  <si>
    <r>
      <t>Tukey HSD</t>
    </r>
    <r>
      <rPr>
        <vertAlign val="superscript"/>
        <sz val="9"/>
        <color indexed="60"/>
        <rFont val="Arial"/>
        <family val="2"/>
      </rPr>
      <t>a</t>
    </r>
  </si>
  <si>
    <t>&gt;0.05 non-sig</t>
  </si>
  <si>
    <t>&lt;0.05 sig</t>
  </si>
  <si>
    <t>STDEV</t>
  </si>
  <si>
    <t>PHYLOSPHERIC MF</t>
  </si>
  <si>
    <t>AVERAGE PERCENTAGE DISEASE INCIDENCE of 30 Plants (%)</t>
  </si>
  <si>
    <t>DISEASE INDEX (Max Score=6)</t>
  </si>
  <si>
    <t>DISEASE INDEX for Graphs (Max Score=6)</t>
  </si>
  <si>
    <t>SDEV</t>
  </si>
  <si>
    <t>SE</t>
  </si>
  <si>
    <t xml:space="preserve">Dependent Variable: </t>
  </si>
  <si>
    <t>APD</t>
  </si>
  <si>
    <r>
      <t>15.2841133</t>
    </r>
    <r>
      <rPr>
        <vertAlign val="superscript"/>
        <sz val="9"/>
        <color indexed="60"/>
        <rFont val="Arial"/>
      </rPr>
      <t>*</t>
    </r>
  </si>
  <si>
    <r>
      <t>13.3383990</t>
    </r>
    <r>
      <rPr>
        <vertAlign val="superscript"/>
        <sz val="9"/>
        <color indexed="60"/>
        <rFont val="Arial"/>
      </rPr>
      <t>*</t>
    </r>
  </si>
  <si>
    <r>
      <t>18.4879011</t>
    </r>
    <r>
      <rPr>
        <vertAlign val="superscript"/>
        <sz val="9"/>
        <color indexed="60"/>
        <rFont val="Arial"/>
      </rPr>
      <t>*</t>
    </r>
  </si>
  <si>
    <r>
      <t>11.7607876</t>
    </r>
    <r>
      <rPr>
        <vertAlign val="superscript"/>
        <sz val="9"/>
        <color indexed="60"/>
        <rFont val="Arial"/>
      </rPr>
      <t>*</t>
    </r>
  </si>
  <si>
    <r>
      <t>24.4184387</t>
    </r>
    <r>
      <rPr>
        <vertAlign val="superscript"/>
        <sz val="9"/>
        <color indexed="60"/>
        <rFont val="Arial"/>
      </rPr>
      <t>*</t>
    </r>
  </si>
  <si>
    <r>
      <t>20.5545095</t>
    </r>
    <r>
      <rPr>
        <vertAlign val="superscript"/>
        <sz val="9"/>
        <color indexed="60"/>
        <rFont val="Arial"/>
      </rPr>
      <t>*</t>
    </r>
  </si>
  <si>
    <r>
      <t>18.6087953</t>
    </r>
    <r>
      <rPr>
        <vertAlign val="superscript"/>
        <sz val="9"/>
        <color indexed="60"/>
        <rFont val="Arial"/>
      </rPr>
      <t>*</t>
    </r>
  </si>
  <si>
    <r>
      <t>23.7582974</t>
    </r>
    <r>
      <rPr>
        <vertAlign val="superscript"/>
        <sz val="9"/>
        <color indexed="60"/>
        <rFont val="Arial"/>
      </rPr>
      <t>*</t>
    </r>
  </si>
  <si>
    <r>
      <t>17.0311839</t>
    </r>
    <r>
      <rPr>
        <vertAlign val="superscript"/>
        <sz val="9"/>
        <color indexed="60"/>
        <rFont val="Arial"/>
      </rPr>
      <t>*</t>
    </r>
  </si>
  <si>
    <r>
      <t>29.6888349</t>
    </r>
    <r>
      <rPr>
        <vertAlign val="superscript"/>
        <sz val="9"/>
        <color indexed="60"/>
        <rFont val="Arial"/>
      </rPr>
      <t>*</t>
    </r>
  </si>
  <si>
    <r>
      <t>-15.2841133</t>
    </r>
    <r>
      <rPr>
        <vertAlign val="superscript"/>
        <sz val="9"/>
        <color indexed="60"/>
        <rFont val="Arial"/>
      </rPr>
      <t>*</t>
    </r>
  </si>
  <si>
    <r>
      <t>-20.5545095</t>
    </r>
    <r>
      <rPr>
        <vertAlign val="superscript"/>
        <sz val="9"/>
        <color indexed="60"/>
        <rFont val="Arial"/>
      </rPr>
      <t>*</t>
    </r>
  </si>
  <si>
    <r>
      <t>-18.4161187</t>
    </r>
    <r>
      <rPr>
        <vertAlign val="superscript"/>
        <sz val="9"/>
        <color indexed="60"/>
        <rFont val="Arial"/>
      </rPr>
      <t>*</t>
    </r>
  </si>
  <si>
    <r>
      <t>-14.7960472</t>
    </r>
    <r>
      <rPr>
        <vertAlign val="superscript"/>
        <sz val="9"/>
        <color indexed="60"/>
        <rFont val="Arial"/>
      </rPr>
      <t>*</t>
    </r>
  </si>
  <si>
    <r>
      <t>-14.8351637</t>
    </r>
    <r>
      <rPr>
        <vertAlign val="superscript"/>
        <sz val="9"/>
        <color indexed="60"/>
        <rFont val="Arial"/>
      </rPr>
      <t>*</t>
    </r>
  </si>
  <si>
    <r>
      <t>-13.3383990</t>
    </r>
    <r>
      <rPr>
        <vertAlign val="superscript"/>
        <sz val="9"/>
        <color indexed="60"/>
        <rFont val="Arial"/>
      </rPr>
      <t>*</t>
    </r>
  </si>
  <si>
    <r>
      <t>-18.6087953</t>
    </r>
    <r>
      <rPr>
        <vertAlign val="superscript"/>
        <sz val="9"/>
        <color indexed="60"/>
        <rFont val="Arial"/>
      </rPr>
      <t>*</t>
    </r>
  </si>
  <si>
    <r>
      <t>-16.4704044</t>
    </r>
    <r>
      <rPr>
        <vertAlign val="superscript"/>
        <sz val="9"/>
        <color indexed="60"/>
        <rFont val="Arial"/>
      </rPr>
      <t>*</t>
    </r>
  </si>
  <si>
    <r>
      <t>-12.8503329</t>
    </r>
    <r>
      <rPr>
        <vertAlign val="superscript"/>
        <sz val="9"/>
        <color indexed="60"/>
        <rFont val="Arial"/>
      </rPr>
      <t>*</t>
    </r>
  </si>
  <si>
    <r>
      <t>11.0800397</t>
    </r>
    <r>
      <rPr>
        <vertAlign val="superscript"/>
        <sz val="9"/>
        <color indexed="60"/>
        <rFont val="Arial"/>
      </rPr>
      <t>*</t>
    </r>
  </si>
  <si>
    <r>
      <t>-12.8894494</t>
    </r>
    <r>
      <rPr>
        <vertAlign val="superscript"/>
        <sz val="9"/>
        <color indexed="60"/>
        <rFont val="Arial"/>
      </rPr>
      <t>*</t>
    </r>
  </si>
  <si>
    <r>
      <t>18.4161187</t>
    </r>
    <r>
      <rPr>
        <vertAlign val="superscript"/>
        <sz val="9"/>
        <color indexed="60"/>
        <rFont val="Arial"/>
      </rPr>
      <t>*</t>
    </r>
  </si>
  <si>
    <r>
      <t>16.4704044</t>
    </r>
    <r>
      <rPr>
        <vertAlign val="superscript"/>
        <sz val="9"/>
        <color indexed="60"/>
        <rFont val="Arial"/>
      </rPr>
      <t>*</t>
    </r>
  </si>
  <si>
    <r>
      <t>21.6199065</t>
    </r>
    <r>
      <rPr>
        <vertAlign val="superscript"/>
        <sz val="9"/>
        <color indexed="60"/>
        <rFont val="Arial"/>
      </rPr>
      <t>*</t>
    </r>
  </si>
  <si>
    <r>
      <t>14.8927930</t>
    </r>
    <r>
      <rPr>
        <vertAlign val="superscript"/>
        <sz val="9"/>
        <color indexed="60"/>
        <rFont val="Arial"/>
      </rPr>
      <t>*</t>
    </r>
  </si>
  <si>
    <r>
      <t>27.5504441</t>
    </r>
    <r>
      <rPr>
        <vertAlign val="superscript"/>
        <sz val="9"/>
        <color indexed="60"/>
        <rFont val="Arial"/>
      </rPr>
      <t>*</t>
    </r>
  </si>
  <si>
    <r>
      <t>-18.4879011</t>
    </r>
    <r>
      <rPr>
        <vertAlign val="superscript"/>
        <sz val="9"/>
        <color indexed="60"/>
        <rFont val="Arial"/>
      </rPr>
      <t>*</t>
    </r>
  </si>
  <si>
    <r>
      <t>-23.7582974</t>
    </r>
    <r>
      <rPr>
        <vertAlign val="superscript"/>
        <sz val="9"/>
        <color indexed="60"/>
        <rFont val="Arial"/>
      </rPr>
      <t>*</t>
    </r>
  </si>
  <si>
    <r>
      <t>-21.6199065</t>
    </r>
    <r>
      <rPr>
        <vertAlign val="superscript"/>
        <sz val="9"/>
        <color indexed="60"/>
        <rFont val="Arial"/>
      </rPr>
      <t>*</t>
    </r>
  </si>
  <si>
    <r>
      <t>-17.9998350</t>
    </r>
    <r>
      <rPr>
        <vertAlign val="superscript"/>
        <sz val="9"/>
        <color indexed="60"/>
        <rFont val="Arial"/>
      </rPr>
      <t>*</t>
    </r>
  </si>
  <si>
    <r>
      <t>-18.0389515</t>
    </r>
    <r>
      <rPr>
        <vertAlign val="superscript"/>
        <sz val="9"/>
        <color indexed="60"/>
        <rFont val="Arial"/>
      </rPr>
      <t>*</t>
    </r>
  </si>
  <si>
    <r>
      <t>14.7960472</t>
    </r>
    <r>
      <rPr>
        <vertAlign val="superscript"/>
        <sz val="9"/>
        <color indexed="60"/>
        <rFont val="Arial"/>
      </rPr>
      <t>*</t>
    </r>
  </si>
  <si>
    <r>
      <t>12.8503329</t>
    </r>
    <r>
      <rPr>
        <vertAlign val="superscript"/>
        <sz val="9"/>
        <color indexed="60"/>
        <rFont val="Arial"/>
      </rPr>
      <t>*</t>
    </r>
  </si>
  <si>
    <r>
      <t>17.9998350</t>
    </r>
    <r>
      <rPr>
        <vertAlign val="superscript"/>
        <sz val="9"/>
        <color indexed="60"/>
        <rFont val="Arial"/>
      </rPr>
      <t>*</t>
    </r>
  </si>
  <si>
    <r>
      <t>11.2727215</t>
    </r>
    <r>
      <rPr>
        <vertAlign val="superscript"/>
        <sz val="9"/>
        <color indexed="60"/>
        <rFont val="Arial"/>
      </rPr>
      <t>*</t>
    </r>
  </si>
  <si>
    <r>
      <t>23.9303726</t>
    </r>
    <r>
      <rPr>
        <vertAlign val="superscript"/>
        <sz val="9"/>
        <color indexed="60"/>
        <rFont val="Arial"/>
      </rPr>
      <t>*</t>
    </r>
  </si>
  <si>
    <r>
      <t>-11.7607876</t>
    </r>
    <r>
      <rPr>
        <vertAlign val="superscript"/>
        <sz val="9"/>
        <color indexed="60"/>
        <rFont val="Arial"/>
      </rPr>
      <t>*</t>
    </r>
  </si>
  <si>
    <r>
      <t>-17.0311839</t>
    </r>
    <r>
      <rPr>
        <vertAlign val="superscript"/>
        <sz val="9"/>
        <color indexed="60"/>
        <rFont val="Arial"/>
      </rPr>
      <t>*</t>
    </r>
  </si>
  <si>
    <r>
      <t>-14.8927930</t>
    </r>
    <r>
      <rPr>
        <vertAlign val="superscript"/>
        <sz val="9"/>
        <color indexed="60"/>
        <rFont val="Arial"/>
      </rPr>
      <t>*</t>
    </r>
  </si>
  <si>
    <r>
      <t>-11.2727215</t>
    </r>
    <r>
      <rPr>
        <vertAlign val="superscript"/>
        <sz val="9"/>
        <color indexed="60"/>
        <rFont val="Arial"/>
      </rPr>
      <t>*</t>
    </r>
  </si>
  <si>
    <r>
      <t>12.6576511</t>
    </r>
    <r>
      <rPr>
        <vertAlign val="superscript"/>
        <sz val="9"/>
        <color indexed="60"/>
        <rFont val="Arial"/>
      </rPr>
      <t>*</t>
    </r>
  </si>
  <si>
    <r>
      <t>-11.3118380</t>
    </r>
    <r>
      <rPr>
        <vertAlign val="superscript"/>
        <sz val="9"/>
        <color indexed="60"/>
        <rFont val="Arial"/>
      </rPr>
      <t>*</t>
    </r>
  </si>
  <si>
    <r>
      <t>-24.4184387</t>
    </r>
    <r>
      <rPr>
        <vertAlign val="superscript"/>
        <sz val="9"/>
        <color indexed="60"/>
        <rFont val="Arial"/>
      </rPr>
      <t>*</t>
    </r>
  </si>
  <si>
    <r>
      <t>-29.6888349</t>
    </r>
    <r>
      <rPr>
        <vertAlign val="superscript"/>
        <sz val="9"/>
        <color indexed="60"/>
        <rFont val="Arial"/>
      </rPr>
      <t>*</t>
    </r>
  </si>
  <si>
    <r>
      <t>-11.0800397</t>
    </r>
    <r>
      <rPr>
        <vertAlign val="superscript"/>
        <sz val="9"/>
        <color indexed="60"/>
        <rFont val="Arial"/>
      </rPr>
      <t>*</t>
    </r>
  </si>
  <si>
    <r>
      <t>-27.5504441</t>
    </r>
    <r>
      <rPr>
        <vertAlign val="superscript"/>
        <sz val="9"/>
        <color indexed="60"/>
        <rFont val="Arial"/>
      </rPr>
      <t>*</t>
    </r>
  </si>
  <si>
    <r>
      <t>-23.9303726</t>
    </r>
    <r>
      <rPr>
        <vertAlign val="superscript"/>
        <sz val="9"/>
        <color indexed="60"/>
        <rFont val="Arial"/>
      </rPr>
      <t>*</t>
    </r>
  </si>
  <si>
    <r>
      <t>-12.6576511</t>
    </r>
    <r>
      <rPr>
        <vertAlign val="superscript"/>
        <sz val="9"/>
        <color indexed="60"/>
        <rFont val="Arial"/>
      </rPr>
      <t>*</t>
    </r>
  </si>
  <si>
    <r>
      <t>-23.9694891</t>
    </r>
    <r>
      <rPr>
        <vertAlign val="superscript"/>
        <sz val="9"/>
        <color indexed="60"/>
        <rFont val="Arial"/>
      </rPr>
      <t>*</t>
    </r>
  </si>
  <si>
    <r>
      <t>14.8351637</t>
    </r>
    <r>
      <rPr>
        <vertAlign val="superscript"/>
        <sz val="9"/>
        <color indexed="60"/>
        <rFont val="Arial"/>
      </rPr>
      <t>*</t>
    </r>
  </si>
  <si>
    <r>
      <t>12.8894494</t>
    </r>
    <r>
      <rPr>
        <vertAlign val="superscript"/>
        <sz val="9"/>
        <color indexed="60"/>
        <rFont val="Arial"/>
      </rPr>
      <t>*</t>
    </r>
  </si>
  <si>
    <r>
      <t>18.0389515</t>
    </r>
    <r>
      <rPr>
        <vertAlign val="superscript"/>
        <sz val="9"/>
        <color indexed="60"/>
        <rFont val="Arial"/>
      </rPr>
      <t>*</t>
    </r>
  </si>
  <si>
    <r>
      <t>11.3118380</t>
    </r>
    <r>
      <rPr>
        <vertAlign val="superscript"/>
        <sz val="9"/>
        <color indexed="60"/>
        <rFont val="Arial"/>
      </rPr>
      <t>*</t>
    </r>
  </si>
  <si>
    <r>
      <t>23.9694891</t>
    </r>
    <r>
      <rPr>
        <vertAlign val="superscript"/>
        <sz val="9"/>
        <color indexed="60"/>
        <rFont val="Arial"/>
      </rPr>
      <t>*</t>
    </r>
  </si>
  <si>
    <t>ONE WAY ANOVA: PHYLOSPHERIC MICROBIAL FRACTION</t>
  </si>
  <si>
    <t xml:space="preserve">p value </t>
  </si>
  <si>
    <t>no of stars</t>
  </si>
  <si>
    <t>&lt;0.05</t>
  </si>
  <si>
    <t>*</t>
  </si>
  <si>
    <t>&lt;0.01</t>
  </si>
  <si>
    <t>**</t>
  </si>
  <si>
    <t>&lt;0.001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</si>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</sst>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"/>
    <numFmt numFmtId="165" formatCode="###0.000"/>
    <numFmt numFmtId="166" formatCode="###0.00000000"/>
    <numFmt numFmtId="167" formatCode="###0.0000000"/>
    <numFmt numFmtId="168" formatCode="###0.000000"/>
    <numFmt numFmtId="169" formatCode="0.0000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  <font>
      <vertAlign val="superscript"/>
      <sz val="9"/>
      <color indexed="60"/>
      <name val="Arial"/>
    </font>
    <font>
      <b/>
      <sz val="14"/>
      <color theme="1"/>
      <name val="Calibri"/>
      <family val="2"/>
      <scheme val="minor"/>
    </font>
    <font>
      <vertAlign val="superscript"/>
      <sz val="9"/>
      <color indexed="60"/>
      <name val="Arial"/>
      <family val="2"/>
    </font>
    <font>
      <sz val="8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rgb="FFFFA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/>
      <bottom style="thick">
        <color theme="4" tint="0.499984740745262"/>
      </bottom>
      <diagonal/>
    </border>
  </borders>
  <cellStyleXfs count="8">
    <xf numFmtId="0" fontId="0" fillId="0" borderId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1" fillId="2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15" fillId="0" borderId="38" applyNumberFormat="0" applyFill="0" applyAlignment="0" applyProtection="0"/>
  </cellStyleXfs>
  <cellXfs count="125">
    <xf numFmtId="0" fontId="0" fillId="0" borderId="0" xfId="0"/>
    <xf numFmtId="0" fontId="3" fillId="0" borderId="3" xfId="2"/>
    <xf numFmtId="0" fontId="3" fillId="3" borderId="3" xfId="2" applyFill="1"/>
    <xf numFmtId="0" fontId="3" fillId="4" borderId="3" xfId="2" applyFill="1"/>
    <xf numFmtId="0" fontId="4" fillId="0" borderId="0" xfId="4"/>
    <xf numFmtId="0" fontId="6" fillId="0" borderId="1" xfId="4" applyFont="1" applyBorder="1" applyAlignment="1">
      <alignment horizontal="center" wrapText="1"/>
    </xf>
    <xf numFmtId="0" fontId="6" fillId="5" borderId="1" xfId="4" applyFont="1" applyFill="1" applyBorder="1" applyAlignment="1">
      <alignment horizontal="left" vertical="top" wrapText="1"/>
    </xf>
    <xf numFmtId="165" fontId="7" fillId="0" borderId="1" xfId="4" applyNumberFormat="1" applyFont="1" applyBorder="1" applyAlignment="1">
      <alignment horizontal="right" vertical="top"/>
    </xf>
    <xf numFmtId="165" fontId="7" fillId="0" borderId="1" xfId="4" applyNumberFormat="1" applyFont="1" applyBorder="1" applyAlignment="1">
      <alignment horizontal="center" vertical="top"/>
    </xf>
    <xf numFmtId="164" fontId="7" fillId="0" borderId="1" xfId="4" applyNumberFormat="1" applyFont="1" applyBorder="1" applyAlignment="1">
      <alignment horizontal="center" vertical="top"/>
    </xf>
    <xf numFmtId="0" fontId="7" fillId="0" borderId="1" xfId="4" applyFont="1" applyBorder="1" applyAlignment="1">
      <alignment horizontal="center" vertical="top" wrapText="1"/>
    </xf>
    <xf numFmtId="0" fontId="6" fillId="0" borderId="8" xfId="4" applyFont="1" applyBorder="1" applyAlignment="1">
      <alignment horizontal="center" wrapText="1"/>
    </xf>
    <xf numFmtId="0" fontId="6" fillId="5" borderId="7" xfId="4" applyFont="1" applyFill="1" applyBorder="1" applyAlignment="1">
      <alignment horizontal="center" vertical="top" wrapText="1"/>
    </xf>
    <xf numFmtId="165" fontId="7" fillId="0" borderId="8" xfId="4" applyNumberFormat="1" applyFont="1" applyBorder="1" applyAlignment="1">
      <alignment horizontal="center" vertical="top"/>
    </xf>
    <xf numFmtId="0" fontId="7" fillId="0" borderId="8" xfId="4" applyFont="1" applyBorder="1" applyAlignment="1">
      <alignment horizontal="center" vertical="top" wrapText="1"/>
    </xf>
    <xf numFmtId="0" fontId="6" fillId="5" borderId="9" xfId="4" applyFont="1" applyFill="1" applyBorder="1" applyAlignment="1">
      <alignment horizontal="center" vertical="top" wrapText="1"/>
    </xf>
    <xf numFmtId="165" fontId="7" fillId="0" borderId="10" xfId="4" applyNumberFormat="1" applyFont="1" applyBorder="1" applyAlignment="1">
      <alignment horizontal="center" vertical="top"/>
    </xf>
    <xf numFmtId="164" fontId="7" fillId="0" borderId="10" xfId="4" applyNumberFormat="1" applyFont="1" applyBorder="1" applyAlignment="1">
      <alignment horizontal="center" vertical="top"/>
    </xf>
    <xf numFmtId="0" fontId="7" fillId="0" borderId="10" xfId="4" applyFont="1" applyBorder="1" applyAlignment="1">
      <alignment horizontal="center" vertical="top" wrapText="1"/>
    </xf>
    <xf numFmtId="0" fontId="7" fillId="0" borderId="11" xfId="4" applyFont="1" applyBorder="1" applyAlignment="1">
      <alignment horizontal="center" vertical="top" wrapText="1"/>
    </xf>
    <xf numFmtId="166" fontId="7" fillId="0" borderId="1" xfId="4" applyNumberFormat="1" applyFont="1" applyBorder="1" applyAlignment="1">
      <alignment horizontal="right" vertical="top"/>
    </xf>
    <xf numFmtId="167" fontId="7" fillId="0" borderId="1" xfId="4" applyNumberFormat="1" applyFont="1" applyBorder="1" applyAlignment="1">
      <alignment horizontal="right" vertical="top"/>
    </xf>
    <xf numFmtId="0" fontId="7" fillId="0" borderId="1" xfId="4" applyFont="1" applyBorder="1" applyAlignment="1">
      <alignment horizontal="right" vertical="top"/>
    </xf>
    <xf numFmtId="165" fontId="7" fillId="0" borderId="0" xfId="4" applyNumberFormat="1" applyFont="1" applyAlignment="1">
      <alignment horizontal="center" vertical="top"/>
    </xf>
    <xf numFmtId="164" fontId="7" fillId="0" borderId="0" xfId="4" applyNumberFormat="1" applyFont="1" applyAlignment="1">
      <alignment horizontal="center" vertical="top"/>
    </xf>
    <xf numFmtId="0" fontId="7" fillId="0" borderId="0" xfId="4" applyFont="1" applyAlignment="1">
      <alignment horizontal="center" vertical="top" wrapText="1"/>
    </xf>
    <xf numFmtId="0" fontId="9" fillId="0" borderId="1" xfId="5" applyFont="1" applyBorder="1" applyAlignment="1">
      <alignment horizontal="center"/>
    </xf>
    <xf numFmtId="164" fontId="10" fillId="0" borderId="1" xfId="5" applyNumberFormat="1" applyFont="1" applyBorder="1" applyAlignment="1">
      <alignment horizontal="right" vertical="top"/>
    </xf>
    <xf numFmtId="167" fontId="10" fillId="0" borderId="1" xfId="5" applyNumberFormat="1" applyFont="1" applyBorder="1" applyAlignment="1">
      <alignment horizontal="right" vertical="top"/>
    </xf>
    <xf numFmtId="0" fontId="10" fillId="0" borderId="1" xfId="5" applyFont="1" applyBorder="1" applyAlignment="1">
      <alignment horizontal="left" vertical="top" wrapText="1"/>
    </xf>
    <xf numFmtId="165" fontId="10" fillId="0" borderId="1" xfId="5" applyNumberFormat="1" applyFont="1" applyBorder="1" applyAlignment="1">
      <alignment horizontal="right" vertical="top"/>
    </xf>
    <xf numFmtId="0" fontId="9" fillId="5" borderId="7" xfId="5" applyFont="1" applyFill="1" applyBorder="1" applyAlignment="1">
      <alignment horizontal="left" vertical="top" wrapText="1"/>
    </xf>
    <xf numFmtId="0" fontId="9" fillId="0" borderId="8" xfId="5" applyFont="1" applyBorder="1" applyAlignment="1">
      <alignment horizontal="center"/>
    </xf>
    <xf numFmtId="0" fontId="10" fillId="0" borderId="8" xfId="5" applyFont="1" applyBorder="1" applyAlignment="1">
      <alignment horizontal="left" vertical="top" wrapText="1"/>
    </xf>
    <xf numFmtId="167" fontId="10" fillId="0" borderId="8" xfId="5" applyNumberFormat="1" applyFont="1" applyBorder="1" applyAlignment="1">
      <alignment horizontal="right" vertical="top"/>
    </xf>
    <xf numFmtId="165" fontId="10" fillId="0" borderId="8" xfId="5" applyNumberFormat="1" applyFont="1" applyBorder="1" applyAlignment="1">
      <alignment horizontal="right" vertical="top"/>
    </xf>
    <xf numFmtId="0" fontId="6" fillId="0" borderId="0" xfId="4" applyFont="1" applyAlignment="1">
      <alignment horizontal="center" vertical="top" wrapText="1"/>
    </xf>
    <xf numFmtId="0" fontId="0" fillId="7" borderId="13" xfId="0" applyFill="1" applyBorder="1"/>
    <xf numFmtId="0" fontId="4" fillId="0" borderId="0" xfId="6"/>
    <xf numFmtId="0" fontId="6" fillId="0" borderId="19" xfId="6" applyFont="1" applyBorder="1" applyAlignment="1">
      <alignment horizontal="center" wrapText="1"/>
    </xf>
    <xf numFmtId="0" fontId="6" fillId="0" borderId="20" xfId="6" applyFont="1" applyBorder="1" applyAlignment="1">
      <alignment horizontal="center" wrapText="1"/>
    </xf>
    <xf numFmtId="0" fontId="6" fillId="5" borderId="22" xfId="6" applyFont="1" applyFill="1" applyBorder="1" applyAlignment="1">
      <alignment horizontal="left" vertical="top" wrapText="1"/>
    </xf>
    <xf numFmtId="167" fontId="7" fillId="0" borderId="23" xfId="6" applyNumberFormat="1" applyFont="1" applyBorder="1" applyAlignment="1">
      <alignment horizontal="right" vertical="top"/>
    </xf>
    <xf numFmtId="167" fontId="7" fillId="0" borderId="24" xfId="6" applyNumberFormat="1" applyFont="1" applyBorder="1" applyAlignment="1">
      <alignment horizontal="right" vertical="top"/>
    </xf>
    <xf numFmtId="165" fontId="7" fillId="0" borderId="24" xfId="6" applyNumberFormat="1" applyFont="1" applyBorder="1" applyAlignment="1">
      <alignment horizontal="right" vertical="top"/>
    </xf>
    <xf numFmtId="168" fontId="7" fillId="0" borderId="24" xfId="6" applyNumberFormat="1" applyFont="1" applyBorder="1" applyAlignment="1">
      <alignment horizontal="right" vertical="top"/>
    </xf>
    <xf numFmtId="168" fontId="7" fillId="0" borderId="25" xfId="6" applyNumberFormat="1" applyFont="1" applyBorder="1" applyAlignment="1">
      <alignment horizontal="right" vertical="top"/>
    </xf>
    <xf numFmtId="0" fontId="6" fillId="5" borderId="26" xfId="6" applyFont="1" applyFill="1" applyBorder="1" applyAlignment="1">
      <alignment horizontal="left" vertical="top" wrapText="1"/>
    </xf>
    <xf numFmtId="0" fontId="7" fillId="0" borderId="27" xfId="6" applyFont="1" applyBorder="1" applyAlignment="1">
      <alignment horizontal="right" vertical="top"/>
    </xf>
    <xf numFmtId="167" fontId="7" fillId="0" borderId="28" xfId="6" applyNumberFormat="1" applyFont="1" applyBorder="1" applyAlignment="1">
      <alignment horizontal="right" vertical="top"/>
    </xf>
    <xf numFmtId="165" fontId="7" fillId="0" borderId="28" xfId="6" applyNumberFormat="1" applyFont="1" applyBorder="1" applyAlignment="1">
      <alignment horizontal="right" vertical="top"/>
    </xf>
    <xf numFmtId="168" fontId="7" fillId="0" borderId="28" xfId="6" applyNumberFormat="1" applyFont="1" applyBorder="1" applyAlignment="1">
      <alignment horizontal="right" vertical="top"/>
    </xf>
    <xf numFmtId="168" fontId="7" fillId="0" borderId="29" xfId="6" applyNumberFormat="1" applyFont="1" applyBorder="1" applyAlignment="1">
      <alignment horizontal="right" vertical="top"/>
    </xf>
    <xf numFmtId="167" fontId="7" fillId="0" borderId="27" xfId="6" applyNumberFormat="1" applyFont="1" applyBorder="1" applyAlignment="1">
      <alignment horizontal="right" vertical="top"/>
    </xf>
    <xf numFmtId="0" fontId="6" fillId="5" borderId="30" xfId="6" applyFont="1" applyFill="1" applyBorder="1" applyAlignment="1">
      <alignment horizontal="left" vertical="top" wrapText="1"/>
    </xf>
    <xf numFmtId="167" fontId="7" fillId="0" borderId="31" xfId="6" applyNumberFormat="1" applyFont="1" applyBorder="1" applyAlignment="1">
      <alignment horizontal="right" vertical="top"/>
    </xf>
    <xf numFmtId="167" fontId="7" fillId="0" borderId="32" xfId="6" applyNumberFormat="1" applyFont="1" applyBorder="1" applyAlignment="1">
      <alignment horizontal="right" vertical="top"/>
    </xf>
    <xf numFmtId="165" fontId="7" fillId="0" borderId="32" xfId="6" applyNumberFormat="1" applyFont="1" applyBorder="1" applyAlignment="1">
      <alignment horizontal="right" vertical="top"/>
    </xf>
    <xf numFmtId="168" fontId="7" fillId="0" borderId="32" xfId="6" applyNumberFormat="1" applyFont="1" applyBorder="1" applyAlignment="1">
      <alignment horizontal="right" vertical="top"/>
    </xf>
    <xf numFmtId="168" fontId="7" fillId="0" borderId="33" xfId="6" applyNumberFormat="1" applyFont="1" applyBorder="1" applyAlignment="1">
      <alignment horizontal="right" vertical="top"/>
    </xf>
    <xf numFmtId="0" fontId="7" fillId="0" borderId="31" xfId="6" applyFont="1" applyBorder="1" applyAlignment="1">
      <alignment horizontal="right" vertical="top"/>
    </xf>
    <xf numFmtId="0" fontId="6" fillId="5" borderId="34" xfId="6" applyFont="1" applyFill="1" applyBorder="1" applyAlignment="1">
      <alignment horizontal="left" vertical="top" wrapText="1"/>
    </xf>
    <xf numFmtId="0" fontId="7" fillId="0" borderId="35" xfId="6" applyFont="1" applyBorder="1" applyAlignment="1">
      <alignment horizontal="right" vertical="top"/>
    </xf>
    <xf numFmtId="167" fontId="7" fillId="0" borderId="36" xfId="6" applyNumberFormat="1" applyFont="1" applyBorder="1" applyAlignment="1">
      <alignment horizontal="right" vertical="top"/>
    </xf>
    <xf numFmtId="165" fontId="7" fillId="0" borderId="36" xfId="6" applyNumberFormat="1" applyFont="1" applyBorder="1" applyAlignment="1">
      <alignment horizontal="right" vertical="top"/>
    </xf>
    <xf numFmtId="168" fontId="7" fillId="0" borderId="36" xfId="6" applyNumberFormat="1" applyFont="1" applyBorder="1" applyAlignment="1">
      <alignment horizontal="right" vertical="top"/>
    </xf>
    <xf numFmtId="168" fontId="7" fillId="0" borderId="37" xfId="6" applyNumberFormat="1" applyFont="1" applyBorder="1" applyAlignment="1">
      <alignment horizontal="right" vertical="top"/>
    </xf>
    <xf numFmtId="0" fontId="6" fillId="8" borderId="1" xfId="4" applyFont="1" applyFill="1" applyBorder="1" applyAlignment="1">
      <alignment horizontal="left" vertical="top" wrapText="1"/>
    </xf>
    <xf numFmtId="0" fontId="7" fillId="8" borderId="1" xfId="4" applyFont="1" applyFill="1" applyBorder="1" applyAlignment="1">
      <alignment horizontal="right" vertical="top"/>
    </xf>
    <xf numFmtId="166" fontId="7" fillId="8" borderId="1" xfId="4" applyNumberFormat="1" applyFont="1" applyFill="1" applyBorder="1" applyAlignment="1">
      <alignment horizontal="right" vertical="top"/>
    </xf>
    <xf numFmtId="165" fontId="7" fillId="8" borderId="1" xfId="4" applyNumberFormat="1" applyFont="1" applyFill="1" applyBorder="1" applyAlignment="1">
      <alignment horizontal="right" vertical="top"/>
    </xf>
    <xf numFmtId="169" fontId="0" fillId="0" borderId="0" xfId="0" applyNumberFormat="1"/>
    <xf numFmtId="0" fontId="3" fillId="8" borderId="3" xfId="2" applyFill="1"/>
    <xf numFmtId="0" fontId="0" fillId="8" borderId="0" xfId="0" applyFill="1"/>
    <xf numFmtId="0" fontId="2" fillId="0" borderId="2" xfId="1" applyAlignment="1">
      <alignment horizontal="center"/>
    </xf>
    <xf numFmtId="0" fontId="1" fillId="2" borderId="0" xfId="3" applyAlignment="1">
      <alignment horizontal="center"/>
    </xf>
    <xf numFmtId="0" fontId="15" fillId="0" borderId="38" xfId="7" applyAlignment="1">
      <alignment horizontal="center"/>
    </xf>
    <xf numFmtId="0" fontId="5" fillId="0" borderId="4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7" fillId="6" borderId="7" xfId="4" applyFont="1" applyFill="1" applyBorder="1" applyAlignment="1">
      <alignment horizontal="center"/>
    </xf>
    <xf numFmtId="0" fontId="4" fillId="0" borderId="1" xfId="4" applyBorder="1" applyAlignment="1">
      <alignment horizontal="center"/>
    </xf>
    <xf numFmtId="0" fontId="4" fillId="0" borderId="8" xfId="4" applyBorder="1" applyAlignment="1">
      <alignment horizontal="center"/>
    </xf>
    <xf numFmtId="0" fontId="6" fillId="0" borderId="7" xfId="4" applyFont="1" applyBorder="1" applyAlignment="1">
      <alignment horizontal="center" wrapText="1"/>
    </xf>
    <xf numFmtId="0" fontId="6" fillId="5" borderId="7" xfId="4" applyFont="1" applyFill="1" applyBorder="1" applyAlignment="1">
      <alignment horizontal="left" vertical="top" wrapText="1"/>
    </xf>
    <xf numFmtId="0" fontId="10" fillId="6" borderId="7" xfId="4" applyFont="1" applyFill="1" applyBorder="1"/>
    <xf numFmtId="0" fontId="7" fillId="6" borderId="1" xfId="4" applyFont="1" applyFill="1" applyBorder="1"/>
    <xf numFmtId="0" fontId="4" fillId="0" borderId="1" xfId="4" applyBorder="1"/>
    <xf numFmtId="0" fontId="7" fillId="6" borderId="7" xfId="4" applyFont="1" applyFill="1" applyBorder="1"/>
    <xf numFmtId="0" fontId="6" fillId="0" borderId="7" xfId="4" applyFont="1" applyBorder="1" applyAlignment="1">
      <alignment horizontal="left" wrapText="1"/>
    </xf>
    <xf numFmtId="0" fontId="6" fillId="0" borderId="1" xfId="4" applyFont="1" applyBorder="1" applyAlignment="1">
      <alignment horizontal="left" wrapText="1"/>
    </xf>
    <xf numFmtId="0" fontId="6" fillId="0" borderId="1" xfId="4" applyFont="1" applyBorder="1" applyAlignment="1">
      <alignment horizontal="center" wrapText="1"/>
    </xf>
    <xf numFmtId="0" fontId="7" fillId="0" borderId="9" xfId="4" applyFont="1" applyBorder="1" applyAlignment="1">
      <alignment horizontal="left" vertical="top" wrapText="1"/>
    </xf>
    <xf numFmtId="0" fontId="7" fillId="0" borderId="10" xfId="4" applyFont="1" applyBorder="1" applyAlignment="1">
      <alignment horizontal="left" vertical="top" wrapText="1"/>
    </xf>
    <xf numFmtId="0" fontId="12" fillId="0" borderId="12" xfId="0" applyFont="1" applyBorder="1" applyAlignment="1">
      <alignment horizontal="center"/>
    </xf>
    <xf numFmtId="0" fontId="5" fillId="0" borderId="4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10" fillId="6" borderId="7" xfId="5" applyFont="1" applyFill="1" applyBorder="1"/>
    <xf numFmtId="0" fontId="8" fillId="0" borderId="1" xfId="5" applyBorder="1"/>
    <xf numFmtId="0" fontId="8" fillId="0" borderId="8" xfId="5" applyBorder="1"/>
    <xf numFmtId="0" fontId="9" fillId="0" borderId="7" xfId="5" applyFont="1" applyBorder="1" applyAlignment="1">
      <alignment horizontal="left" wrapText="1"/>
    </xf>
    <xf numFmtId="0" fontId="9" fillId="0" borderId="1" xfId="5" applyFont="1" applyBorder="1" applyAlignment="1">
      <alignment horizontal="center" wrapText="1"/>
    </xf>
    <xf numFmtId="0" fontId="9" fillId="0" borderId="8" xfId="5" applyFont="1" applyBorder="1" applyAlignment="1">
      <alignment horizontal="center" wrapText="1"/>
    </xf>
    <xf numFmtId="0" fontId="10" fillId="0" borderId="7" xfId="5" applyFont="1" applyBorder="1" applyAlignment="1">
      <alignment horizontal="left" vertical="top" wrapText="1"/>
    </xf>
    <xf numFmtId="0" fontId="10" fillId="0" borderId="1" xfId="5" applyFont="1" applyBorder="1" applyAlignment="1">
      <alignment horizontal="left" vertical="top" wrapText="1"/>
    </xf>
    <xf numFmtId="0" fontId="10" fillId="0" borderId="8" xfId="5" applyFont="1" applyBorder="1" applyAlignment="1">
      <alignment horizontal="left" vertical="top" wrapText="1"/>
    </xf>
    <xf numFmtId="0" fontId="10" fillId="0" borderId="9" xfId="5" applyFont="1" applyBorder="1" applyAlignment="1">
      <alignment horizontal="left" vertical="top" wrapText="1"/>
    </xf>
    <xf numFmtId="0" fontId="10" fillId="0" borderId="10" xfId="5" applyFont="1" applyBorder="1" applyAlignment="1">
      <alignment horizontal="left" vertical="top" wrapText="1"/>
    </xf>
    <xf numFmtId="0" fontId="10" fillId="0" borderId="11" xfId="5" applyFont="1" applyBorder="1" applyAlignment="1">
      <alignment horizontal="left" vertical="top" wrapText="1"/>
    </xf>
    <xf numFmtId="0" fontId="6" fillId="5" borderId="30" xfId="6" applyFont="1" applyFill="1" applyBorder="1" applyAlignment="1">
      <alignment horizontal="left" vertical="top" wrapText="1"/>
    </xf>
    <xf numFmtId="0" fontId="6" fillId="5" borderId="26" xfId="6" applyFont="1" applyFill="1" applyBorder="1" applyAlignment="1">
      <alignment horizontal="left" vertical="top" wrapText="1"/>
    </xf>
    <xf numFmtId="0" fontId="5" fillId="0" borderId="0" xfId="6" applyFont="1" applyAlignment="1">
      <alignment horizontal="center" vertical="center" wrapText="1"/>
    </xf>
    <xf numFmtId="0" fontId="7" fillId="6" borderId="0" xfId="6" applyFont="1" applyFill="1"/>
    <xf numFmtId="0" fontId="4" fillId="0" borderId="0" xfId="6"/>
    <xf numFmtId="0" fontId="6" fillId="0" borderId="0" xfId="6" applyFont="1" applyAlignment="1">
      <alignment horizontal="left" wrapText="1"/>
    </xf>
    <xf numFmtId="0" fontId="6" fillId="0" borderId="17" xfId="6" applyFont="1" applyBorder="1" applyAlignment="1">
      <alignment horizontal="left" wrapText="1"/>
    </xf>
    <xf numFmtId="0" fontId="6" fillId="0" borderId="14" xfId="6" applyFont="1" applyBorder="1" applyAlignment="1">
      <alignment horizontal="center" wrapText="1"/>
    </xf>
    <xf numFmtId="0" fontId="6" fillId="0" borderId="18" xfId="6" applyFont="1" applyBorder="1" applyAlignment="1">
      <alignment horizontal="center" wrapText="1"/>
    </xf>
    <xf numFmtId="0" fontId="6" fillId="0" borderId="15" xfId="6" applyFont="1" applyBorder="1" applyAlignment="1">
      <alignment horizontal="center" wrapText="1"/>
    </xf>
    <xf numFmtId="0" fontId="6" fillId="0" borderId="19" xfId="6" applyFont="1" applyBorder="1" applyAlignment="1">
      <alignment horizontal="center" wrapText="1"/>
    </xf>
    <xf numFmtId="0" fontId="6" fillId="0" borderId="16" xfId="6" applyFont="1" applyBorder="1" applyAlignment="1">
      <alignment horizontal="center" wrapText="1"/>
    </xf>
    <xf numFmtId="0" fontId="6" fillId="5" borderId="21" xfId="6" applyFont="1" applyFill="1" applyBorder="1" applyAlignment="1">
      <alignment horizontal="left" vertical="top" wrapText="1"/>
    </xf>
    <xf numFmtId="0" fontId="6" fillId="5" borderId="34" xfId="6" applyFont="1" applyFill="1" applyBorder="1" applyAlignment="1">
      <alignment horizontal="left" vertical="top" wrapText="1"/>
    </xf>
    <xf numFmtId="0" fontId="7" fillId="0" borderId="0" xfId="6" applyFont="1" applyAlignment="1">
      <alignment horizontal="left" vertical="top" wrapText="1"/>
    </xf>
  </cellXfs>
  <cellStyles count="8">
    <cellStyle name="60% - Accent2" xfId="3" builtinId="36"/>
    <cellStyle name="Heading 1" xfId="1" builtinId="16"/>
    <cellStyle name="Heading 2" xfId="7" builtinId="17"/>
    <cellStyle name="Heading 3" xfId="2" builtinId="18"/>
    <cellStyle name="Normal" xfId="0" builtinId="0"/>
    <cellStyle name="Normal_ONEWAY ANOVA" xfId="4" xr:uid="{14EF9FAB-7859-4BF0-9C7B-2E66DA5B997E}"/>
    <cellStyle name="Normal_ONEWAY ANOVA_1" xfId="5" xr:uid="{77916D6D-8F59-4F2C-BB6F-909BB30D8C0C}"/>
    <cellStyle name="Normal_Sheet1" xfId="6" xr:uid="{B04531EC-167D-413F-AF74-532643349DB3}"/>
  </cellStyles>
  <dxfs count="0"/>
  <tableStyles count="0" defaultTableStyle="TableStyleMedium2" defaultPivotStyle="PivotStyleLight16"/>
  <colors>
    <mruColors>
      <color rgb="FFFF781D"/>
      <color rgb="FFDE0000"/>
      <color rgb="FFFF6699"/>
      <color rgb="FF990033"/>
      <color rgb="FFCC00CC"/>
      <color rgb="FFC198E0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80354162699793"/>
          <c:y val="0.19566736547868624"/>
          <c:w val="0.64406275318003459"/>
          <c:h val="0.63661774982529695"/>
        </c:manualLayout>
      </c:layout>
      <c:lineChart>
        <c:grouping val="standard"/>
        <c:varyColors val="0"/>
        <c:ser>
          <c:idx val="0"/>
          <c:order val="0"/>
          <c:tx>
            <c:strRef>
              <c:f>'PD Combined Table'!$B$3</c:f>
              <c:strCache>
                <c:ptCount val="1"/>
                <c:pt idx="0">
                  <c:v>PFV1.RMF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Table'!$D$8,'PD Combined Table'!$D$13,'PD Combined Table'!$D$18,'PD Combined Table'!$D$23,'PD Combined Table'!$D$28,'PD Combined Table'!$D$33,'PD Combined Table'!$D$38,'PD Combined Table'!$D$43,'PD Combined Table'!$D$48,'PD Combined Table'!$D$53,'PD Combined Table'!$D$58,'PD Combined Table'!$D$63)</c:f>
                <c:numCache>
                  <c:formatCode>General</c:formatCode>
                  <c:ptCount val="12"/>
                  <c:pt idx="0">
                    <c:v>1.111111111111448</c:v>
                  </c:pt>
                  <c:pt idx="1">
                    <c:v>1.4700066463221162</c:v>
                  </c:pt>
                  <c:pt idx="2">
                    <c:v>2.0898085169043608</c:v>
                  </c:pt>
                  <c:pt idx="3">
                    <c:v>2.5496180561784443</c:v>
                  </c:pt>
                  <c:pt idx="4">
                    <c:v>2.5711556878225124</c:v>
                  </c:pt>
                  <c:pt idx="5">
                    <c:v>2.6870362897951785</c:v>
                  </c:pt>
                  <c:pt idx="6">
                    <c:v>3.0719448136999561</c:v>
                  </c:pt>
                  <c:pt idx="7">
                    <c:v>2.8215518086394358</c:v>
                  </c:pt>
                  <c:pt idx="8">
                    <c:v>2.7623753986241733</c:v>
                  </c:pt>
                  <c:pt idx="9">
                    <c:v>2.5709142816431099</c:v>
                  </c:pt>
                  <c:pt idx="10">
                    <c:v>2.5316633844037062</c:v>
                  </c:pt>
                  <c:pt idx="11">
                    <c:v>2.4916782287559278</c:v>
                  </c:pt>
                </c:numCache>
              </c:numRef>
            </c:plus>
            <c:minus>
              <c:numRef>
                <c:f>('PD Combined Table'!$D$8,'PD Combined Table'!$D$13,'PD Combined Table'!$D$18,'PD Combined Table'!$D$23,'PD Combined Table'!$D$28,'PD Combined Table'!$D$33,'PD Combined Table'!$D$38,'PD Combined Table'!$D$43,'PD Combined Table'!$D$48,'PD Combined Table'!$D$53,'PD Combined Table'!$D$58,'PD Combined Table'!$D$63)</c:f>
                <c:numCache>
                  <c:formatCode>General</c:formatCode>
                  <c:ptCount val="12"/>
                  <c:pt idx="0">
                    <c:v>1.111111111111448</c:v>
                  </c:pt>
                  <c:pt idx="1">
                    <c:v>1.4700066463221162</c:v>
                  </c:pt>
                  <c:pt idx="2">
                    <c:v>2.0898085169043608</c:v>
                  </c:pt>
                  <c:pt idx="3">
                    <c:v>2.5496180561784443</c:v>
                  </c:pt>
                  <c:pt idx="4">
                    <c:v>2.5711556878225124</c:v>
                  </c:pt>
                  <c:pt idx="5">
                    <c:v>2.6870362897951785</c:v>
                  </c:pt>
                  <c:pt idx="6">
                    <c:v>3.0719448136999561</c:v>
                  </c:pt>
                  <c:pt idx="7">
                    <c:v>2.8215518086394358</c:v>
                  </c:pt>
                  <c:pt idx="8">
                    <c:v>2.7623753986241733</c:v>
                  </c:pt>
                  <c:pt idx="9">
                    <c:v>2.5709142816431099</c:v>
                  </c:pt>
                  <c:pt idx="10">
                    <c:v>2.5316633844037062</c:v>
                  </c:pt>
                  <c:pt idx="11">
                    <c:v>2.4916782287559278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Table'!$B$8,'PD Combined Table'!$B$13,'PD Combined Table'!$B$18,'PD Combined Table'!$B$23,'PD Combined Table'!$B$28,'PD Combined Table'!$B$33,'PD Combined Table'!$B$38,'PD Combined Table'!$B$43,'PD Combined Table'!$B$48,'PD Combined Table'!$B$53,'PD Combined Table'!$B$58,'PD Combined Table'!$B$63)</c:f>
              <c:numCache>
                <c:formatCode>General</c:formatCode>
                <c:ptCount val="12"/>
                <c:pt idx="0">
                  <c:v>1.075268817204301</c:v>
                </c:pt>
                <c:pt idx="1">
                  <c:v>1.93548387096774</c:v>
                </c:pt>
                <c:pt idx="2">
                  <c:v>3.9682539682539679</c:v>
                </c:pt>
                <c:pt idx="3">
                  <c:v>6.4400921658986174</c:v>
                </c:pt>
                <c:pt idx="4">
                  <c:v>6.9338546757901609</c:v>
                </c:pt>
                <c:pt idx="5">
                  <c:v>6.4516129032258061</c:v>
                </c:pt>
                <c:pt idx="6">
                  <c:v>6.8914956011730206</c:v>
                </c:pt>
                <c:pt idx="7">
                  <c:v>6.3745394390555701</c:v>
                </c:pt>
                <c:pt idx="8">
                  <c:v>6.2034739454094305</c:v>
                </c:pt>
                <c:pt idx="9">
                  <c:v>5.2463665366891172</c:v>
                </c:pt>
                <c:pt idx="10">
                  <c:v>5.1577454803261258</c:v>
                </c:pt>
                <c:pt idx="11">
                  <c:v>5.0691244239631335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0-4769-9E13-6E3FC7FC1367}"/>
            </c:ext>
          </c:extLst>
        </c:ser>
        <c:ser>
          <c:idx val="1"/>
          <c:order val="1"/>
          <c:tx>
            <c:strRef>
              <c:f>'PD Combined Table'!$E$3</c:f>
              <c:strCache>
                <c:ptCount val="1"/>
                <c:pt idx="0">
                  <c:v>PFV1.pRMF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Table'!$G$8,'PD Combined Table'!$G$13,'PD Combined Table'!$G$18,'PD Combined Table'!$G$23,'PD Combined Table'!$G$28,'PD Combined Table'!$G$33,'PD Combined Table'!$G$38,'PD Combined Table'!$G$43,'PD Combined Table'!$G$48,'PD Combined Table'!$G$53,'PD Combined Table'!$G$58,'PD Combined Table'!$G$63)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1.1075133322828337</c:v>
                  </c:pt>
                  <c:pt idx="2">
                    <c:v>1.725956894904082</c:v>
                  </c:pt>
                  <c:pt idx="3">
                    <c:v>2.0128630628202564</c:v>
                  </c:pt>
                  <c:pt idx="4">
                    <c:v>2.313139616575842</c:v>
                  </c:pt>
                  <c:pt idx="5">
                    <c:v>2.9208267103883898</c:v>
                  </c:pt>
                  <c:pt idx="6">
                    <c:v>2.7605623406981472</c:v>
                  </c:pt>
                  <c:pt idx="7">
                    <c:v>2.6630986324708501</c:v>
                  </c:pt>
                  <c:pt idx="8">
                    <c:v>2.7128579111054267</c:v>
                  </c:pt>
                  <c:pt idx="9">
                    <c:v>2.5787614496766467</c:v>
                  </c:pt>
                  <c:pt idx="10">
                    <c:v>2.6967276029331742</c:v>
                  </c:pt>
                  <c:pt idx="11">
                    <c:v>2.6405535088163643</c:v>
                  </c:pt>
                </c:numCache>
              </c:numRef>
            </c:plus>
            <c:minus>
              <c:numRef>
                <c:f>('PD Combined Table'!$G$8,'PD Combined Table'!$G$13,'PD Combined Table'!$G$18,'PD Combined Table'!$G$23,'PD Combined Table'!$G$28,'PD Combined Table'!$G$33,'PD Combined Table'!$G$38,'PD Combined Table'!$G$43,'PD Combined Table'!$G$48,'PD Combined Table'!$G$53,'PD Combined Table'!$G$58,'PD Combined Table'!$G$63)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1.1075133322828337</c:v>
                  </c:pt>
                  <c:pt idx="2">
                    <c:v>1.725956894904082</c:v>
                  </c:pt>
                  <c:pt idx="3">
                    <c:v>2.0128630628202564</c:v>
                  </c:pt>
                  <c:pt idx="4">
                    <c:v>2.313139616575842</c:v>
                  </c:pt>
                  <c:pt idx="5">
                    <c:v>2.9208267103883898</c:v>
                  </c:pt>
                  <c:pt idx="6">
                    <c:v>2.7605623406981472</c:v>
                  </c:pt>
                  <c:pt idx="7">
                    <c:v>2.6630986324708501</c:v>
                  </c:pt>
                  <c:pt idx="8">
                    <c:v>2.7128579111054267</c:v>
                  </c:pt>
                  <c:pt idx="9">
                    <c:v>2.5787614496766467</c:v>
                  </c:pt>
                  <c:pt idx="10">
                    <c:v>2.6967276029331742</c:v>
                  </c:pt>
                  <c:pt idx="11">
                    <c:v>2.6405535088163643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Table'!$E$8,'PD Combined Table'!$E$13,'PD Combined Table'!$E$18,'PD Combined Table'!$E$23,'PD Combined Table'!$E$28,'PD Combined Table'!$E$33,'PD Combined Table'!$E$38,'PD Combined Table'!$E$43,'PD Combined Table'!$E$48,'PD Combined Table'!$E$53,'PD Combined Table'!$E$58,'PD Combined Table'!$E$63)</c:f>
              <c:numCache>
                <c:formatCode>General</c:formatCode>
                <c:ptCount val="12"/>
                <c:pt idx="0">
                  <c:v>0</c:v>
                </c:pt>
                <c:pt idx="1">
                  <c:v>1.9444444444444442</c:v>
                </c:pt>
                <c:pt idx="2">
                  <c:v>4.166666666666667</c:v>
                </c:pt>
                <c:pt idx="3">
                  <c:v>6.7222222222222205</c:v>
                </c:pt>
                <c:pt idx="4">
                  <c:v>7.1168831168831161</c:v>
                </c:pt>
                <c:pt idx="5">
                  <c:v>12.69179894179894</c:v>
                </c:pt>
                <c:pt idx="6">
                  <c:v>12.87962962962963</c:v>
                </c:pt>
                <c:pt idx="7">
                  <c:v>12.623256373256373</c:v>
                </c:pt>
                <c:pt idx="8">
                  <c:v>12.608058608058604</c:v>
                </c:pt>
                <c:pt idx="9">
                  <c:v>12.426934176934177</c:v>
                </c:pt>
                <c:pt idx="10">
                  <c:v>12.193325193325192</c:v>
                </c:pt>
                <c:pt idx="11">
                  <c:v>11.973748473748474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E0-4769-9E13-6E3FC7FC1367}"/>
            </c:ext>
          </c:extLst>
        </c:ser>
        <c:ser>
          <c:idx val="2"/>
          <c:order val="2"/>
          <c:tx>
            <c:strRef>
              <c:f>'PD Combined Table'!$H$3</c:f>
              <c:strCache>
                <c:ptCount val="1"/>
                <c:pt idx="0">
                  <c:v>PFV1.SMF</c:v>
                </c:pt>
              </c:strCache>
            </c:strRef>
          </c:tx>
          <c:spPr>
            <a:ln w="22225" cap="rnd">
              <a:solidFill>
                <a:srgbClr val="FF781D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781D"/>
              </a:solidFill>
              <a:ln w="9525">
                <a:solidFill>
                  <a:srgbClr val="FF781D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Table'!$J$8,'PD Combined Table'!$J$13,'PD Combined Table'!$J$18,'PD Combined Table'!$J$23,'PD Combined Table'!$J$28,'PD Combined Table'!$J$33,'PD Combined Table'!$J$38,'PD Combined Table'!$J$43,'PD Combined Table'!$J$48,'PD Combined Table'!$J$53,'PD Combined Table'!$J$58,'PD Combined Table'!$J$63)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2.4935847873156591</c:v>
                  </c:pt>
                  <c:pt idx="2">
                    <c:v>2.1378623699824599</c:v>
                  </c:pt>
                  <c:pt idx="3">
                    <c:v>2.9184599746673987</c:v>
                  </c:pt>
                  <c:pt idx="4">
                    <c:v>3.1106482067971184</c:v>
                  </c:pt>
                  <c:pt idx="5">
                    <c:v>2.9990063440576842</c:v>
                  </c:pt>
                  <c:pt idx="6">
                    <c:v>2.8177208726480902</c:v>
                  </c:pt>
                  <c:pt idx="7">
                    <c:v>3.1401738154051002</c:v>
                  </c:pt>
                  <c:pt idx="8">
                    <c:v>2.9471817021694573</c:v>
                  </c:pt>
                  <c:pt idx="9">
                    <c:v>3.5816896303768737</c:v>
                  </c:pt>
                  <c:pt idx="10">
                    <c:v>3.8643022268715734</c:v>
                  </c:pt>
                  <c:pt idx="11">
                    <c:v>3.9584765287778336</c:v>
                  </c:pt>
                </c:numCache>
              </c:numRef>
            </c:plus>
            <c:minus>
              <c:numRef>
                <c:f>('PD Combined Table'!$J$8,'PD Combined Table'!$J$13,'PD Combined Table'!$J$18,'PD Combined Table'!$J$23,'PD Combined Table'!$J$28,'PD Combined Table'!$J$33,'PD Combined Table'!$J$38,'PD Combined Table'!$J$43,'PD Combined Table'!$J$48,'PD Combined Table'!$J$53,'PD Combined Table'!$J$58,'PD Combined Table'!$J$63)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2.4935847873156591</c:v>
                  </c:pt>
                  <c:pt idx="2">
                    <c:v>2.1378623699824599</c:v>
                  </c:pt>
                  <c:pt idx="3">
                    <c:v>2.9184599746673987</c:v>
                  </c:pt>
                  <c:pt idx="4">
                    <c:v>3.1106482067971184</c:v>
                  </c:pt>
                  <c:pt idx="5">
                    <c:v>2.9990063440576842</c:v>
                  </c:pt>
                  <c:pt idx="6">
                    <c:v>2.8177208726480902</c:v>
                  </c:pt>
                  <c:pt idx="7">
                    <c:v>3.1401738154051002</c:v>
                  </c:pt>
                  <c:pt idx="8">
                    <c:v>2.9471817021694573</c:v>
                  </c:pt>
                  <c:pt idx="9">
                    <c:v>3.5816896303768737</c:v>
                  </c:pt>
                  <c:pt idx="10">
                    <c:v>3.8643022268715734</c:v>
                  </c:pt>
                  <c:pt idx="11">
                    <c:v>3.9584765287778336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Table'!$H$8,'PD Combined Table'!$H$13,'PD Combined Table'!$H$18,'PD Combined Table'!$H$23,'PD Combined Table'!$H$28,'PD Combined Table'!$H$33,'PD Combined Table'!$H$38,'PD Combined Table'!$H$43,'PD Combined Table'!$H$48,'PD Combined Table'!$H$53,'PD Combined Table'!$H$58,'PD Combined Table'!$H$63)</c:f>
              <c:numCache>
                <c:formatCode>General</c:formatCode>
                <c:ptCount val="12"/>
                <c:pt idx="0">
                  <c:v>0</c:v>
                </c:pt>
                <c:pt idx="1">
                  <c:v>8.5555555555555536</c:v>
                </c:pt>
                <c:pt idx="2">
                  <c:v>16.444444444444443</c:v>
                </c:pt>
                <c:pt idx="3">
                  <c:v>27.626984126984123</c:v>
                </c:pt>
                <c:pt idx="4">
                  <c:v>29.246031746031743</c:v>
                </c:pt>
                <c:pt idx="5">
                  <c:v>31.550264550264547</c:v>
                </c:pt>
                <c:pt idx="6">
                  <c:v>29.904761904761909</c:v>
                </c:pt>
                <c:pt idx="7">
                  <c:v>27.383838383838381</c:v>
                </c:pt>
                <c:pt idx="8">
                  <c:v>26.970899470899472</c:v>
                </c:pt>
                <c:pt idx="9">
                  <c:v>30.401709401709404</c:v>
                </c:pt>
                <c:pt idx="10">
                  <c:v>28.996392496392495</c:v>
                </c:pt>
                <c:pt idx="11">
                  <c:v>29.003968253968253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E0-4769-9E13-6E3FC7FC1367}"/>
            </c:ext>
          </c:extLst>
        </c:ser>
        <c:ser>
          <c:idx val="3"/>
          <c:order val="3"/>
          <c:tx>
            <c:strRef>
              <c:f>'PD Combined Table'!$K$3</c:f>
              <c:strCache>
                <c:ptCount val="1"/>
                <c:pt idx="0">
                  <c:v>PFV1.SA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Table'!$M$8,'PD Combined Table'!$M$13,'PD Combined Table'!$M$18,'PD Combined Table'!$M$23,'PD Combined Table'!$M$28,'PD Combined Table'!$M$33,'PD Combined Table'!$M$38,'PD Combined Table'!$M$43,'PD Combined Table'!$M$48,'PD Combined Table'!$M$53,'PD Combined Table'!$M$58,'PD Combined Table'!$M$63)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1.2382783747341561</c:v>
                  </c:pt>
                  <c:pt idx="2">
                    <c:v>1.692860826464927</c:v>
                  </c:pt>
                  <c:pt idx="3">
                    <c:v>2.2256418133842839</c:v>
                  </c:pt>
                  <c:pt idx="4">
                    <c:v>2.5360016976999611</c:v>
                  </c:pt>
                  <c:pt idx="5">
                    <c:v>3.0147513369411216</c:v>
                  </c:pt>
                  <c:pt idx="6">
                    <c:v>3.2414256915730379</c:v>
                  </c:pt>
                  <c:pt idx="7">
                    <c:v>3.779872968414824</c:v>
                  </c:pt>
                  <c:pt idx="8">
                    <c:v>3.5952894865347558</c:v>
                  </c:pt>
                  <c:pt idx="9">
                    <c:v>4.0475001953721534</c:v>
                  </c:pt>
                  <c:pt idx="10">
                    <c:v>4.3506204397933619</c:v>
                  </c:pt>
                  <c:pt idx="11">
                    <c:v>4.3497242768904218</c:v>
                  </c:pt>
                </c:numCache>
              </c:numRef>
            </c:plus>
            <c:minus>
              <c:numRef>
                <c:f>('PD Combined Table'!$M$8,'PD Combined Table'!$M$13,'PD Combined Table'!$M$18,'PD Combined Table'!$M$23,'PD Combined Table'!$M$28,'PD Combined Table'!$M$33,'PD Combined Table'!$M$38,'PD Combined Table'!$M$43,'PD Combined Table'!$M$48,'PD Combined Table'!$M$53,'PD Combined Table'!$M$58,'PD Combined Table'!$M$63)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1.2382783747341561</c:v>
                  </c:pt>
                  <c:pt idx="2">
                    <c:v>1.692860826464927</c:v>
                  </c:pt>
                  <c:pt idx="3">
                    <c:v>2.2256418133842839</c:v>
                  </c:pt>
                  <c:pt idx="4">
                    <c:v>2.5360016976999611</c:v>
                  </c:pt>
                  <c:pt idx="5">
                    <c:v>3.0147513369411216</c:v>
                  </c:pt>
                  <c:pt idx="6">
                    <c:v>3.2414256915730379</c:v>
                  </c:pt>
                  <c:pt idx="7">
                    <c:v>3.779872968414824</c:v>
                  </c:pt>
                  <c:pt idx="8">
                    <c:v>3.5952894865347558</c:v>
                  </c:pt>
                  <c:pt idx="9">
                    <c:v>4.0475001953721534</c:v>
                  </c:pt>
                  <c:pt idx="10">
                    <c:v>4.3506204397933619</c:v>
                  </c:pt>
                  <c:pt idx="11">
                    <c:v>4.3497242768904218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Table'!$K$8,'PD Combined Table'!$K$13,'PD Combined Table'!$K$18,'PD Combined Table'!$K$23,'PD Combined Table'!$K$28,'PD Combined Table'!$K$33,'PD Combined Table'!$K$38,'PD Combined Table'!$K$43,'PD Combined Table'!$K$48,'PD Combined Table'!$K$53,'PD Combined Table'!$K$58,'PD Combined Table'!$K$63)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3.9333333333333331</c:v>
                </c:pt>
                <c:pt idx="3">
                  <c:v>9.466666666666665</c:v>
                </c:pt>
                <c:pt idx="4">
                  <c:v>14.390476190476187</c:v>
                </c:pt>
                <c:pt idx="5">
                  <c:v>18.552380952380954</c:v>
                </c:pt>
                <c:pt idx="6">
                  <c:v>19.428571428571427</c:v>
                </c:pt>
                <c:pt idx="7">
                  <c:v>25.688888888888883</c:v>
                </c:pt>
                <c:pt idx="8">
                  <c:v>26.801587301587297</c:v>
                </c:pt>
                <c:pt idx="9">
                  <c:v>28.665079365079361</c:v>
                </c:pt>
                <c:pt idx="10">
                  <c:v>29.173015873015874</c:v>
                </c:pt>
                <c:pt idx="11">
                  <c:v>28.852380952380951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E0-4769-9E13-6E3FC7FC1367}"/>
            </c:ext>
          </c:extLst>
        </c:ser>
        <c:ser>
          <c:idx val="4"/>
          <c:order val="4"/>
          <c:tx>
            <c:strRef>
              <c:f>'PD Combined Table'!$N$3</c:f>
              <c:strCache>
                <c:ptCount val="1"/>
                <c:pt idx="0">
                  <c:v>PFV1.nMF</c:v>
                </c:pt>
              </c:strCache>
            </c:strRef>
          </c:tx>
          <c:spPr>
            <a:ln w="22225" cap="rnd">
              <a:solidFill>
                <a:srgbClr val="DE0000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rgbClr val="DE0000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Table'!$D$8,'PD Combined Table'!$D$13,'PD Combined Table'!$D$18,'PD Combined Table'!$D$23,'PD Combined Table'!$D$28,'PD Combined Table'!$D$33,'PD Combined Table'!$D$38,'PD Combined Table'!$D$43,'PD Combined Table'!$D$48,'PD Combined Table'!$D$53,'PD Combined Table'!$D$58,'PD Combined Table'!$D$63)</c:f>
                <c:numCache>
                  <c:formatCode>General</c:formatCode>
                  <c:ptCount val="12"/>
                  <c:pt idx="0">
                    <c:v>1.111111111111448</c:v>
                  </c:pt>
                  <c:pt idx="1">
                    <c:v>1.4700066463221162</c:v>
                  </c:pt>
                  <c:pt idx="2">
                    <c:v>2.0898085169043608</c:v>
                  </c:pt>
                  <c:pt idx="3">
                    <c:v>2.5496180561784443</c:v>
                  </c:pt>
                  <c:pt idx="4">
                    <c:v>2.5711556878225124</c:v>
                  </c:pt>
                  <c:pt idx="5">
                    <c:v>2.6870362897951785</c:v>
                  </c:pt>
                  <c:pt idx="6">
                    <c:v>3.0719448136999561</c:v>
                  </c:pt>
                  <c:pt idx="7">
                    <c:v>2.8215518086394358</c:v>
                  </c:pt>
                  <c:pt idx="8">
                    <c:v>2.7623753986241733</c:v>
                  </c:pt>
                  <c:pt idx="9">
                    <c:v>2.5709142816431099</c:v>
                  </c:pt>
                  <c:pt idx="10">
                    <c:v>2.5316633844037062</c:v>
                  </c:pt>
                  <c:pt idx="11">
                    <c:v>2.4916782287559278</c:v>
                  </c:pt>
                </c:numCache>
              </c:numRef>
            </c:plus>
            <c:minus>
              <c:numRef>
                <c:f>('PD Combined Table'!$D$8,'PD Combined Table'!$D$13,'PD Combined Table'!$D$18,'PD Combined Table'!$D$23,'PD Combined Table'!$D$28,'PD Combined Table'!$D$33,'PD Combined Table'!$D$38,'PD Combined Table'!$D$43,'PD Combined Table'!$D$48,'PD Combined Table'!$D$53,'PD Combined Table'!$D$58,'PD Combined Table'!$D$63)</c:f>
                <c:numCache>
                  <c:formatCode>General</c:formatCode>
                  <c:ptCount val="12"/>
                  <c:pt idx="0">
                    <c:v>1.111111111111448</c:v>
                  </c:pt>
                  <c:pt idx="1">
                    <c:v>1.4700066463221162</c:v>
                  </c:pt>
                  <c:pt idx="2">
                    <c:v>2.0898085169043608</c:v>
                  </c:pt>
                  <c:pt idx="3">
                    <c:v>2.5496180561784443</c:v>
                  </c:pt>
                  <c:pt idx="4">
                    <c:v>2.5711556878225124</c:v>
                  </c:pt>
                  <c:pt idx="5">
                    <c:v>2.6870362897951785</c:v>
                  </c:pt>
                  <c:pt idx="6">
                    <c:v>3.0719448136999561</c:v>
                  </c:pt>
                  <c:pt idx="7">
                    <c:v>2.8215518086394358</c:v>
                  </c:pt>
                  <c:pt idx="8">
                    <c:v>2.7623753986241733</c:v>
                  </c:pt>
                  <c:pt idx="9">
                    <c:v>2.5709142816431099</c:v>
                  </c:pt>
                  <c:pt idx="10">
                    <c:v>2.5316633844037062</c:v>
                  </c:pt>
                  <c:pt idx="11">
                    <c:v>2.4916782287559278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Table'!$N$8,'PD Combined Table'!$N$13,'PD Combined Table'!$N$18,'PD Combined Table'!$N$23,'PD Combined Table'!$N$28,'PD Combined Table'!$N$33,'PD Combined Table'!$N$38,'PD Combined Table'!$N$43,'PD Combined Table'!$N$48,'PD Combined Table'!$N$53,'PD Combined Table'!$N$58,'PD Combined Table'!$N$63)</c:f>
              <c:numCache>
                <c:formatCode>General</c:formatCode>
                <c:ptCount val="12"/>
                <c:pt idx="0">
                  <c:v>0</c:v>
                </c:pt>
                <c:pt idx="1">
                  <c:v>4.3650793650793647</c:v>
                </c:pt>
                <c:pt idx="2">
                  <c:v>11.03174603174603</c:v>
                </c:pt>
                <c:pt idx="3">
                  <c:v>22.07482993197279</c:v>
                </c:pt>
                <c:pt idx="4">
                  <c:v>31.795162509448225</c:v>
                </c:pt>
                <c:pt idx="5">
                  <c:v>38.125472411186692</c:v>
                </c:pt>
                <c:pt idx="6">
                  <c:v>40.710506424792136</c:v>
                </c:pt>
                <c:pt idx="7">
                  <c:v>49.168556311413447</c:v>
                </c:pt>
                <c:pt idx="8">
                  <c:v>49.066515495086932</c:v>
                </c:pt>
                <c:pt idx="9">
                  <c:v>57.598261526832964</c:v>
                </c:pt>
                <c:pt idx="10">
                  <c:v>59.537037037037038</c:v>
                </c:pt>
                <c:pt idx="11">
                  <c:v>59.537037037037038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E0-4769-9E13-6E3FC7FC1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552736"/>
        <c:axId val="1342528192"/>
      </c:lineChart>
      <c:catAx>
        <c:axId val="1342552736"/>
        <c:scaling>
          <c:orientation val="minMax"/>
        </c:scaling>
        <c:delete val="1"/>
        <c:axPos val="b"/>
        <c:majorTickMark val="none"/>
        <c:minorTickMark val="none"/>
        <c:tickLblPos val="nextTo"/>
        <c:crossAx val="1342528192"/>
        <c:crosses val="autoZero"/>
        <c:auto val="1"/>
        <c:lblAlgn val="ctr"/>
        <c:lblOffset val="100"/>
        <c:noMultiLvlLbl val="0"/>
      </c:catAx>
      <c:valAx>
        <c:axId val="13425281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42552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25235305757482"/>
          <c:y val="0.36141374623769512"/>
          <c:w val="0.1725228958755689"/>
          <c:h val="0.277172507524609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044235324243"/>
          <c:y val="0.14479263246751448"/>
          <c:w val="0.66610470102128327"/>
          <c:h val="0.59190893273172318"/>
        </c:manualLayout>
      </c:layout>
      <c:lineChart>
        <c:grouping val="standard"/>
        <c:varyColors val="0"/>
        <c:ser>
          <c:idx val="0"/>
          <c:order val="0"/>
          <c:tx>
            <c:strRef>
              <c:f>'DIS. INDEX'!$AO$3</c:f>
              <c:strCache>
                <c:ptCount val="1"/>
                <c:pt idx="0">
                  <c:v>PFV2.RMF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'DIS. INDEX'!$AO$4:$AO$9</c:f>
              <c:numCache>
                <c:formatCode>General</c:formatCode>
                <c:ptCount val="6"/>
                <c:pt idx="0">
                  <c:v>0</c:v>
                </c:pt>
                <c:pt idx="1">
                  <c:v>5.7142857142857134E-2</c:v>
                </c:pt>
                <c:pt idx="2">
                  <c:v>0.17333333333333331</c:v>
                </c:pt>
                <c:pt idx="3">
                  <c:v>0.17333333333333331</c:v>
                </c:pt>
                <c:pt idx="4">
                  <c:v>0.48306614953673777</c:v>
                </c:pt>
                <c:pt idx="5">
                  <c:v>0.46943043884220353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4-44B2-B98C-711C29D00C99}"/>
            </c:ext>
          </c:extLst>
        </c:ser>
        <c:ser>
          <c:idx val="1"/>
          <c:order val="1"/>
          <c:tx>
            <c:strRef>
              <c:f>'DIS. INDEX'!$AP$3</c:f>
              <c:strCache>
                <c:ptCount val="1"/>
                <c:pt idx="0">
                  <c:v>PFV2.pRMF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val>
            <c:numRef>
              <c:f>'DIS. INDEX'!$AP$4:$AP$9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0.1388888888888889</c:v>
                </c:pt>
                <c:pt idx="3">
                  <c:v>0.1388888888888889</c:v>
                </c:pt>
                <c:pt idx="4">
                  <c:v>0.37526395173453997</c:v>
                </c:pt>
                <c:pt idx="5">
                  <c:v>0.42539682539682527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4-44B2-B98C-711C29D00C99}"/>
            </c:ext>
          </c:extLst>
        </c:ser>
        <c:ser>
          <c:idx val="2"/>
          <c:order val="2"/>
          <c:tx>
            <c:strRef>
              <c:f>'DIS. INDEX'!$AQ$3</c:f>
              <c:strCache>
                <c:ptCount val="1"/>
                <c:pt idx="0">
                  <c:v>PFV2.SMF</c:v>
                </c:pt>
              </c:strCache>
            </c:strRef>
          </c:tx>
          <c:spPr>
            <a:ln w="22225" cap="rnd">
              <a:solidFill>
                <a:srgbClr val="FF781D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781D"/>
              </a:solidFill>
              <a:ln w="9525">
                <a:solidFill>
                  <a:srgbClr val="FF781D"/>
                </a:solidFill>
                <a:round/>
              </a:ln>
              <a:effectLst/>
            </c:spPr>
          </c:marker>
          <c:val>
            <c:numRef>
              <c:f>'DIS. INDEX'!$AQ$4:$AQ$9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0.15808080808080807</c:v>
                </c:pt>
                <c:pt idx="3">
                  <c:v>0.15808080808080807</c:v>
                </c:pt>
                <c:pt idx="4">
                  <c:v>0.25457875457875456</c:v>
                </c:pt>
                <c:pt idx="5">
                  <c:v>0.30952380952380942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4-44B2-B98C-711C29D00C99}"/>
            </c:ext>
          </c:extLst>
        </c:ser>
        <c:ser>
          <c:idx val="3"/>
          <c:order val="3"/>
          <c:tx>
            <c:strRef>
              <c:f>'DIS. INDEX'!$AR$3</c:f>
              <c:strCache>
                <c:ptCount val="1"/>
                <c:pt idx="0">
                  <c:v>PFV2.SA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val>
            <c:numRef>
              <c:f>'DIS. INDEX'!$AR$4:$AR$9</c:f>
              <c:numCache>
                <c:formatCode>General</c:formatCode>
                <c:ptCount val="6"/>
                <c:pt idx="0">
                  <c:v>0</c:v>
                </c:pt>
                <c:pt idx="1">
                  <c:v>0.12</c:v>
                </c:pt>
                <c:pt idx="2">
                  <c:v>0.46428571428571419</c:v>
                </c:pt>
                <c:pt idx="3">
                  <c:v>0.46428571428571419</c:v>
                </c:pt>
                <c:pt idx="4">
                  <c:v>0.50500000000000012</c:v>
                </c:pt>
                <c:pt idx="5">
                  <c:v>0.50500000000000012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B4-44B2-B98C-711C29D00C99}"/>
            </c:ext>
          </c:extLst>
        </c:ser>
        <c:ser>
          <c:idx val="4"/>
          <c:order val="4"/>
          <c:tx>
            <c:strRef>
              <c:f>'DIS. INDEX'!$AS$3</c:f>
              <c:strCache>
                <c:ptCount val="1"/>
                <c:pt idx="0">
                  <c:v>PFV2.nMF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rgbClr val="C00000"/>
                </a:solidFill>
                <a:round/>
              </a:ln>
              <a:effectLst/>
            </c:spPr>
          </c:marker>
          <c:val>
            <c:numRef>
              <c:f>'DIS. INDEX'!$AS$4:$AS$9</c:f>
              <c:numCache>
                <c:formatCode>General</c:formatCode>
                <c:ptCount val="6"/>
                <c:pt idx="0">
                  <c:v>0.21052631578947362</c:v>
                </c:pt>
                <c:pt idx="1">
                  <c:v>0.65263157894736845</c:v>
                </c:pt>
                <c:pt idx="2">
                  <c:v>1.5654135338345865</c:v>
                </c:pt>
                <c:pt idx="3">
                  <c:v>1.5654135338345865</c:v>
                </c:pt>
                <c:pt idx="4">
                  <c:v>3.3619047619047615</c:v>
                </c:pt>
                <c:pt idx="5">
                  <c:v>4.3968102073365234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B4-44B2-B98C-711C29D00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7612704"/>
        <c:axId val="1677613120"/>
      </c:lineChart>
      <c:catAx>
        <c:axId val="16776127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77613120"/>
        <c:crosses val="autoZero"/>
        <c:auto val="1"/>
        <c:lblAlgn val="ctr"/>
        <c:lblOffset val="100"/>
        <c:noMultiLvlLbl val="0"/>
      </c:catAx>
      <c:valAx>
        <c:axId val="1677613120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7761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665346328660138"/>
          <c:y val="0.24754600095023277"/>
          <c:w val="0.18334653671339862"/>
          <c:h val="0.247145842270594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1570428696413"/>
          <c:y val="0.17682352941176474"/>
          <c:w val="0.66803652668416447"/>
          <c:h val="0.54928731335053704"/>
        </c:manualLayout>
      </c:layout>
      <c:lineChart>
        <c:grouping val="standard"/>
        <c:varyColors val="0"/>
        <c:ser>
          <c:idx val="0"/>
          <c:order val="0"/>
          <c:tx>
            <c:strRef>
              <c:f>'DIS. INDEX'!$AJ$31</c:f>
              <c:strCache>
                <c:ptCount val="1"/>
                <c:pt idx="0">
                  <c:v>PFV1.RMF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'DIS. INDEX'!$AJ$32:$AJ$37</c:f>
              <c:numCache>
                <c:formatCode>General</c:formatCode>
                <c:ptCount val="6"/>
                <c:pt idx="0">
                  <c:v>0.33333333333333326</c:v>
                </c:pt>
                <c:pt idx="1">
                  <c:v>1.2733333333333332</c:v>
                </c:pt>
                <c:pt idx="2">
                  <c:v>1.4999999999999996</c:v>
                </c:pt>
                <c:pt idx="3">
                  <c:v>2.9311904761904763</c:v>
                </c:pt>
                <c:pt idx="4">
                  <c:v>2.9666666666666663</c:v>
                </c:pt>
                <c:pt idx="5">
                  <c:v>2.7828571428571425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0-4778-8F0D-4A75BCA3C979}"/>
            </c:ext>
          </c:extLst>
        </c:ser>
        <c:ser>
          <c:idx val="1"/>
          <c:order val="1"/>
          <c:tx>
            <c:strRef>
              <c:f>'DIS. INDEX'!$AK$31</c:f>
              <c:strCache>
                <c:ptCount val="1"/>
                <c:pt idx="0">
                  <c:v>PFV1.pRMF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val>
            <c:numRef>
              <c:f>'DIS. INDEX'!$AK$32:$AK$37</c:f>
              <c:numCache>
                <c:formatCode>General</c:formatCode>
                <c:ptCount val="6"/>
                <c:pt idx="0">
                  <c:v>0</c:v>
                </c:pt>
                <c:pt idx="1">
                  <c:v>0.7571428571428569</c:v>
                </c:pt>
                <c:pt idx="2">
                  <c:v>2.6221861471861478</c:v>
                </c:pt>
                <c:pt idx="3">
                  <c:v>3.1932034632034636</c:v>
                </c:pt>
                <c:pt idx="4">
                  <c:v>3.6625091575091573</c:v>
                </c:pt>
                <c:pt idx="5">
                  <c:v>4.7061906514538094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0-4778-8F0D-4A75BCA3C979}"/>
            </c:ext>
          </c:extLst>
        </c:ser>
        <c:ser>
          <c:idx val="2"/>
          <c:order val="2"/>
          <c:tx>
            <c:strRef>
              <c:f>'DIS. INDEX'!$AL$31</c:f>
              <c:strCache>
                <c:ptCount val="1"/>
                <c:pt idx="0">
                  <c:v>PFV1.SMF</c:v>
                </c:pt>
              </c:strCache>
            </c:strRef>
          </c:tx>
          <c:spPr>
            <a:ln w="22225" cap="rnd">
              <a:solidFill>
                <a:srgbClr val="FF781D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781D"/>
              </a:solidFill>
              <a:ln w="9525">
                <a:solidFill>
                  <a:srgbClr val="FF781D"/>
                </a:solidFill>
                <a:round/>
              </a:ln>
              <a:effectLst/>
            </c:spPr>
          </c:marker>
          <c:val>
            <c:numRef>
              <c:f>'DIS. INDEX'!$AL$32:$AL$37</c:f>
              <c:numCache>
                <c:formatCode>General</c:formatCode>
                <c:ptCount val="6"/>
                <c:pt idx="0">
                  <c:v>0</c:v>
                </c:pt>
                <c:pt idx="1">
                  <c:v>7.9999999999999988E-2</c:v>
                </c:pt>
                <c:pt idx="2">
                  <c:v>0.22928571428571429</c:v>
                </c:pt>
                <c:pt idx="3">
                  <c:v>1.0692857142857146</c:v>
                </c:pt>
                <c:pt idx="4">
                  <c:v>1.675</c:v>
                </c:pt>
                <c:pt idx="5">
                  <c:v>3.1583333333333332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A0-4778-8F0D-4A75BCA3C979}"/>
            </c:ext>
          </c:extLst>
        </c:ser>
        <c:ser>
          <c:idx val="3"/>
          <c:order val="3"/>
          <c:tx>
            <c:strRef>
              <c:f>'DIS. INDEX'!$AM$31</c:f>
              <c:strCache>
                <c:ptCount val="1"/>
                <c:pt idx="0">
                  <c:v>PFV1.SA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val>
            <c:numRef>
              <c:f>'DIS. INDEX'!$AM$32:$AM$37</c:f>
              <c:numCache>
                <c:formatCode>General</c:formatCode>
                <c:ptCount val="6"/>
                <c:pt idx="0">
                  <c:v>0.12</c:v>
                </c:pt>
                <c:pt idx="1">
                  <c:v>0.66799999999999993</c:v>
                </c:pt>
                <c:pt idx="2">
                  <c:v>1.0591428571428572</c:v>
                </c:pt>
                <c:pt idx="3">
                  <c:v>1.4661904761904756</c:v>
                </c:pt>
                <c:pt idx="4">
                  <c:v>1.7199047619047616</c:v>
                </c:pt>
                <c:pt idx="5">
                  <c:v>1.7311428571428571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A0-4778-8F0D-4A75BCA3C979}"/>
            </c:ext>
          </c:extLst>
        </c:ser>
        <c:ser>
          <c:idx val="4"/>
          <c:order val="4"/>
          <c:tx>
            <c:strRef>
              <c:f>'DIS. INDEX'!$AN$31</c:f>
              <c:strCache>
                <c:ptCount val="1"/>
                <c:pt idx="0">
                  <c:v>PFV1.nMF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  <a:round/>
              </a:ln>
              <a:effectLst/>
            </c:spPr>
          </c:marker>
          <c:val>
            <c:numRef>
              <c:f>'DIS. INDEX'!$AN$32:$AN$37</c:f>
              <c:numCache>
                <c:formatCode>General</c:formatCode>
                <c:ptCount val="6"/>
                <c:pt idx="0">
                  <c:v>0.26190476190476186</c:v>
                </c:pt>
                <c:pt idx="1">
                  <c:v>1.3244897959183675</c:v>
                </c:pt>
                <c:pt idx="2">
                  <c:v>2.2875283446712014</c:v>
                </c:pt>
                <c:pt idx="3">
                  <c:v>2.9501133786848071</c:v>
                </c:pt>
                <c:pt idx="4">
                  <c:v>3.4558956916099777</c:v>
                </c:pt>
                <c:pt idx="5">
                  <c:v>3.572222222222222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A0-4778-8F0D-4A75BCA3C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093807"/>
        <c:axId val="1687094223"/>
      </c:lineChart>
      <c:catAx>
        <c:axId val="1687093807"/>
        <c:scaling>
          <c:orientation val="minMax"/>
        </c:scaling>
        <c:delete val="1"/>
        <c:axPos val="b"/>
        <c:majorTickMark val="none"/>
        <c:minorTickMark val="none"/>
        <c:tickLblPos val="nextTo"/>
        <c:crossAx val="1687094223"/>
        <c:crosses val="autoZero"/>
        <c:auto val="1"/>
        <c:lblAlgn val="ctr"/>
        <c:lblOffset val="100"/>
        <c:noMultiLvlLbl val="0"/>
      </c:catAx>
      <c:valAx>
        <c:axId val="1687094223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87093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24292425230285"/>
          <c:y val="0.13754349338900487"/>
          <c:w val="0.65611907986024043"/>
          <c:h val="0.65716771050800282"/>
        </c:manualLayout>
      </c:layout>
      <c:lineChart>
        <c:grouping val="standard"/>
        <c:varyColors val="0"/>
        <c:ser>
          <c:idx val="0"/>
          <c:order val="0"/>
          <c:tx>
            <c:strRef>
              <c:f>'DIS. INDEX'!$AO$31</c:f>
              <c:strCache>
                <c:ptCount val="1"/>
                <c:pt idx="0">
                  <c:v>PFV2.RMF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'DIS. INDEX'!$AO$32:$AO$37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0.6558441558441559</c:v>
                </c:pt>
                <c:pt idx="3">
                  <c:v>1.1331168831168832</c:v>
                </c:pt>
                <c:pt idx="4">
                  <c:v>1.5064935064935066</c:v>
                </c:pt>
                <c:pt idx="5">
                  <c:v>1.4318181818181819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38-419C-8D9B-285A8CF94BB4}"/>
            </c:ext>
          </c:extLst>
        </c:ser>
        <c:ser>
          <c:idx val="1"/>
          <c:order val="1"/>
          <c:tx>
            <c:strRef>
              <c:f>'DIS. INDEX'!$AP$31</c:f>
              <c:strCache>
                <c:ptCount val="1"/>
                <c:pt idx="0">
                  <c:v>PFV2.pRMF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val>
            <c:numRef>
              <c:f>'DIS. INDEX'!$AP$32:$AP$37</c:f>
              <c:numCache>
                <c:formatCode>General</c:formatCode>
                <c:ptCount val="6"/>
                <c:pt idx="0">
                  <c:v>0</c:v>
                </c:pt>
                <c:pt idx="1">
                  <c:v>0.95238095238095233</c:v>
                </c:pt>
                <c:pt idx="2">
                  <c:v>1.9</c:v>
                </c:pt>
                <c:pt idx="3">
                  <c:v>2.4571428571428573</c:v>
                </c:pt>
                <c:pt idx="4">
                  <c:v>3.1120879120879126</c:v>
                </c:pt>
                <c:pt idx="5">
                  <c:v>3.3428571428571434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38-419C-8D9B-285A8CF94BB4}"/>
            </c:ext>
          </c:extLst>
        </c:ser>
        <c:ser>
          <c:idx val="2"/>
          <c:order val="2"/>
          <c:tx>
            <c:strRef>
              <c:f>'DIS. INDEX'!$AQ$31</c:f>
              <c:strCache>
                <c:ptCount val="1"/>
                <c:pt idx="0">
                  <c:v>PFV2.SMF</c:v>
                </c:pt>
              </c:strCache>
            </c:strRef>
          </c:tx>
          <c:spPr>
            <a:ln w="22225" cap="rnd">
              <a:solidFill>
                <a:srgbClr val="FF781D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781D"/>
              </a:solidFill>
              <a:ln w="9525">
                <a:solidFill>
                  <a:srgbClr val="FF781D"/>
                </a:solidFill>
                <a:round/>
              </a:ln>
              <a:effectLst/>
            </c:spPr>
          </c:marker>
          <c:val>
            <c:numRef>
              <c:f>'DIS. INDEX'!$AQ$32:$AQ$37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1.1666666666666665</c:v>
                </c:pt>
                <c:pt idx="3">
                  <c:v>1.601298701298701</c:v>
                </c:pt>
                <c:pt idx="4">
                  <c:v>2.0331043956043953</c:v>
                </c:pt>
                <c:pt idx="5">
                  <c:v>2.5714285714285712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38-419C-8D9B-285A8CF94BB4}"/>
            </c:ext>
          </c:extLst>
        </c:ser>
        <c:ser>
          <c:idx val="3"/>
          <c:order val="3"/>
          <c:tx>
            <c:strRef>
              <c:f>'DIS. INDEX'!$AR$31</c:f>
              <c:strCache>
                <c:ptCount val="1"/>
                <c:pt idx="0">
                  <c:v>PFV2.SA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val>
            <c:numRef>
              <c:f>'DIS. INDEX'!$AR$32:$AR$37</c:f>
              <c:numCache>
                <c:formatCode>General</c:formatCode>
                <c:ptCount val="6"/>
                <c:pt idx="0">
                  <c:v>0</c:v>
                </c:pt>
                <c:pt idx="1">
                  <c:v>0.12</c:v>
                </c:pt>
                <c:pt idx="2">
                  <c:v>0.46428571428571419</c:v>
                </c:pt>
                <c:pt idx="3">
                  <c:v>0.61190476190476173</c:v>
                </c:pt>
                <c:pt idx="4">
                  <c:v>0.50500000000000012</c:v>
                </c:pt>
                <c:pt idx="5">
                  <c:v>0.50500000000000012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38-419C-8D9B-285A8CF94BB4}"/>
            </c:ext>
          </c:extLst>
        </c:ser>
        <c:ser>
          <c:idx val="4"/>
          <c:order val="4"/>
          <c:tx>
            <c:strRef>
              <c:f>'DIS. INDEX'!$AS$31</c:f>
              <c:strCache>
                <c:ptCount val="1"/>
                <c:pt idx="0">
                  <c:v>PFV2.nMF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  <a:round/>
              </a:ln>
              <a:effectLst/>
            </c:spPr>
          </c:marker>
          <c:val>
            <c:numRef>
              <c:f>'DIS. INDEX'!$AS$32:$AS$37</c:f>
              <c:numCache>
                <c:formatCode>General</c:formatCode>
                <c:ptCount val="6"/>
                <c:pt idx="0">
                  <c:v>0.21052631578947362</c:v>
                </c:pt>
                <c:pt idx="1">
                  <c:v>0.65263157894736845</c:v>
                </c:pt>
                <c:pt idx="2">
                  <c:v>1.5654135338345865</c:v>
                </c:pt>
                <c:pt idx="3">
                  <c:v>2.2807017543859653</c:v>
                </c:pt>
                <c:pt idx="4">
                  <c:v>3.3619047619047615</c:v>
                </c:pt>
                <c:pt idx="5">
                  <c:v>4.3968102073365234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38-419C-8D9B-285A8CF94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106703"/>
        <c:axId val="1687102543"/>
      </c:lineChart>
      <c:catAx>
        <c:axId val="1687106703"/>
        <c:scaling>
          <c:orientation val="minMax"/>
        </c:scaling>
        <c:delete val="1"/>
        <c:axPos val="b"/>
        <c:majorTickMark val="none"/>
        <c:minorTickMark val="none"/>
        <c:tickLblPos val="nextTo"/>
        <c:crossAx val="1687102543"/>
        <c:crosses val="autoZero"/>
        <c:auto val="1"/>
        <c:lblAlgn val="ctr"/>
        <c:lblOffset val="100"/>
        <c:noMultiLvlLbl val="0"/>
      </c:catAx>
      <c:valAx>
        <c:axId val="1687102543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871067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58491009519333"/>
          <c:y val="0.1770293609671848"/>
          <c:w val="0.75313648293963253"/>
          <c:h val="0.68016672786368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'DIS. INDEX'!$AJ$3</c:f>
              <c:strCache>
                <c:ptCount val="1"/>
                <c:pt idx="0">
                  <c:v>PFV1.RMF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70C0"/>
              </a:solidFill>
            </a:ln>
            <a:effectLst/>
          </c:spPr>
          <c:invertIfNegative val="0"/>
          <c:val>
            <c:numRef>
              <c:f>'DIS. INDEX'!$AJ$4:$AJ$9</c:f>
              <c:numCache>
                <c:formatCode>General</c:formatCode>
                <c:ptCount val="6"/>
                <c:pt idx="0">
                  <c:v>0.11612903225806452</c:v>
                </c:pt>
                <c:pt idx="1">
                  <c:v>0.38640552995391703</c:v>
                </c:pt>
                <c:pt idx="2">
                  <c:v>0.38709677419354838</c:v>
                </c:pt>
                <c:pt idx="3">
                  <c:v>0.38709677419354838</c:v>
                </c:pt>
                <c:pt idx="4">
                  <c:v>0.31478199220134701</c:v>
                </c:pt>
                <c:pt idx="5">
                  <c:v>0.30414746543778798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E-44F0-9BEF-3D762B9C26A1}"/>
            </c:ext>
          </c:extLst>
        </c:ser>
        <c:ser>
          <c:idx val="1"/>
          <c:order val="1"/>
          <c:tx>
            <c:strRef>
              <c:f>'DIS. INDEX'!$AK$3</c:f>
              <c:strCache>
                <c:ptCount val="1"/>
                <c:pt idx="0">
                  <c:v>PFV1.pRMF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val>
            <c:numRef>
              <c:f>'DIS. INDEX'!$AK$4:$AK$9</c:f>
              <c:numCache>
                <c:formatCode>General</c:formatCode>
                <c:ptCount val="6"/>
                <c:pt idx="0">
                  <c:v>0.11666666666666664</c:v>
                </c:pt>
                <c:pt idx="1">
                  <c:v>0.40333333333333327</c:v>
                </c:pt>
                <c:pt idx="2">
                  <c:v>0.76150793650793647</c:v>
                </c:pt>
                <c:pt idx="3">
                  <c:v>0.76150793650793647</c:v>
                </c:pt>
                <c:pt idx="4">
                  <c:v>0.74561605061605052</c:v>
                </c:pt>
                <c:pt idx="5">
                  <c:v>0.71842490842490847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FE-44F0-9BEF-3D762B9C26A1}"/>
            </c:ext>
          </c:extLst>
        </c:ser>
        <c:ser>
          <c:idx val="2"/>
          <c:order val="2"/>
          <c:tx>
            <c:strRef>
              <c:f>'DIS. INDEX'!$AL$3</c:f>
              <c:strCache>
                <c:ptCount val="1"/>
                <c:pt idx="0">
                  <c:v>PFV1.SMF</c:v>
                </c:pt>
              </c:strCache>
            </c:strRef>
          </c:tx>
          <c:spPr>
            <a:solidFill>
              <a:srgbClr val="FF781D"/>
            </a:solidFill>
            <a:ln>
              <a:solidFill>
                <a:srgbClr val="FF781D"/>
              </a:solidFill>
            </a:ln>
            <a:effectLst/>
          </c:spPr>
          <c:invertIfNegative val="0"/>
          <c:val>
            <c:numRef>
              <c:f>'DIS. INDEX'!$AL$4:$AL$9</c:f>
              <c:numCache>
                <c:formatCode>General</c:formatCode>
                <c:ptCount val="6"/>
                <c:pt idx="0">
                  <c:v>0.5133333333333332</c:v>
                </c:pt>
                <c:pt idx="1">
                  <c:v>1.6576190476190473</c:v>
                </c:pt>
                <c:pt idx="2">
                  <c:v>1.8930158730158726</c:v>
                </c:pt>
                <c:pt idx="3">
                  <c:v>1.8930158730158726</c:v>
                </c:pt>
                <c:pt idx="4">
                  <c:v>1.8241025641025641</c:v>
                </c:pt>
                <c:pt idx="5">
                  <c:v>1.7402380952380954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FE-44F0-9BEF-3D762B9C26A1}"/>
            </c:ext>
          </c:extLst>
        </c:ser>
        <c:ser>
          <c:idx val="3"/>
          <c:order val="3"/>
          <c:tx>
            <c:strRef>
              <c:f>'DIS. INDEX'!$AM$3</c:f>
              <c:strCache>
                <c:ptCount val="1"/>
                <c:pt idx="0">
                  <c:v>PFV1.SA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'DIS. INDEX'!$AM$4:$AM$9</c:f>
              <c:numCache>
                <c:formatCode>General</c:formatCode>
                <c:ptCount val="6"/>
                <c:pt idx="0">
                  <c:v>0.12</c:v>
                </c:pt>
                <c:pt idx="1">
                  <c:v>0.56799999999999984</c:v>
                </c:pt>
                <c:pt idx="2">
                  <c:v>1.1131428571428572</c:v>
                </c:pt>
                <c:pt idx="3">
                  <c:v>1.1131428571428572</c:v>
                </c:pt>
                <c:pt idx="4">
                  <c:v>1.7199047619047616</c:v>
                </c:pt>
                <c:pt idx="5">
                  <c:v>1.7311428571428571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FE-44F0-9BEF-3D762B9C26A1}"/>
            </c:ext>
          </c:extLst>
        </c:ser>
        <c:ser>
          <c:idx val="4"/>
          <c:order val="4"/>
          <c:tx>
            <c:strRef>
              <c:f>'DIS. INDEX'!$AN$3</c:f>
              <c:strCache>
                <c:ptCount val="1"/>
                <c:pt idx="0">
                  <c:v>PFV1.nMF</c:v>
                </c:pt>
              </c:strCache>
            </c:strRef>
          </c:tx>
          <c:spPr>
            <a:solidFill>
              <a:srgbClr val="DE0000"/>
            </a:solidFill>
            <a:ln>
              <a:solidFill>
                <a:srgbClr val="DE0000"/>
              </a:solidFill>
            </a:ln>
            <a:effectLst/>
          </c:spPr>
          <c:invertIfNegative val="0"/>
          <c:val>
            <c:numRef>
              <c:f>'DIS. INDEX'!$AN$4:$AN$9</c:f>
              <c:numCache>
                <c:formatCode>General</c:formatCode>
                <c:ptCount val="6"/>
                <c:pt idx="0">
                  <c:v>0.26190476190476186</c:v>
                </c:pt>
                <c:pt idx="1">
                  <c:v>1.3244897959183675</c:v>
                </c:pt>
                <c:pt idx="2">
                  <c:v>2.2875283446712014</c:v>
                </c:pt>
                <c:pt idx="3">
                  <c:v>2.2875283446712014</c:v>
                </c:pt>
                <c:pt idx="4">
                  <c:v>3.4558956916099777</c:v>
                </c:pt>
                <c:pt idx="5">
                  <c:v>3.572222222222222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FE-44F0-9BEF-3D762B9C2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5635856"/>
        <c:axId val="505636272"/>
      </c:barChart>
      <c:catAx>
        <c:axId val="5056358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505636272"/>
        <c:crosses val="autoZero"/>
        <c:auto val="1"/>
        <c:lblAlgn val="ctr"/>
        <c:lblOffset val="100"/>
        <c:noMultiLvlLbl val="0"/>
      </c:catAx>
      <c:valAx>
        <c:axId val="50563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563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6109922826810825"/>
          <c:y val="0.73715406688153617"/>
          <c:w val="0.13601049868766404"/>
          <c:h val="0.26284593311846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65006529356242"/>
          <c:y val="0.18518518518518517"/>
          <c:w val="0.74482995660025264"/>
          <c:h val="0.67323377213507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'DIS. INDEX'!$AO$3</c:f>
              <c:strCache>
                <c:ptCount val="1"/>
                <c:pt idx="0">
                  <c:v>PFV2.RMF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'DIS. INDEX'!$AO$4:$AO$9</c:f>
              <c:numCache>
                <c:formatCode>General</c:formatCode>
                <c:ptCount val="6"/>
                <c:pt idx="0">
                  <c:v>0</c:v>
                </c:pt>
                <c:pt idx="1">
                  <c:v>5.7142857142857134E-2</c:v>
                </c:pt>
                <c:pt idx="2">
                  <c:v>0.17333333333333331</c:v>
                </c:pt>
                <c:pt idx="3">
                  <c:v>0.17333333333333331</c:v>
                </c:pt>
                <c:pt idx="4">
                  <c:v>0.48306614953673777</c:v>
                </c:pt>
                <c:pt idx="5">
                  <c:v>0.46943043884220353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8-4BEC-8726-B5F2D9D56CD0}"/>
            </c:ext>
          </c:extLst>
        </c:ser>
        <c:ser>
          <c:idx val="1"/>
          <c:order val="1"/>
          <c:tx>
            <c:strRef>
              <c:f>'DIS. INDEX'!$AP$3</c:f>
              <c:strCache>
                <c:ptCount val="1"/>
                <c:pt idx="0">
                  <c:v>PFV2.pRMF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val>
            <c:numRef>
              <c:f>'DIS. INDEX'!$AP$4:$AP$9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0.1388888888888889</c:v>
                </c:pt>
                <c:pt idx="3">
                  <c:v>0.1388888888888889</c:v>
                </c:pt>
                <c:pt idx="4">
                  <c:v>0.37526395173453997</c:v>
                </c:pt>
                <c:pt idx="5">
                  <c:v>0.42539682539682527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8-4BEC-8726-B5F2D9D56CD0}"/>
            </c:ext>
          </c:extLst>
        </c:ser>
        <c:ser>
          <c:idx val="2"/>
          <c:order val="2"/>
          <c:tx>
            <c:strRef>
              <c:f>'DIS. INDEX'!$AQ$3</c:f>
              <c:strCache>
                <c:ptCount val="1"/>
                <c:pt idx="0">
                  <c:v>PFV2.SMF</c:v>
                </c:pt>
              </c:strCache>
            </c:strRef>
          </c:tx>
          <c:spPr>
            <a:solidFill>
              <a:srgbClr val="FF781D"/>
            </a:solidFill>
            <a:ln>
              <a:solidFill>
                <a:srgbClr val="FF781D"/>
              </a:solidFill>
            </a:ln>
            <a:effectLst/>
          </c:spPr>
          <c:invertIfNegative val="0"/>
          <c:val>
            <c:numRef>
              <c:f>'DIS. INDEX'!$AQ$4:$AQ$9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0.15808080808080807</c:v>
                </c:pt>
                <c:pt idx="3">
                  <c:v>0.15808080808080807</c:v>
                </c:pt>
                <c:pt idx="4">
                  <c:v>0.25457875457875456</c:v>
                </c:pt>
                <c:pt idx="5">
                  <c:v>0.30952380952380942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F8-4BEC-8726-B5F2D9D56CD0}"/>
            </c:ext>
          </c:extLst>
        </c:ser>
        <c:ser>
          <c:idx val="3"/>
          <c:order val="3"/>
          <c:tx>
            <c:strRef>
              <c:f>'DIS. INDEX'!$AR$3</c:f>
              <c:strCache>
                <c:ptCount val="1"/>
                <c:pt idx="0">
                  <c:v>PFV2.SA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'DIS. INDEX'!$AR$4:$AR$9</c:f>
              <c:numCache>
                <c:formatCode>General</c:formatCode>
                <c:ptCount val="6"/>
                <c:pt idx="0">
                  <c:v>0</c:v>
                </c:pt>
                <c:pt idx="1">
                  <c:v>0.12</c:v>
                </c:pt>
                <c:pt idx="2">
                  <c:v>0.46428571428571419</c:v>
                </c:pt>
                <c:pt idx="3">
                  <c:v>0.46428571428571419</c:v>
                </c:pt>
                <c:pt idx="4">
                  <c:v>0.50500000000000012</c:v>
                </c:pt>
                <c:pt idx="5">
                  <c:v>0.50500000000000012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F8-4BEC-8726-B5F2D9D56CD0}"/>
            </c:ext>
          </c:extLst>
        </c:ser>
        <c:ser>
          <c:idx val="4"/>
          <c:order val="4"/>
          <c:tx>
            <c:strRef>
              <c:f>'DIS. INDEX'!$AS$3</c:f>
              <c:strCache>
                <c:ptCount val="1"/>
                <c:pt idx="0">
                  <c:v>PFV2.nMF</c:v>
                </c:pt>
              </c:strCache>
            </c:strRef>
          </c:tx>
          <c:spPr>
            <a:solidFill>
              <a:srgbClr val="DE0000"/>
            </a:solidFill>
            <a:ln>
              <a:solidFill>
                <a:srgbClr val="DE0000"/>
              </a:solidFill>
            </a:ln>
            <a:effectLst/>
          </c:spPr>
          <c:invertIfNegative val="0"/>
          <c:val>
            <c:numRef>
              <c:f>'DIS. INDEX'!$AS$4:$AS$9</c:f>
              <c:numCache>
                <c:formatCode>General</c:formatCode>
                <c:ptCount val="6"/>
                <c:pt idx="0">
                  <c:v>0.21052631578947362</c:v>
                </c:pt>
                <c:pt idx="1">
                  <c:v>0.65263157894736845</c:v>
                </c:pt>
                <c:pt idx="2">
                  <c:v>1.5654135338345865</c:v>
                </c:pt>
                <c:pt idx="3">
                  <c:v>1.5654135338345865</c:v>
                </c:pt>
                <c:pt idx="4">
                  <c:v>3.3619047619047615</c:v>
                </c:pt>
                <c:pt idx="5">
                  <c:v>4.3968102073365234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F8-4BEC-8726-B5F2D9D56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5455312"/>
        <c:axId val="815469040"/>
      </c:barChart>
      <c:catAx>
        <c:axId val="8154553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815469040"/>
        <c:crosses val="autoZero"/>
        <c:auto val="1"/>
        <c:lblAlgn val="ctr"/>
        <c:lblOffset val="100"/>
        <c:noMultiLvlLbl val="0"/>
      </c:catAx>
      <c:valAx>
        <c:axId val="81546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1545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4253390739950607"/>
          <c:y val="0.68184703656229029"/>
          <c:w val="0.15510733572096591"/>
          <c:h val="0.31815296343770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557699946260412E-2"/>
          <c:y val="0.1530190239867659"/>
          <c:w val="0.77685674120111836"/>
          <c:h val="0.68125150609275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'DIS. INDEX'!$AJ$31</c:f>
              <c:strCache>
                <c:ptCount val="1"/>
                <c:pt idx="0">
                  <c:v>PFV1.RMF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'DIS. INDEX'!$AJ$32:$AJ$37</c:f>
              <c:numCache>
                <c:formatCode>General</c:formatCode>
                <c:ptCount val="6"/>
                <c:pt idx="0">
                  <c:v>0.33333333333333326</c:v>
                </c:pt>
                <c:pt idx="1">
                  <c:v>1.2733333333333332</c:v>
                </c:pt>
                <c:pt idx="2">
                  <c:v>1.4999999999999996</c:v>
                </c:pt>
                <c:pt idx="3">
                  <c:v>2.9311904761904763</c:v>
                </c:pt>
                <c:pt idx="4">
                  <c:v>2.9666666666666663</c:v>
                </c:pt>
                <c:pt idx="5">
                  <c:v>2.7828571428571425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B-4A63-AC7E-7AF919059D6D}"/>
            </c:ext>
          </c:extLst>
        </c:ser>
        <c:ser>
          <c:idx val="1"/>
          <c:order val="1"/>
          <c:tx>
            <c:strRef>
              <c:f>'DIS. INDEX'!$AK$31</c:f>
              <c:strCache>
                <c:ptCount val="1"/>
                <c:pt idx="0">
                  <c:v>PFV1.pRMF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val>
            <c:numRef>
              <c:f>'DIS. INDEX'!$AK$32:$AK$37</c:f>
              <c:numCache>
                <c:formatCode>General</c:formatCode>
                <c:ptCount val="6"/>
                <c:pt idx="0">
                  <c:v>0</c:v>
                </c:pt>
                <c:pt idx="1">
                  <c:v>0.7571428571428569</c:v>
                </c:pt>
                <c:pt idx="2">
                  <c:v>2.6221861471861478</c:v>
                </c:pt>
                <c:pt idx="3">
                  <c:v>3.1932034632034636</c:v>
                </c:pt>
                <c:pt idx="4">
                  <c:v>3.6625091575091573</c:v>
                </c:pt>
                <c:pt idx="5">
                  <c:v>4.7061906514538094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B-4A63-AC7E-7AF919059D6D}"/>
            </c:ext>
          </c:extLst>
        </c:ser>
        <c:ser>
          <c:idx val="2"/>
          <c:order val="2"/>
          <c:tx>
            <c:strRef>
              <c:f>'DIS. INDEX'!$AL$31</c:f>
              <c:strCache>
                <c:ptCount val="1"/>
                <c:pt idx="0">
                  <c:v>PFV1.SMF</c:v>
                </c:pt>
              </c:strCache>
            </c:strRef>
          </c:tx>
          <c:spPr>
            <a:solidFill>
              <a:srgbClr val="FF781D"/>
            </a:solidFill>
            <a:ln>
              <a:solidFill>
                <a:srgbClr val="FF781D"/>
              </a:solidFill>
            </a:ln>
            <a:effectLst/>
          </c:spPr>
          <c:invertIfNegative val="0"/>
          <c:val>
            <c:numRef>
              <c:f>'DIS. INDEX'!$AL$32:$AL$37</c:f>
              <c:numCache>
                <c:formatCode>General</c:formatCode>
                <c:ptCount val="6"/>
                <c:pt idx="0">
                  <c:v>0</c:v>
                </c:pt>
                <c:pt idx="1">
                  <c:v>7.9999999999999988E-2</c:v>
                </c:pt>
                <c:pt idx="2">
                  <c:v>0.22928571428571429</c:v>
                </c:pt>
                <c:pt idx="3">
                  <c:v>1.0692857142857146</c:v>
                </c:pt>
                <c:pt idx="4">
                  <c:v>1.675</c:v>
                </c:pt>
                <c:pt idx="5">
                  <c:v>3.1583333333333332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AB-4A63-AC7E-7AF919059D6D}"/>
            </c:ext>
          </c:extLst>
        </c:ser>
        <c:ser>
          <c:idx val="3"/>
          <c:order val="3"/>
          <c:tx>
            <c:strRef>
              <c:f>'DIS. INDEX'!$AM$31</c:f>
              <c:strCache>
                <c:ptCount val="1"/>
                <c:pt idx="0">
                  <c:v>PFV1.SA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'DIS. INDEX'!$AM$32:$AM$37</c:f>
              <c:numCache>
                <c:formatCode>General</c:formatCode>
                <c:ptCount val="6"/>
                <c:pt idx="0">
                  <c:v>0.12</c:v>
                </c:pt>
                <c:pt idx="1">
                  <c:v>0.66799999999999993</c:v>
                </c:pt>
                <c:pt idx="2">
                  <c:v>1.0591428571428572</c:v>
                </c:pt>
                <c:pt idx="3">
                  <c:v>1.4661904761904756</c:v>
                </c:pt>
                <c:pt idx="4">
                  <c:v>1.7199047619047616</c:v>
                </c:pt>
                <c:pt idx="5">
                  <c:v>1.7311428571428571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B-4A63-AC7E-7AF919059D6D}"/>
            </c:ext>
          </c:extLst>
        </c:ser>
        <c:ser>
          <c:idx val="4"/>
          <c:order val="4"/>
          <c:tx>
            <c:strRef>
              <c:f>'DIS. INDEX'!$AN$31</c:f>
              <c:strCache>
                <c:ptCount val="1"/>
                <c:pt idx="0">
                  <c:v>PFV1.nMF</c:v>
                </c:pt>
              </c:strCache>
            </c:strRef>
          </c:tx>
          <c:spPr>
            <a:solidFill>
              <a:srgbClr val="DE0000"/>
            </a:solidFill>
            <a:ln>
              <a:solidFill>
                <a:srgbClr val="DE0000"/>
              </a:solidFill>
            </a:ln>
            <a:effectLst/>
          </c:spPr>
          <c:invertIfNegative val="0"/>
          <c:val>
            <c:numRef>
              <c:f>'DIS. INDEX'!$AN$32:$AN$37</c:f>
              <c:numCache>
                <c:formatCode>General</c:formatCode>
                <c:ptCount val="6"/>
                <c:pt idx="0">
                  <c:v>0.26190476190476186</c:v>
                </c:pt>
                <c:pt idx="1">
                  <c:v>1.3244897959183675</c:v>
                </c:pt>
                <c:pt idx="2">
                  <c:v>2.2875283446712014</c:v>
                </c:pt>
                <c:pt idx="3">
                  <c:v>2.9501133786848071</c:v>
                </c:pt>
                <c:pt idx="4">
                  <c:v>3.4558956916099777</c:v>
                </c:pt>
                <c:pt idx="5">
                  <c:v>3.572222222222222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AB-4A63-AC7E-7AF919059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6548304"/>
        <c:axId val="1156548720"/>
      </c:barChart>
      <c:catAx>
        <c:axId val="115654830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out"/>
        <c:minorTickMark val="none"/>
        <c:tickLblPos val="nextTo"/>
        <c:crossAx val="1156548720"/>
        <c:crosses val="autoZero"/>
        <c:auto val="1"/>
        <c:lblAlgn val="ctr"/>
        <c:lblOffset val="100"/>
        <c:noMultiLvlLbl val="0"/>
      </c:catAx>
      <c:valAx>
        <c:axId val="115654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654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6884740297670504"/>
          <c:y val="0.70274971831994948"/>
          <c:w val="0.13115259702329493"/>
          <c:h val="0.29725028168005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729360049506"/>
          <c:y val="0.14300736067297581"/>
          <c:w val="0.71832102699224842"/>
          <c:h val="0.697686148852844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'DIS. INDEX'!$AC$67</c:f>
              <c:strCache>
                <c:ptCount val="1"/>
                <c:pt idx="0">
                  <c:v>PFV2.RMF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('DIS. INDEX'!$AC$77,'DIS. INDEX'!$AC$87,'DIS. INDEX'!$AC$97,'DIS. INDEX'!$AC$107,'DIS. INDEX'!$AC$117,'DIS. INDEX'!$AC$127)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0.6558441558441559</c:v>
                </c:pt>
                <c:pt idx="3">
                  <c:v>1.1331168831168832</c:v>
                </c:pt>
                <c:pt idx="4">
                  <c:v>1.5064935064935066</c:v>
                </c:pt>
                <c:pt idx="5">
                  <c:v>1.4318181818181819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F-4763-ABB6-86088B4ADB45}"/>
            </c:ext>
          </c:extLst>
        </c:ser>
        <c:ser>
          <c:idx val="1"/>
          <c:order val="1"/>
          <c:tx>
            <c:strRef>
              <c:f>'DIS. INDEX'!$AD$67</c:f>
              <c:strCache>
                <c:ptCount val="1"/>
                <c:pt idx="0">
                  <c:v>PFV2.pRMF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val>
            <c:numRef>
              <c:f>('DIS. INDEX'!$AD$77,'DIS. INDEX'!$AD$87,'DIS. INDEX'!$AD$97,'DIS. INDEX'!$AD$107,'DIS. INDEX'!$AD$117,'DIS. INDEX'!$AD$127)</c:f>
              <c:numCache>
                <c:formatCode>General</c:formatCode>
                <c:ptCount val="6"/>
                <c:pt idx="0">
                  <c:v>0</c:v>
                </c:pt>
                <c:pt idx="1">
                  <c:v>0.95238095238095233</c:v>
                </c:pt>
                <c:pt idx="2">
                  <c:v>1.9</c:v>
                </c:pt>
                <c:pt idx="3">
                  <c:v>2.4571428571428573</c:v>
                </c:pt>
                <c:pt idx="4">
                  <c:v>3.1120879120879126</c:v>
                </c:pt>
                <c:pt idx="5">
                  <c:v>3.3428571428571434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0F-4763-ABB6-86088B4ADB45}"/>
            </c:ext>
          </c:extLst>
        </c:ser>
        <c:ser>
          <c:idx val="2"/>
          <c:order val="2"/>
          <c:tx>
            <c:strRef>
              <c:f>'DIS. INDEX'!$AE$67</c:f>
              <c:strCache>
                <c:ptCount val="1"/>
                <c:pt idx="0">
                  <c:v>PFV2.SMF</c:v>
                </c:pt>
              </c:strCache>
            </c:strRef>
          </c:tx>
          <c:spPr>
            <a:solidFill>
              <a:srgbClr val="FF781D"/>
            </a:solidFill>
            <a:ln>
              <a:solidFill>
                <a:srgbClr val="FF781D"/>
              </a:solidFill>
            </a:ln>
            <a:effectLst/>
          </c:spPr>
          <c:invertIfNegative val="0"/>
          <c:val>
            <c:numRef>
              <c:f>('DIS. INDEX'!$AE$77,'DIS. INDEX'!$AE$87,'DIS. INDEX'!$AE$97,'DIS. INDEX'!$AE$107,'DIS. INDEX'!$AE$117,'DIS. INDEX'!$AE$127)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1.1666666666666665</c:v>
                </c:pt>
                <c:pt idx="3">
                  <c:v>1.601298701298701</c:v>
                </c:pt>
                <c:pt idx="4">
                  <c:v>2.0331043956043953</c:v>
                </c:pt>
                <c:pt idx="5">
                  <c:v>2.5714285714285712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0F-4763-ABB6-86088B4ADB45}"/>
            </c:ext>
          </c:extLst>
        </c:ser>
        <c:ser>
          <c:idx val="3"/>
          <c:order val="3"/>
          <c:tx>
            <c:strRef>
              <c:f>'DIS. INDEX'!$AF$67</c:f>
              <c:strCache>
                <c:ptCount val="1"/>
                <c:pt idx="0">
                  <c:v>PFV2.SA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('DIS. INDEX'!$AF$77,'DIS. INDEX'!$AF$87,'DIS. INDEX'!$AF$97,'DIS. INDEX'!$AF$107,'DIS. INDEX'!$AF$117,'DIS. INDEX'!$AF$127)</c:f>
              <c:numCache>
                <c:formatCode>General</c:formatCode>
                <c:ptCount val="6"/>
                <c:pt idx="0">
                  <c:v>0</c:v>
                </c:pt>
                <c:pt idx="1">
                  <c:v>0.12</c:v>
                </c:pt>
                <c:pt idx="2">
                  <c:v>0.46428571428571419</c:v>
                </c:pt>
                <c:pt idx="3">
                  <c:v>0.61190476190476173</c:v>
                </c:pt>
                <c:pt idx="4">
                  <c:v>0.50500000000000012</c:v>
                </c:pt>
                <c:pt idx="5">
                  <c:v>0.50500000000000012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0F-4763-ABB6-86088B4ADB45}"/>
            </c:ext>
          </c:extLst>
        </c:ser>
        <c:ser>
          <c:idx val="4"/>
          <c:order val="4"/>
          <c:tx>
            <c:strRef>
              <c:f>'DIS. INDEX'!$AG$67</c:f>
              <c:strCache>
                <c:ptCount val="1"/>
                <c:pt idx="0">
                  <c:v>PFV2.nMF</c:v>
                </c:pt>
              </c:strCache>
            </c:strRef>
          </c:tx>
          <c:spPr>
            <a:solidFill>
              <a:srgbClr val="DE0000"/>
            </a:solidFill>
            <a:ln>
              <a:solidFill>
                <a:srgbClr val="DE0000"/>
              </a:solidFill>
            </a:ln>
            <a:effectLst/>
          </c:spPr>
          <c:invertIfNegative val="0"/>
          <c:val>
            <c:numRef>
              <c:f>('DIS. INDEX'!$AG$77,'DIS. INDEX'!$AG$87,'DIS. INDEX'!$AG$97,'DIS. INDEX'!$AG$107,'DIS. INDEX'!$AG$117,'DIS. INDEX'!$AG$127)</c:f>
              <c:numCache>
                <c:formatCode>General</c:formatCode>
                <c:ptCount val="6"/>
                <c:pt idx="0">
                  <c:v>0.21052631578947362</c:v>
                </c:pt>
                <c:pt idx="1">
                  <c:v>0.65263157894736845</c:v>
                </c:pt>
                <c:pt idx="2">
                  <c:v>1.5654135338345865</c:v>
                </c:pt>
                <c:pt idx="3">
                  <c:v>2.2807017543859653</c:v>
                </c:pt>
                <c:pt idx="4">
                  <c:v>3.3619047619047615</c:v>
                </c:pt>
                <c:pt idx="5">
                  <c:v>4.3968102073365234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0F-4763-ABB6-86088B4AD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872688"/>
        <c:axId val="1464884336"/>
      </c:barChart>
      <c:catAx>
        <c:axId val="146487268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464884336"/>
        <c:crosses val="autoZero"/>
        <c:auto val="1"/>
        <c:lblAlgn val="ctr"/>
        <c:lblOffset val="100"/>
        <c:noMultiLvlLbl val="0"/>
      </c:catAx>
      <c:valAx>
        <c:axId val="146488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6487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5084408223291152"/>
          <c:y val="0.61356417198638813"/>
          <c:w val="0.14465210331198872"/>
          <c:h val="0.38643582801361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78416204200571"/>
          <c:y val="0.22831497626730285"/>
          <c:w val="0.61882910246918121"/>
          <c:h val="0.61761782745027649"/>
        </c:manualLayout>
      </c:layout>
      <c:lineChart>
        <c:grouping val="standard"/>
        <c:varyColors val="0"/>
        <c:ser>
          <c:idx val="0"/>
          <c:order val="0"/>
          <c:tx>
            <c:strRef>
              <c:f>'PD Combined Table'!$Q$3</c:f>
              <c:strCache>
                <c:ptCount val="1"/>
                <c:pt idx="0">
                  <c:v>PFV2.RMF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Table'!$S$8,'PD Combined Table'!$S$13,'PD Combined Table'!$S$18,'PD Combined Table'!$S$23,'PD Combined Table'!$S$28,'PD Combined Table'!$S$33,'PD Combined Table'!$S$38,'PD Combined Table'!$S$43,'PD Combined Table'!$S$48,'PD Combined Table'!$S$53,'PD Combined Table'!$S$58,'PD Combined Table'!$S$63)</c:f>
                <c:numCache>
                  <c:formatCode>General</c:formatCode>
                  <c:ptCount val="12"/>
                  <c:pt idx="0">
                    <c:v>0.40746352786582613</c:v>
                  </c:pt>
                  <c:pt idx="1">
                    <c:v>1.0249272299090029</c:v>
                  </c:pt>
                  <c:pt idx="2">
                    <c:v>1.3164617871389042</c:v>
                  </c:pt>
                  <c:pt idx="3">
                    <c:v>1.9844854252664093</c:v>
                  </c:pt>
                  <c:pt idx="4">
                    <c:v>2.4026388213642926</c:v>
                  </c:pt>
                  <c:pt idx="5">
                    <c:v>2.7506075692684306</c:v>
                  </c:pt>
                  <c:pt idx="6">
                    <c:v>2.8242382595348055</c:v>
                  </c:pt>
                  <c:pt idx="7">
                    <c:v>3.2764500615939394</c:v>
                  </c:pt>
                  <c:pt idx="8">
                    <c:v>3.2789234952691309</c:v>
                  </c:pt>
                  <c:pt idx="9">
                    <c:v>3.8444780006208656</c:v>
                  </c:pt>
                  <c:pt idx="10">
                    <c:v>3.9611371461401004</c:v>
                  </c:pt>
                  <c:pt idx="11">
                    <c:v>3.9637154749889021</c:v>
                  </c:pt>
                </c:numCache>
              </c:numRef>
            </c:plus>
            <c:minus>
              <c:numRef>
                <c:f>('PD Combined Table'!$S$8,'PD Combined Table'!$S$13,'PD Combined Table'!$S$18,'PD Combined Table'!$S$23,'PD Combined Table'!$S$28,'PD Combined Table'!$S$33,'PD Combined Table'!$S$38,'PD Combined Table'!$S$43,'PD Combined Table'!$S$48,'PD Combined Table'!$S$53,'PD Combined Table'!$S$58,'PD Combined Table'!$S$63)</c:f>
                <c:numCache>
                  <c:formatCode>General</c:formatCode>
                  <c:ptCount val="12"/>
                  <c:pt idx="0">
                    <c:v>0.40746352786582613</c:v>
                  </c:pt>
                  <c:pt idx="1">
                    <c:v>1.0249272299090029</c:v>
                  </c:pt>
                  <c:pt idx="2">
                    <c:v>1.3164617871389042</c:v>
                  </c:pt>
                  <c:pt idx="3">
                    <c:v>1.9844854252664093</c:v>
                  </c:pt>
                  <c:pt idx="4">
                    <c:v>2.4026388213642926</c:v>
                  </c:pt>
                  <c:pt idx="5">
                    <c:v>2.7506075692684306</c:v>
                  </c:pt>
                  <c:pt idx="6">
                    <c:v>2.8242382595348055</c:v>
                  </c:pt>
                  <c:pt idx="7">
                    <c:v>3.2764500615939394</c:v>
                  </c:pt>
                  <c:pt idx="8">
                    <c:v>3.2789234952691309</c:v>
                  </c:pt>
                  <c:pt idx="9">
                    <c:v>3.8444780006208656</c:v>
                  </c:pt>
                  <c:pt idx="10">
                    <c:v>3.9611371461401004</c:v>
                  </c:pt>
                  <c:pt idx="11">
                    <c:v>3.9637154749889021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Table'!$Q$8,'PD Combined Table'!$Q$13,'PD Combined Table'!$Q$18,'PD Combined Table'!$Q$23,'PD Combined Table'!$Q$28,'PD Combined Table'!$Q$33,'PD Combined Table'!$Q$38,'PD Combined Table'!$Q$43,'PD Combined Table'!$Q$48,'PD Combined Table'!$Q$53,'PD Combined Table'!$Q$58,'PD Combined Table'!$Q$63)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0.95238095238095233</c:v>
                </c:pt>
                <c:pt idx="4">
                  <c:v>1.6666666666666667</c:v>
                </c:pt>
                <c:pt idx="5">
                  <c:v>2.8888888888888884</c:v>
                </c:pt>
                <c:pt idx="6">
                  <c:v>3.7171717171717167</c:v>
                </c:pt>
                <c:pt idx="7">
                  <c:v>5.1010101010101003</c:v>
                </c:pt>
                <c:pt idx="8">
                  <c:v>5.6517094017094012</c:v>
                </c:pt>
                <c:pt idx="9">
                  <c:v>8.0511024922789627</c:v>
                </c:pt>
                <c:pt idx="10">
                  <c:v>7.9708994708994707</c:v>
                </c:pt>
                <c:pt idx="11">
                  <c:v>7.8238406473700595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58-4CF8-B616-A6B286BEA2A0}"/>
            </c:ext>
          </c:extLst>
        </c:ser>
        <c:ser>
          <c:idx val="1"/>
          <c:order val="1"/>
          <c:tx>
            <c:strRef>
              <c:f>'PD Combined Table'!$T$3</c:f>
              <c:strCache>
                <c:ptCount val="1"/>
                <c:pt idx="0">
                  <c:v>PFV2.pRMF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Table'!$V$8,'PD Combined Table'!$V$13,'PD Combined Table'!$V$18,'PD Combined Table'!$V$23,'PD Combined Table'!$V$28,'PD Combined Table'!$V$33,'PD Combined Table'!$V$38,'PD Combined Table'!$V$43,'PD Combined Table'!$V$48,'PD Combined Table'!$V$53,'PD Combined Table'!$V$58,'PD Combined Table'!$V$63)</c:f>
                <c:numCache>
                  <c:formatCode>General</c:formatCode>
                  <c:ptCount val="12"/>
                  <c:pt idx="0">
                    <c:v>0.10676170102929777</c:v>
                  </c:pt>
                  <c:pt idx="1">
                    <c:v>1.0394925016854433</c:v>
                  </c:pt>
                  <c:pt idx="2">
                    <c:v>1.3640513774043115</c:v>
                  </c:pt>
                  <c:pt idx="3">
                    <c:v>2.0535303087692744</c:v>
                  </c:pt>
                  <c:pt idx="4">
                    <c:v>2.4746945021758617</c:v>
                  </c:pt>
                  <c:pt idx="5">
                    <c:v>2.8053295534393912</c:v>
                  </c:pt>
                  <c:pt idx="6">
                    <c:v>2.8657320643504036</c:v>
                  </c:pt>
                  <c:pt idx="7">
                    <c:v>3.2887613223944157</c:v>
                  </c:pt>
                  <c:pt idx="8">
                    <c:v>3.2800668666907393</c:v>
                  </c:pt>
                  <c:pt idx="9">
                    <c:v>3.7872392470794041</c:v>
                  </c:pt>
                  <c:pt idx="10">
                    <c:v>3.8968599832746751</c:v>
                  </c:pt>
                  <c:pt idx="11">
                    <c:v>3.8984285272446666</c:v>
                  </c:pt>
                </c:numCache>
              </c:numRef>
            </c:plus>
            <c:minus>
              <c:numRef>
                <c:f>('PD Combined Table'!$V$8,'PD Combined Table'!$V$13,'PD Combined Table'!$V$18,'PD Combined Table'!$V$23,'PD Combined Table'!$V$28,'PD Combined Table'!$V$33,'PD Combined Table'!$V$38,'PD Combined Table'!$V$43,'PD Combined Table'!$V$48,'PD Combined Table'!$V$53,'PD Combined Table'!$V$58,'PD Combined Table'!$V$63)</c:f>
                <c:numCache>
                  <c:formatCode>General</c:formatCode>
                  <c:ptCount val="12"/>
                  <c:pt idx="0">
                    <c:v>0.10676170102929777</c:v>
                  </c:pt>
                  <c:pt idx="1">
                    <c:v>1.0394925016854433</c:v>
                  </c:pt>
                  <c:pt idx="2">
                    <c:v>1.3640513774043115</c:v>
                  </c:pt>
                  <c:pt idx="3">
                    <c:v>2.0535303087692744</c:v>
                  </c:pt>
                  <c:pt idx="4">
                    <c:v>2.4746945021758617</c:v>
                  </c:pt>
                  <c:pt idx="5">
                    <c:v>2.8053295534393912</c:v>
                  </c:pt>
                  <c:pt idx="6">
                    <c:v>2.8657320643504036</c:v>
                  </c:pt>
                  <c:pt idx="7">
                    <c:v>3.2887613223944157</c:v>
                  </c:pt>
                  <c:pt idx="8">
                    <c:v>3.2800668666907393</c:v>
                  </c:pt>
                  <c:pt idx="9">
                    <c:v>3.7872392470794041</c:v>
                  </c:pt>
                  <c:pt idx="10">
                    <c:v>3.8968599832746751</c:v>
                  </c:pt>
                  <c:pt idx="11">
                    <c:v>3.8984285272446666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Table'!$T$8,'PD Combined Table'!$T$13,'PD Combined Table'!$T$18,'PD Combined Table'!$T$23,'PD Combined Table'!$T$28,'PD Combined Table'!$T$33,'PD Combined Table'!$T$38,'PD Combined Table'!$T$43,'PD Combined Table'!$T$48,'PD Combined Table'!$T$53,'PD Combined Table'!$T$58,'PD Combined Table'!$T$63)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2.3148148148148149</c:v>
                </c:pt>
                <c:pt idx="6">
                  <c:v>2.074074074074074</c:v>
                </c:pt>
                <c:pt idx="7">
                  <c:v>3.1649831649831648</c:v>
                </c:pt>
                <c:pt idx="8">
                  <c:v>6.0732323232323226</c:v>
                </c:pt>
                <c:pt idx="9">
                  <c:v>6.2543991955756661</c:v>
                </c:pt>
                <c:pt idx="10">
                  <c:v>7.1632071632071623</c:v>
                </c:pt>
                <c:pt idx="11">
                  <c:v>7.0899470899470884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58-4CF8-B616-A6B286BEA2A0}"/>
            </c:ext>
          </c:extLst>
        </c:ser>
        <c:ser>
          <c:idx val="2"/>
          <c:order val="2"/>
          <c:tx>
            <c:strRef>
              <c:f>'PD Combined Table'!$W$3</c:f>
              <c:strCache>
                <c:ptCount val="1"/>
                <c:pt idx="0">
                  <c:v>PFV2.SMF</c:v>
                </c:pt>
              </c:strCache>
            </c:strRef>
          </c:tx>
          <c:spPr>
            <a:ln w="22225" cap="rnd">
              <a:solidFill>
                <a:srgbClr val="FF781D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781D"/>
              </a:solidFill>
              <a:ln w="9525">
                <a:solidFill>
                  <a:srgbClr val="FF781D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Table'!$Y$8,'PD Combined Table'!$Y$13,'PD Combined Table'!$Y$18,'PD Combined Table'!$Y$23,'PD Combined Table'!$Y$28,'PD Combined Table'!$Y$33,'PD Combined Table'!$Y$38,'PD Combined Table'!$Y$43,'PD Combined Table'!$Y$48,'PD Combined Table'!$Y$53,'PD Combined Table'!$Y$58,'PD Combined Table'!$Y$63)</c:f>
                <c:numCache>
                  <c:formatCode>General</c:formatCode>
                  <c:ptCount val="12"/>
                  <c:pt idx="0">
                    <c:v>9.0198654030904019E-2</c:v>
                  </c:pt>
                  <c:pt idx="1">
                    <c:v>0.91217284070226112</c:v>
                  </c:pt>
                  <c:pt idx="2">
                    <c:v>1.2120361969275044</c:v>
                  </c:pt>
                  <c:pt idx="3">
                    <c:v>1.8133188596009764</c:v>
                  </c:pt>
                  <c:pt idx="4">
                    <c:v>2.1822285378556701</c:v>
                  </c:pt>
                  <c:pt idx="5">
                    <c:v>2.454932049047879</c:v>
                  </c:pt>
                  <c:pt idx="6">
                    <c:v>2.5058266562181335</c:v>
                  </c:pt>
                  <c:pt idx="7">
                    <c:v>2.8617546937606946</c:v>
                  </c:pt>
                  <c:pt idx="8">
                    <c:v>2.8231283520368748</c:v>
                  </c:pt>
                  <c:pt idx="9">
                    <c:v>3.2596752378606895</c:v>
                  </c:pt>
                  <c:pt idx="10">
                    <c:v>3.3518013211833217</c:v>
                  </c:pt>
                  <c:pt idx="11">
                    <c:v>3.3530587596274972</c:v>
                  </c:pt>
                </c:numCache>
              </c:numRef>
            </c:plus>
            <c:minus>
              <c:numRef>
                <c:f>('PD Combined Table'!$Y$8,'PD Combined Table'!$Y$13,'PD Combined Table'!$Y$18,'PD Combined Table'!$Y$23,'PD Combined Table'!$Y$28,'PD Combined Table'!$Y$33,'PD Combined Table'!$Y$38,'PD Combined Table'!$Y$43,'PD Combined Table'!$Y$48,'PD Combined Table'!$Y$53,'PD Combined Table'!$Y$58,'PD Combined Table'!$Y$63)</c:f>
                <c:numCache>
                  <c:formatCode>General</c:formatCode>
                  <c:ptCount val="12"/>
                  <c:pt idx="0">
                    <c:v>9.0198654030904019E-2</c:v>
                  </c:pt>
                  <c:pt idx="1">
                    <c:v>0.91217284070226112</c:v>
                  </c:pt>
                  <c:pt idx="2">
                    <c:v>1.2120361969275044</c:v>
                  </c:pt>
                  <c:pt idx="3">
                    <c:v>1.8133188596009764</c:v>
                  </c:pt>
                  <c:pt idx="4">
                    <c:v>2.1822285378556701</c:v>
                  </c:pt>
                  <c:pt idx="5">
                    <c:v>2.454932049047879</c:v>
                  </c:pt>
                  <c:pt idx="6">
                    <c:v>2.5058266562181335</c:v>
                  </c:pt>
                  <c:pt idx="7">
                    <c:v>2.8617546937606946</c:v>
                  </c:pt>
                  <c:pt idx="8">
                    <c:v>2.8231283520368748</c:v>
                  </c:pt>
                  <c:pt idx="9">
                    <c:v>3.2596752378606895</c:v>
                  </c:pt>
                  <c:pt idx="10">
                    <c:v>3.3518013211833217</c:v>
                  </c:pt>
                  <c:pt idx="11">
                    <c:v>3.3530587596274972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Table'!$W$8,'PD Combined Table'!$W$13,'PD Combined Table'!$W$18,'PD Combined Table'!$W$23,'PD Combined Table'!$W$28,'PD Combined Table'!$W$33,'PD Combined Table'!$W$38,'PD Combined Table'!$W$43,'PD Combined Table'!$W$48,'PD Combined Table'!$W$53,'PD Combined Table'!$W$58,'PD Combined Table'!$W$63)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0.55555555555555558</c:v>
                </c:pt>
                <c:pt idx="5">
                  <c:v>2.6346801346801345</c:v>
                </c:pt>
                <c:pt idx="6">
                  <c:v>2.5990675990675993</c:v>
                </c:pt>
                <c:pt idx="7">
                  <c:v>3.331390831390832</c:v>
                </c:pt>
                <c:pt idx="8">
                  <c:v>3.1389906389906383</c:v>
                </c:pt>
                <c:pt idx="9">
                  <c:v>4.242979242979243</c:v>
                </c:pt>
                <c:pt idx="10">
                  <c:v>5.2808302808302807</c:v>
                </c:pt>
                <c:pt idx="11">
                  <c:v>5.1587301587301573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58-4CF8-B616-A6B286BEA2A0}"/>
            </c:ext>
          </c:extLst>
        </c:ser>
        <c:ser>
          <c:idx val="3"/>
          <c:order val="3"/>
          <c:tx>
            <c:strRef>
              <c:f>'PD Combined Table'!$Z$3</c:f>
              <c:strCache>
                <c:ptCount val="1"/>
                <c:pt idx="0">
                  <c:v>PFV2.SA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Table'!$AB$8,'PD Combined Table'!$AB$13,'PD Combined Table'!$AB$18,'PD Combined Table'!$AB$23,'PD Combined Table'!$AB$28,'PD Combined Table'!$AB$33,'PD Combined Table'!$AB$38,'PD Combined Table'!$AB$43,'PD Combined Table'!$AB$48,'PD Combined Table'!$AB$53,'PD Combined Table'!$AB$58,'PD Combined Table'!$AB$63)</c:f>
                <c:numCache>
                  <c:formatCode>General</c:formatCode>
                  <c:ptCount val="12"/>
                  <c:pt idx="0">
                    <c:v>8.1916747381403893E-2</c:v>
                  </c:pt>
                  <c:pt idx="1">
                    <c:v>0.84997379715193744</c:v>
                  </c:pt>
                  <c:pt idx="2">
                    <c:v>1.1425431199402367</c:v>
                  </c:pt>
                  <c:pt idx="3">
                    <c:v>1.7046955997961013</c:v>
                  </c:pt>
                  <c:pt idx="4">
                    <c:v>2.0418723336238425</c:v>
                  </c:pt>
                  <c:pt idx="5">
                    <c:v>2.2891941661250286</c:v>
                  </c:pt>
                  <c:pt idx="6">
                    <c:v>2.3336056817858482</c:v>
                  </c:pt>
                  <c:pt idx="7">
                    <c:v>2.6638212461534452</c:v>
                  </c:pt>
                  <c:pt idx="8">
                    <c:v>2.6338464828152404</c:v>
                  </c:pt>
                  <c:pt idx="9">
                    <c:v>3.0288224136900737</c:v>
                  </c:pt>
                  <c:pt idx="10">
                    <c:v>3.1092397057861003</c:v>
                  </c:pt>
                  <c:pt idx="11">
                    <c:v>3.110366346742711</c:v>
                  </c:pt>
                </c:numCache>
              </c:numRef>
            </c:plus>
            <c:minus>
              <c:numRef>
                <c:f>('PD Combined Table'!$AB$8,'PD Combined Table'!$AB$13,'PD Combined Table'!$AB$18,'PD Combined Table'!$AB$23,'PD Combined Table'!$AB$28,'PD Combined Table'!$AB$33,'PD Combined Table'!$AB$38,'PD Combined Table'!$AB$43,'PD Combined Table'!$AB$48,'PD Combined Table'!$AB$53,'PD Combined Table'!$AB$58,'PD Combined Table'!$AB$63)</c:f>
                <c:numCache>
                  <c:formatCode>General</c:formatCode>
                  <c:ptCount val="12"/>
                  <c:pt idx="0">
                    <c:v>8.1916747381403893E-2</c:v>
                  </c:pt>
                  <c:pt idx="1">
                    <c:v>0.84997379715193744</c:v>
                  </c:pt>
                  <c:pt idx="2">
                    <c:v>1.1425431199402367</c:v>
                  </c:pt>
                  <c:pt idx="3">
                    <c:v>1.7046955997961013</c:v>
                  </c:pt>
                  <c:pt idx="4">
                    <c:v>2.0418723336238425</c:v>
                  </c:pt>
                  <c:pt idx="5">
                    <c:v>2.2891941661250286</c:v>
                  </c:pt>
                  <c:pt idx="6">
                    <c:v>2.3336056817858482</c:v>
                  </c:pt>
                  <c:pt idx="7">
                    <c:v>2.6638212461534452</c:v>
                  </c:pt>
                  <c:pt idx="8">
                    <c:v>2.6338464828152404</c:v>
                  </c:pt>
                  <c:pt idx="9">
                    <c:v>3.0288224136900737</c:v>
                  </c:pt>
                  <c:pt idx="10">
                    <c:v>3.1092397057861003</c:v>
                  </c:pt>
                  <c:pt idx="11">
                    <c:v>3.110366346742711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Table'!$Z$8,'PD Combined Table'!$Z$13,'PD Combined Table'!$Z$18,'PD Combined Table'!$Z$23,'PD Combined Table'!$Z$28,'PD Combined Table'!$Z$33,'PD Combined Table'!$Z$38,'PD Combined Table'!$Z$43,'PD Combined Table'!$Z$48,'PD Combined Table'!$Z$53,'PD Combined Table'!$Z$58,'PD Combined Table'!$Z$63)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1.25</c:v>
                </c:pt>
                <c:pt idx="3">
                  <c:v>2</c:v>
                </c:pt>
                <c:pt idx="4">
                  <c:v>3.333333333333333</c:v>
                </c:pt>
                <c:pt idx="5">
                  <c:v>7.7380952380952364</c:v>
                </c:pt>
                <c:pt idx="6">
                  <c:v>8.8392857142857135</c:v>
                </c:pt>
                <c:pt idx="7">
                  <c:v>10.198412698412696</c:v>
                </c:pt>
                <c:pt idx="8">
                  <c:v>9.9305555555555554</c:v>
                </c:pt>
                <c:pt idx="9">
                  <c:v>8.4166666666666679</c:v>
                </c:pt>
                <c:pt idx="10">
                  <c:v>8.4166666666666679</c:v>
                </c:pt>
                <c:pt idx="11">
                  <c:v>8.4166666666666679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58-4CF8-B616-A6B286BEA2A0}"/>
            </c:ext>
          </c:extLst>
        </c:ser>
        <c:ser>
          <c:idx val="4"/>
          <c:order val="4"/>
          <c:tx>
            <c:strRef>
              <c:f>'PD Combined Table'!$AC$3</c:f>
              <c:strCache>
                <c:ptCount val="1"/>
                <c:pt idx="0">
                  <c:v>PFV2.nMF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Table'!$AE$8,'PD Combined Table'!$AE$13,'PD Combined Table'!$AE$18,'PD Combined Table'!$AE$23,'PD Combined Table'!$AE$28,'PD Combined Table'!$AE$33,'PD Combined Table'!$AE$38,'PD Combined Table'!$AE$43,'PD Combined Table'!$AE$48,'PD Combined Table'!$AE$53,'PD Combined Table'!$AE$58,'PD Combined Table'!$AE$63)</c:f>
                <c:numCache>
                  <c:formatCode>General</c:formatCode>
                  <c:ptCount val="12"/>
                  <c:pt idx="0">
                    <c:v>8.5773035220312085E-2</c:v>
                  </c:pt>
                  <c:pt idx="1">
                    <c:v>0.63815949403440719</c:v>
                  </c:pt>
                  <c:pt idx="2">
                    <c:v>0.92751899539457661</c:v>
                  </c:pt>
                  <c:pt idx="3">
                    <c:v>1.2996535961723443</c:v>
                  </c:pt>
                  <c:pt idx="4">
                    <c:v>1.7644797398822767</c:v>
                  </c:pt>
                  <c:pt idx="5">
                    <c:v>2.054761199677877</c:v>
                  </c:pt>
                  <c:pt idx="6">
                    <c:v>2.1758903964423513</c:v>
                  </c:pt>
                  <c:pt idx="7">
                    <c:v>2.6559243674396953</c:v>
                  </c:pt>
                  <c:pt idx="8">
                    <c:v>2.6374699296263917</c:v>
                  </c:pt>
                  <c:pt idx="9">
                    <c:v>3.0461451768052261</c:v>
                  </c:pt>
                  <c:pt idx="10">
                    <c:v>3.1637609897588694</c:v>
                  </c:pt>
                  <c:pt idx="11">
                    <c:v>3.1603082627817916</c:v>
                  </c:pt>
                </c:numCache>
              </c:numRef>
            </c:plus>
            <c:minus>
              <c:numRef>
                <c:f>('PD Combined Table'!$AE$8,'PD Combined Table'!$AE$13,'PD Combined Table'!$AE$18,'PD Combined Table'!$AE$23,'PD Combined Table'!$AE$28,'PD Combined Table'!$AE$33,'PD Combined Table'!$AE$38,'PD Combined Table'!$AE$43,'PD Combined Table'!$AE$48,'PD Combined Table'!$AE$53,'PD Combined Table'!$AE$58,'PD Combined Table'!$AE$63)</c:f>
                <c:numCache>
                  <c:formatCode>General</c:formatCode>
                  <c:ptCount val="12"/>
                  <c:pt idx="0">
                    <c:v>8.5773035220312085E-2</c:v>
                  </c:pt>
                  <c:pt idx="1">
                    <c:v>0.63815949403440719</c:v>
                  </c:pt>
                  <c:pt idx="2">
                    <c:v>0.92751899539457661</c:v>
                  </c:pt>
                  <c:pt idx="3">
                    <c:v>1.2996535961723443</c:v>
                  </c:pt>
                  <c:pt idx="4">
                    <c:v>1.7644797398822767</c:v>
                  </c:pt>
                  <c:pt idx="5">
                    <c:v>2.054761199677877</c:v>
                  </c:pt>
                  <c:pt idx="6">
                    <c:v>2.1758903964423513</c:v>
                  </c:pt>
                  <c:pt idx="7">
                    <c:v>2.6559243674396953</c:v>
                  </c:pt>
                  <c:pt idx="8">
                    <c:v>2.6374699296263917</c:v>
                  </c:pt>
                  <c:pt idx="9">
                    <c:v>3.0461451768052261</c:v>
                  </c:pt>
                  <c:pt idx="10">
                    <c:v>3.1637609897588694</c:v>
                  </c:pt>
                  <c:pt idx="11">
                    <c:v>3.1603082627817916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Table'!$AC$8,'PD Combined Table'!$AC$13,'PD Combined Table'!$AC$18,'PD Combined Table'!$AC$23,'PD Combined Table'!$AC$28,'PD Combined Table'!$AC$33,'PD Combined Table'!$AC$38,'PD Combined Table'!$AC$43,'PD Combined Table'!$AC$48,'PD Combined Table'!$AC$53,'PD Combined Table'!$AC$58,'PD Combined Table'!$AC$63)</c:f>
              <c:numCache>
                <c:formatCode>General</c:formatCode>
                <c:ptCount val="12"/>
                <c:pt idx="0">
                  <c:v>0</c:v>
                </c:pt>
                <c:pt idx="1">
                  <c:v>3.5087719298245608</c:v>
                </c:pt>
                <c:pt idx="2">
                  <c:v>6.3157894736842097</c:v>
                </c:pt>
                <c:pt idx="3">
                  <c:v>10.87719298245614</c:v>
                </c:pt>
                <c:pt idx="4">
                  <c:v>15.789473684210526</c:v>
                </c:pt>
                <c:pt idx="5">
                  <c:v>26.090225563909776</c:v>
                </c:pt>
                <c:pt idx="6">
                  <c:v>39.630325814536342</c:v>
                </c:pt>
                <c:pt idx="7">
                  <c:v>38.011695906432756</c:v>
                </c:pt>
                <c:pt idx="8">
                  <c:v>53.613199665831239</c:v>
                </c:pt>
                <c:pt idx="9">
                  <c:v>56.031746031746025</c:v>
                </c:pt>
                <c:pt idx="10">
                  <c:v>68.742690058479525</c:v>
                </c:pt>
                <c:pt idx="11">
                  <c:v>73.280170122275393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58-4CF8-B616-A6B286BEA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205168"/>
        <c:axId val="1895194352"/>
      </c:lineChart>
      <c:catAx>
        <c:axId val="1895205168"/>
        <c:scaling>
          <c:orientation val="minMax"/>
        </c:scaling>
        <c:delete val="1"/>
        <c:axPos val="b"/>
        <c:majorTickMark val="none"/>
        <c:minorTickMark val="none"/>
        <c:tickLblPos val="nextTo"/>
        <c:crossAx val="1895194352"/>
        <c:crosses val="autoZero"/>
        <c:auto val="1"/>
        <c:lblAlgn val="ctr"/>
        <c:lblOffset val="100"/>
        <c:noMultiLvlLbl val="0"/>
      </c:catAx>
      <c:valAx>
        <c:axId val="189519435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520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83111798067108"/>
          <c:y val="0.18638143058953169"/>
          <c:w val="0.64612741848386079"/>
          <c:h val="0.66468239919770244"/>
        </c:manualLayout>
      </c:layout>
      <c:lineChart>
        <c:grouping val="standard"/>
        <c:varyColors val="0"/>
        <c:ser>
          <c:idx val="0"/>
          <c:order val="0"/>
          <c:tx>
            <c:strRef>
              <c:f>'PD Combined Table'!$B$67</c:f>
              <c:strCache>
                <c:ptCount val="1"/>
                <c:pt idx="0">
                  <c:v>PFV1.RMF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Table'!$D$72,'PD Combined Table'!$D$77,'PD Combined Table'!$D$82,'PD Combined Table'!$D$87,'PD Combined Table'!$D$92,'PD Combined Table'!$D$97,'PD Combined Table'!$D$102,'PD Combined Table'!$D$107,'PD Combined Table'!$D$112,'PD Combined Table'!$D$117,'PD Combined Table'!$D$122,'PD Combined Table'!$D$127)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2.3069138931863651</c:v>
                  </c:pt>
                  <c:pt idx="2">
                    <c:v>2.8665446204323342</c:v>
                  </c:pt>
                  <c:pt idx="3">
                    <c:v>2.8534202930947363</c:v>
                  </c:pt>
                  <c:pt idx="4">
                    <c:v>2.896335413057054</c:v>
                  </c:pt>
                  <c:pt idx="5">
                    <c:v>2.9939136276236518</c:v>
                  </c:pt>
                  <c:pt idx="6">
                    <c:v>3.5334287056089368</c:v>
                  </c:pt>
                  <c:pt idx="7">
                    <c:v>4.7222079362101912</c:v>
                  </c:pt>
                  <c:pt idx="8">
                    <c:v>3.3702448795400963</c:v>
                  </c:pt>
                  <c:pt idx="9">
                    <c:v>3.7197868819998692</c:v>
                  </c:pt>
                  <c:pt idx="10">
                    <c:v>4.0840046833534585</c:v>
                  </c:pt>
                  <c:pt idx="11">
                    <c:v>4.439185670174588</c:v>
                  </c:pt>
                </c:numCache>
              </c:numRef>
            </c:plus>
            <c:minus>
              <c:numRef>
                <c:f>('PD Combined Table'!$D$72,'PD Combined Table'!$D$77,'PD Combined Table'!$D$82,'PD Combined Table'!$D$87,'PD Combined Table'!$D$92,'PD Combined Table'!$D$97,'PD Combined Table'!$D$102,'PD Combined Table'!$D$107,'PD Combined Table'!$D$112,'PD Combined Table'!$D$117,'PD Combined Table'!$D$122,'PD Combined Table'!$D$127)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2.3069138931863651</c:v>
                  </c:pt>
                  <c:pt idx="2">
                    <c:v>2.8665446204323342</c:v>
                  </c:pt>
                  <c:pt idx="3">
                    <c:v>2.8534202930947363</c:v>
                  </c:pt>
                  <c:pt idx="4">
                    <c:v>2.896335413057054</c:v>
                  </c:pt>
                  <c:pt idx="5">
                    <c:v>2.9939136276236518</c:v>
                  </c:pt>
                  <c:pt idx="6">
                    <c:v>3.5334287056089368</c:v>
                  </c:pt>
                  <c:pt idx="7">
                    <c:v>4.7222079362101912</c:v>
                  </c:pt>
                  <c:pt idx="8">
                    <c:v>3.3702448795400963</c:v>
                  </c:pt>
                  <c:pt idx="9">
                    <c:v>3.7197868819998692</c:v>
                  </c:pt>
                  <c:pt idx="10">
                    <c:v>4.0840046833534585</c:v>
                  </c:pt>
                  <c:pt idx="11">
                    <c:v>4.439185670174588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Table'!$B$72,'PD Combined Table'!$B$77,'PD Combined Table'!$B$82,'PD Combined Table'!$B$87,'PD Combined Table'!$B$92,'PD Combined Table'!$B$97,'PD Combined Table'!$B$102,'PD Combined Table'!$B$107,'PD Combined Table'!$B$112,'PD Combined Table'!$B$117,'PD Combined Table'!$B$122,'PD Combined Table'!$B$127)</c:f>
              <c:numCache>
                <c:formatCode>General</c:formatCode>
                <c:ptCount val="12"/>
                <c:pt idx="0">
                  <c:v>0</c:v>
                </c:pt>
                <c:pt idx="1">
                  <c:v>5.5555555555555545</c:v>
                </c:pt>
                <c:pt idx="2">
                  <c:v>19.079365079365076</c:v>
                </c:pt>
                <c:pt idx="3">
                  <c:v>21.222222222222221</c:v>
                </c:pt>
                <c:pt idx="4">
                  <c:v>23.333333333333329</c:v>
                </c:pt>
                <c:pt idx="5">
                  <c:v>24.999999999999993</c:v>
                </c:pt>
                <c:pt idx="6">
                  <c:v>42.103174603174608</c:v>
                </c:pt>
                <c:pt idx="7">
                  <c:v>48.853174603174608</c:v>
                </c:pt>
                <c:pt idx="8">
                  <c:v>48.298460798460816</c:v>
                </c:pt>
                <c:pt idx="9">
                  <c:v>49.444444444444443</c:v>
                </c:pt>
                <c:pt idx="10">
                  <c:v>45.153846153846146</c:v>
                </c:pt>
                <c:pt idx="11">
                  <c:v>46.380952380952372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17-4288-8FE3-F7A7276FCC9B}"/>
            </c:ext>
          </c:extLst>
        </c:ser>
        <c:ser>
          <c:idx val="1"/>
          <c:order val="1"/>
          <c:tx>
            <c:strRef>
              <c:f>'PD Combined Table'!$E$67</c:f>
              <c:strCache>
                <c:ptCount val="1"/>
                <c:pt idx="0">
                  <c:v>PFV1.pRMF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Table'!$G$72,'PD Combined Table'!$G$77,'PD Combined Table'!$G$82,'PD Combined Table'!$G$87,'PD Combined Table'!$G$92,'PD Combined Table'!$G$97,'PD Combined Table'!$G$102,'PD Combined Table'!$G$107,'PD Combined Table'!$G$112,'PD Combined Table'!$G$117,'PD Combined Table'!$G$122,'PD Combined Table'!$G$127)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1.8570298620252246</c:v>
                  </c:pt>
                  <c:pt idx="3">
                    <c:v>4.6878323423182868</c:v>
                  </c:pt>
                  <c:pt idx="4">
                    <c:v>4.2868029794096705</c:v>
                  </c:pt>
                  <c:pt idx="5">
                    <c:v>3.1787825701020691</c:v>
                  </c:pt>
                  <c:pt idx="6">
                    <c:v>3.0626629092744428</c:v>
                  </c:pt>
                  <c:pt idx="7">
                    <c:v>2.5357800810852313</c:v>
                  </c:pt>
                  <c:pt idx="8">
                    <c:v>2.7126879261724794</c:v>
                  </c:pt>
                  <c:pt idx="9">
                    <c:v>2.3683751244345412</c:v>
                  </c:pt>
                  <c:pt idx="10">
                    <c:v>3.2482191842396801</c:v>
                  </c:pt>
                  <c:pt idx="11">
                    <c:v>4.0046795637907797</c:v>
                  </c:pt>
                </c:numCache>
              </c:numRef>
            </c:plus>
            <c:minus>
              <c:numRef>
                <c:f>('PD Combined Table'!$G$72,'PD Combined Table'!$G$77,'PD Combined Table'!$G$82,'PD Combined Table'!$G$87,'PD Combined Table'!$G$92,'PD Combined Table'!$G$97,'PD Combined Table'!$G$102,'PD Combined Table'!$G$107,'PD Combined Table'!$G$112,'PD Combined Table'!$G$117,'PD Combined Table'!$G$122,'PD Combined Table'!$G$127)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1.8570298620252246</c:v>
                  </c:pt>
                  <c:pt idx="3">
                    <c:v>4.6878323423182868</c:v>
                  </c:pt>
                  <c:pt idx="4">
                    <c:v>4.2868029794096705</c:v>
                  </c:pt>
                  <c:pt idx="5">
                    <c:v>3.1787825701020691</c:v>
                  </c:pt>
                  <c:pt idx="6">
                    <c:v>3.0626629092744428</c:v>
                  </c:pt>
                  <c:pt idx="7">
                    <c:v>2.5357800810852313</c:v>
                  </c:pt>
                  <c:pt idx="8">
                    <c:v>2.7126879261724794</c:v>
                  </c:pt>
                  <c:pt idx="9">
                    <c:v>2.3683751244345412</c:v>
                  </c:pt>
                  <c:pt idx="10">
                    <c:v>3.2482191842396801</c:v>
                  </c:pt>
                  <c:pt idx="11">
                    <c:v>4.0046795637907797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Table'!$E$72,'PD Combined Table'!$E$77,'PD Combined Table'!$E$82,'PD Combined Table'!$E$87,'PD Combined Table'!$E$92,'PD Combined Table'!$E$97,'PD Combined Table'!$E$102,'PD Combined Table'!$E$107,'PD Combined Table'!$E$112,'PD Combined Table'!$E$117,'PD Combined Table'!$E$122,'PD Combined Table'!$E$127)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3.333333333333333</c:v>
                </c:pt>
                <c:pt idx="3">
                  <c:v>12.619047619047617</c:v>
                </c:pt>
                <c:pt idx="4">
                  <c:v>25.833333333333329</c:v>
                </c:pt>
                <c:pt idx="5">
                  <c:v>43.70310245310246</c:v>
                </c:pt>
                <c:pt idx="6">
                  <c:v>48.45310245310246</c:v>
                </c:pt>
                <c:pt idx="7">
                  <c:v>53.220057720057724</c:v>
                </c:pt>
                <c:pt idx="8">
                  <c:v>57.211399711399729</c:v>
                </c:pt>
                <c:pt idx="9">
                  <c:v>61.041819291819287</c:v>
                </c:pt>
                <c:pt idx="10">
                  <c:v>69.469129554655865</c:v>
                </c:pt>
                <c:pt idx="11">
                  <c:v>78.436510857563491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17-4288-8FE3-F7A7276FCC9B}"/>
            </c:ext>
          </c:extLst>
        </c:ser>
        <c:ser>
          <c:idx val="2"/>
          <c:order val="2"/>
          <c:tx>
            <c:strRef>
              <c:f>'PD Combined Table'!$H$67</c:f>
              <c:strCache>
                <c:ptCount val="1"/>
                <c:pt idx="0">
                  <c:v>PFV1.SMF</c:v>
                </c:pt>
              </c:strCache>
            </c:strRef>
          </c:tx>
          <c:spPr>
            <a:ln w="22225" cap="rnd">
              <a:solidFill>
                <a:srgbClr val="FF781D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781D"/>
              </a:solidFill>
              <a:ln w="9525">
                <a:solidFill>
                  <a:srgbClr val="FF781D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Table'!$J$72,'PD Combined Table'!$J$77,'PD Combined Table'!$J$82,'PD Combined Table'!$J$87,'PD Combined Table'!$J$92,'PD Combined Table'!$J$97,'PD Combined Table'!$J$102,'PD Combined Table'!$J$107,'PD Combined Table'!$J$112,'PD Combined Table'!$J$117,'PD Combined Table'!$J$122,'PD Combined Table'!$J$127)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0.8333676548980069</c:v>
                  </c:pt>
                  <c:pt idx="3">
                    <c:v>1.3333882478368111</c:v>
                  </c:pt>
                  <c:pt idx="4">
                    <c:v>1.8909343442319078</c:v>
                  </c:pt>
                  <c:pt idx="5">
                    <c:v>2.3078671813982243</c:v>
                  </c:pt>
                  <c:pt idx="6">
                    <c:v>2.5779855178094957</c:v>
                  </c:pt>
                  <c:pt idx="7">
                    <c:v>1.979900207326696</c:v>
                  </c:pt>
                  <c:pt idx="8">
                    <c:v>1.5173549671346007</c:v>
                  </c:pt>
                  <c:pt idx="9">
                    <c:v>1.8650724716014122</c:v>
                  </c:pt>
                  <c:pt idx="10">
                    <c:v>1.0779467988562981</c:v>
                  </c:pt>
                  <c:pt idx="11">
                    <c:v>2.0421400653971493</c:v>
                  </c:pt>
                </c:numCache>
              </c:numRef>
            </c:plus>
            <c:minus>
              <c:numRef>
                <c:f>('PD Combined Table'!$J$72,'PD Combined Table'!$J$77,'PD Combined Table'!$J$82,'PD Combined Table'!$J$87,'PD Combined Table'!$J$92,'PD Combined Table'!$J$97,'PD Combined Table'!$J$102,'PD Combined Table'!$J$107,'PD Combined Table'!$J$112,'PD Combined Table'!$J$117,'PD Combined Table'!$J$122,'PD Combined Table'!$J$127)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0.8333676548980069</c:v>
                  </c:pt>
                  <c:pt idx="3">
                    <c:v>1.3333882478368111</c:v>
                  </c:pt>
                  <c:pt idx="4">
                    <c:v>1.8909343442319078</c:v>
                  </c:pt>
                  <c:pt idx="5">
                    <c:v>2.3078671813982243</c:v>
                  </c:pt>
                  <c:pt idx="6">
                    <c:v>2.5779855178094957</c:v>
                  </c:pt>
                  <c:pt idx="7">
                    <c:v>1.979900207326696</c:v>
                  </c:pt>
                  <c:pt idx="8">
                    <c:v>1.5173549671346007</c:v>
                  </c:pt>
                  <c:pt idx="9">
                    <c:v>1.8650724716014122</c:v>
                  </c:pt>
                  <c:pt idx="10">
                    <c:v>1.0779467988562981</c:v>
                  </c:pt>
                  <c:pt idx="11">
                    <c:v>2.0421400653971493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Table'!$H$72,'PD Combined Table'!$H$77,'PD Combined Table'!$H$82,'PD Combined Table'!$H$87,'PD Combined Table'!$H$92,'PD Combined Table'!$H$97,'PD Combined Table'!$H$102,'PD Combined Table'!$H$107,'PD Combined Table'!$H$112,'PD Combined Table'!$H$117,'PD Combined Table'!$H$122,'PD Combined Table'!$H$127)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0.83333333333333337</c:v>
                </c:pt>
                <c:pt idx="3">
                  <c:v>1.3333333333333333</c:v>
                </c:pt>
                <c:pt idx="4">
                  <c:v>2.6190476190476191</c:v>
                </c:pt>
                <c:pt idx="5">
                  <c:v>3.8214285714285712</c:v>
                </c:pt>
                <c:pt idx="6">
                  <c:v>15.154761904761903</c:v>
                </c:pt>
                <c:pt idx="7">
                  <c:v>17.821428571428577</c:v>
                </c:pt>
                <c:pt idx="8">
                  <c:v>18.472222222222225</c:v>
                </c:pt>
                <c:pt idx="9">
                  <c:v>27.916666666666668</c:v>
                </c:pt>
                <c:pt idx="10">
                  <c:v>43.82936507936509</c:v>
                </c:pt>
                <c:pt idx="11">
                  <c:v>52.638888888888893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17-4288-8FE3-F7A7276FCC9B}"/>
            </c:ext>
          </c:extLst>
        </c:ser>
        <c:ser>
          <c:idx val="3"/>
          <c:order val="3"/>
          <c:tx>
            <c:strRef>
              <c:f>'PD Combined Table'!$K$67</c:f>
              <c:strCache>
                <c:ptCount val="1"/>
                <c:pt idx="0">
                  <c:v>PFV1.SA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Table'!$M$72,'PD Combined Table'!$M$77,'PD Combined Table'!$M$82,'PD Combined Table'!$M$87,'PD Combined Table'!$M$92,'PD Combined Table'!$M$97,'PD Combined Table'!$M$102,'PD Combined Table'!$M$107,'PD Combined Table'!$M$112,'PD Combined Table'!$M$117,'PD Combined Table'!$M$122,'PD Combined Table'!$M$127)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1.3844373104863457</c:v>
                  </c:pt>
                  <c:pt idx="2">
                    <c:v>1.8926759422104518</c:v>
                  </c:pt>
                  <c:pt idx="3">
                    <c:v>2.4883431941458261</c:v>
                  </c:pt>
                  <c:pt idx="4">
                    <c:v>2.8353360935551324</c:v>
                  </c:pt>
                  <c:pt idx="5">
                    <c:v>3.3705944623283379</c:v>
                  </c:pt>
                  <c:pt idx="6">
                    <c:v>3.6240240951846916</c:v>
                  </c:pt>
                  <c:pt idx="7">
                    <c:v>4.2260264518434498</c:v>
                  </c:pt>
                  <c:pt idx="8">
                    <c:v>4.0196558453397957</c:v>
                  </c:pt>
                  <c:pt idx="9">
                    <c:v>4.525242787896536</c:v>
                  </c:pt>
                  <c:pt idx="10">
                    <c:v>4.8641415238375192</c:v>
                  </c:pt>
                  <c:pt idx="11">
                    <c:v>4.8631395832525763</c:v>
                  </c:pt>
                </c:numCache>
              </c:numRef>
            </c:plus>
            <c:minus>
              <c:numRef>
                <c:f>('PD Combined Table'!$M$72,'PD Combined Table'!$M$77,'PD Combined Table'!$M$82,'PD Combined Table'!$M$87,'PD Combined Table'!$M$92,'PD Combined Table'!$M$97,'PD Combined Table'!$M$102,'PD Combined Table'!$M$107,'PD Combined Table'!$M$112,'PD Combined Table'!$M$117,'PD Combined Table'!$M$122,'PD Combined Table'!$M$127)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1.3844373104863457</c:v>
                  </c:pt>
                  <c:pt idx="2">
                    <c:v>1.8926759422104518</c:v>
                  </c:pt>
                  <c:pt idx="3">
                    <c:v>2.4883431941458261</c:v>
                  </c:pt>
                  <c:pt idx="4">
                    <c:v>2.8353360935551324</c:v>
                  </c:pt>
                  <c:pt idx="5">
                    <c:v>3.3705944623283379</c:v>
                  </c:pt>
                  <c:pt idx="6">
                    <c:v>3.6240240951846916</c:v>
                  </c:pt>
                  <c:pt idx="7">
                    <c:v>4.2260264518434498</c:v>
                  </c:pt>
                  <c:pt idx="8">
                    <c:v>4.0196558453397957</c:v>
                  </c:pt>
                  <c:pt idx="9">
                    <c:v>4.525242787896536</c:v>
                  </c:pt>
                  <c:pt idx="10">
                    <c:v>4.8641415238375192</c:v>
                  </c:pt>
                  <c:pt idx="11">
                    <c:v>4.8631395832525763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Table'!$K$72,'PD Combined Table'!$K$77,'PD Combined Table'!$K$82,'PD Combined Table'!$K$87,'PD Combined Table'!$K$92,'PD Combined Table'!$K$97,'PD Combined Table'!$K$102,'PD Combined Table'!$K$107,'PD Combined Table'!$K$112,'PD Combined Table'!$K$117,'PD Combined Table'!$K$122,'PD Combined Table'!$K$127)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3.6666666666666661</c:v>
                </c:pt>
                <c:pt idx="3">
                  <c:v>11.133333333333331</c:v>
                </c:pt>
                <c:pt idx="4">
                  <c:v>16.428571428571427</c:v>
                </c:pt>
                <c:pt idx="5">
                  <c:v>17.652380952380952</c:v>
                </c:pt>
                <c:pt idx="6">
                  <c:v>19.919047619047618</c:v>
                </c:pt>
                <c:pt idx="7">
                  <c:v>24.43650793650793</c:v>
                </c:pt>
                <c:pt idx="8">
                  <c:v>26.801587301587297</c:v>
                </c:pt>
                <c:pt idx="9">
                  <c:v>28.665079365079361</c:v>
                </c:pt>
                <c:pt idx="10">
                  <c:v>28.923809523809524</c:v>
                </c:pt>
                <c:pt idx="11">
                  <c:v>28.852380952380951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17-4288-8FE3-F7A7276FCC9B}"/>
            </c:ext>
          </c:extLst>
        </c:ser>
        <c:ser>
          <c:idx val="4"/>
          <c:order val="4"/>
          <c:tx>
            <c:strRef>
              <c:f>'PD Combined Table'!$N$67</c:f>
              <c:strCache>
                <c:ptCount val="1"/>
                <c:pt idx="0">
                  <c:v>PFV1.nMF</c:v>
                </c:pt>
              </c:strCache>
            </c:strRef>
          </c:tx>
          <c:spPr>
            <a:ln w="22225" cap="rnd">
              <a:solidFill>
                <a:srgbClr val="DE0000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rgbClr val="DE0000"/>
              </a:solidFill>
              <a:ln w="9525">
                <a:solidFill>
                  <a:srgbClr val="DE0000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Table'!$P$72,'PD Combined Table'!$P$77,'PD Combined Table'!$P$82,'PD Combined Table'!$P$87,'PD Combined Table'!$P$92,'PD Combined Table'!$P$97,'PD Combined Table'!$P$102,'PD Combined Table'!$P$107,'PD Combined Table'!$P$112,'PD Combined Table'!$P$117,'PD Combined Table'!$P$122,'PD Combined Table'!$P$127)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2.4135711800280459</c:v>
                  </c:pt>
                  <c:pt idx="2">
                    <c:v>3.2332798001598984</c:v>
                  </c:pt>
                  <c:pt idx="3">
                    <c:v>2.7730377867073295</c:v>
                  </c:pt>
                  <c:pt idx="4">
                    <c:v>3.1424594137170661</c:v>
                  </c:pt>
                  <c:pt idx="5">
                    <c:v>3.4658680029040947</c:v>
                  </c:pt>
                  <c:pt idx="6">
                    <c:v>3.1798051111455679</c:v>
                  </c:pt>
                  <c:pt idx="7">
                    <c:v>4.1860227095013034</c:v>
                  </c:pt>
                  <c:pt idx="8">
                    <c:v>4.0611604288857945</c:v>
                  </c:pt>
                  <c:pt idx="9">
                    <c:v>4.830065731473594</c:v>
                  </c:pt>
                  <c:pt idx="10">
                    <c:v>5.6019070575786714</c:v>
                  </c:pt>
                  <c:pt idx="11">
                    <c:v>5.6019070575786714</c:v>
                  </c:pt>
                </c:numCache>
              </c:numRef>
            </c:plus>
            <c:minus>
              <c:numRef>
                <c:f>('PD Combined Table'!$P$72,'PD Combined Table'!$P$77,'PD Combined Table'!$P$82,'PD Combined Table'!$P$87,'PD Combined Table'!$P$92,'PD Combined Table'!$P$97,'PD Combined Table'!$P$102,'PD Combined Table'!$P$107,'PD Combined Table'!$P$112,'PD Combined Table'!$P$117,'PD Combined Table'!$P$122,'PD Combined Table'!$P$127)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2.4135711800280459</c:v>
                  </c:pt>
                  <c:pt idx="2">
                    <c:v>3.2332798001598984</c:v>
                  </c:pt>
                  <c:pt idx="3">
                    <c:v>2.7730377867073295</c:v>
                  </c:pt>
                  <c:pt idx="4">
                    <c:v>3.1424594137170661</c:v>
                  </c:pt>
                  <c:pt idx="5">
                    <c:v>3.4658680029040947</c:v>
                  </c:pt>
                  <c:pt idx="6">
                    <c:v>3.1798051111455679</c:v>
                  </c:pt>
                  <c:pt idx="7">
                    <c:v>4.1860227095013034</c:v>
                  </c:pt>
                  <c:pt idx="8">
                    <c:v>4.0611604288857945</c:v>
                  </c:pt>
                  <c:pt idx="9">
                    <c:v>4.830065731473594</c:v>
                  </c:pt>
                  <c:pt idx="10">
                    <c:v>5.6019070575786714</c:v>
                  </c:pt>
                  <c:pt idx="11">
                    <c:v>5.6019070575786714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Table'!$N$72,'PD Combined Table'!$N$77,'PD Combined Table'!$N$82,'PD Combined Table'!$N$87,'PD Combined Table'!$N$92,'PD Combined Table'!$N$97,'PD Combined Table'!$N$102,'PD Combined Table'!$N$107,'PD Combined Table'!$N$112,'PD Combined Table'!$N$117,'PD Combined Table'!$N$122,'PD Combined Table'!$N$127)</c:f>
              <c:numCache>
                <c:formatCode>General</c:formatCode>
                <c:ptCount val="12"/>
                <c:pt idx="0">
                  <c:v>0</c:v>
                </c:pt>
                <c:pt idx="1">
                  <c:v>4.3650793650793647</c:v>
                </c:pt>
                <c:pt idx="2">
                  <c:v>11.03174603174603</c:v>
                </c:pt>
                <c:pt idx="3">
                  <c:v>22.07482993197279</c:v>
                </c:pt>
                <c:pt idx="4">
                  <c:v>31.795162509448225</c:v>
                </c:pt>
                <c:pt idx="5">
                  <c:v>38.125472411186692</c:v>
                </c:pt>
                <c:pt idx="6">
                  <c:v>40.710506424792136</c:v>
                </c:pt>
                <c:pt idx="7">
                  <c:v>49.168556311413447</c:v>
                </c:pt>
                <c:pt idx="8">
                  <c:v>49.066515495086932</c:v>
                </c:pt>
                <c:pt idx="9">
                  <c:v>57.598261526832964</c:v>
                </c:pt>
                <c:pt idx="10">
                  <c:v>59.537037037037038</c:v>
                </c:pt>
                <c:pt idx="11">
                  <c:v>59.537037037037038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17-4288-8FE3-F7A7276FC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044255"/>
        <c:axId val="1104040511"/>
      </c:lineChart>
      <c:catAx>
        <c:axId val="1104044255"/>
        <c:scaling>
          <c:orientation val="minMax"/>
        </c:scaling>
        <c:delete val="1"/>
        <c:axPos val="b"/>
        <c:majorTickMark val="none"/>
        <c:minorTickMark val="none"/>
        <c:tickLblPos val="nextTo"/>
        <c:crossAx val="1104040511"/>
        <c:crosses val="autoZero"/>
        <c:auto val="1"/>
        <c:lblAlgn val="ctr"/>
        <c:lblOffset val="100"/>
        <c:noMultiLvlLbl val="0"/>
      </c:catAx>
      <c:valAx>
        <c:axId val="1104040511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04044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4190534474785517"/>
          <c:y val="0.73729875682573365"/>
          <c:w val="0.15518756098899711"/>
          <c:h val="0.259862011185267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9994289476316"/>
          <c:y val="0.17172883848985637"/>
          <c:w val="0.64854902857574726"/>
          <c:h val="0.66100007734445287"/>
        </c:manualLayout>
      </c:layout>
      <c:lineChart>
        <c:grouping val="standard"/>
        <c:varyColors val="0"/>
        <c:ser>
          <c:idx val="0"/>
          <c:order val="0"/>
          <c:tx>
            <c:strRef>
              <c:f>'PD Combined Table'!$Q$67</c:f>
              <c:strCache>
                <c:ptCount val="1"/>
                <c:pt idx="0">
                  <c:v>PFV2.RMF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Table'!$S$72,'PD Combined Table'!$S$77,'PD Combined Table'!$S$82,'PD Combined Table'!$S$87,'PD Combined Table'!$S$92,'PD Combined Table'!$S$97,'PD Combined Table'!$S$102,'PD Combined Table'!$S$107,'PD Combined Table'!$S$112,'PD Combined Table'!$S$117,'PD Combined Table'!$S$122,'PD Combined Table'!$S$127)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2.2473334104195408</c:v>
                  </c:pt>
                  <c:pt idx="5">
                    <c:v>4.0381174555157013</c:v>
                  </c:pt>
                  <c:pt idx="6">
                    <c:v>4.6081545301724889</c:v>
                  </c:pt>
                  <c:pt idx="7">
                    <c:v>4.2425770971706038</c:v>
                  </c:pt>
                  <c:pt idx="8">
                    <c:v>4.2061166116857143</c:v>
                  </c:pt>
                  <c:pt idx="9">
                    <c:v>4.9514625119262243</c:v>
                  </c:pt>
                  <c:pt idx="10">
                    <c:v>4.976414791920063</c:v>
                  </c:pt>
                  <c:pt idx="11">
                    <c:v>4.9008781344410695</c:v>
                  </c:pt>
                </c:numCache>
              </c:numRef>
            </c:plus>
            <c:minus>
              <c:numRef>
                <c:f>('PD Combined Table'!$S$72,'PD Combined Table'!$S$77,'PD Combined Table'!$S$82,'PD Combined Table'!$S$87,'PD Combined Table'!$S$92,'PD Combined Table'!$S$97,'PD Combined Table'!$S$102,'PD Combined Table'!$S$107,'PD Combined Table'!$S$112,'PD Combined Table'!$S$117,'PD Combined Table'!$S$122,'PD Combined Table'!$S$127)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2.2473334104195408</c:v>
                  </c:pt>
                  <c:pt idx="5">
                    <c:v>4.0381174555157013</c:v>
                  </c:pt>
                  <c:pt idx="6">
                    <c:v>4.6081545301724889</c:v>
                  </c:pt>
                  <c:pt idx="7">
                    <c:v>4.2425770971706038</c:v>
                  </c:pt>
                  <c:pt idx="8">
                    <c:v>4.2061166116857143</c:v>
                  </c:pt>
                  <c:pt idx="9">
                    <c:v>4.9514625119262243</c:v>
                  </c:pt>
                  <c:pt idx="10">
                    <c:v>4.976414791920063</c:v>
                  </c:pt>
                  <c:pt idx="11">
                    <c:v>4.9008781344410695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Table'!$Q$72,'PD Combined Table'!$Q$77,'PD Combined Table'!$Q$82,'PD Combined Table'!$Q$87,'PD Combined Table'!$Q$92,'PD Combined Table'!$Q$97,'PD Combined Table'!$Q$102,'PD Combined Table'!$Q$107,'PD Combined Table'!$Q$112,'PD Combined Table'!$Q$117,'PD Combined Table'!$Q$122,'PD Combined Table'!$Q$127)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3.333333333333333</c:v>
                </c:pt>
                <c:pt idx="5">
                  <c:v>10.930735930735931</c:v>
                </c:pt>
                <c:pt idx="6">
                  <c:v>15.151515151515149</c:v>
                </c:pt>
                <c:pt idx="7">
                  <c:v>18.885281385281385</c:v>
                </c:pt>
                <c:pt idx="8">
                  <c:v>23.593073593073594</c:v>
                </c:pt>
                <c:pt idx="9">
                  <c:v>25.10822510822511</c:v>
                </c:pt>
                <c:pt idx="10">
                  <c:v>24.621212121212121</c:v>
                </c:pt>
                <c:pt idx="11">
                  <c:v>23.863636363636363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6-4468-8E8C-9A80EC9B300C}"/>
            </c:ext>
          </c:extLst>
        </c:ser>
        <c:ser>
          <c:idx val="1"/>
          <c:order val="1"/>
          <c:tx>
            <c:strRef>
              <c:f>'PD Combined Table'!$T$67</c:f>
              <c:strCache>
                <c:ptCount val="1"/>
                <c:pt idx="0">
                  <c:v>PFV2.pRMF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Table'!$V$72,'PD Combined Table'!$V$77,'PD Combined Table'!$V$82,'PD Combined Table'!$V$87,'PD Combined Table'!$V$92,'PD Combined Table'!$V$97,'PD Combined Table'!$V$102,'PD Combined Table'!$V$107,'PD Combined Table'!$V$112,'PD Combined Table'!$V$117,'PD Combined Table'!$V$122,'PD Combined Table'!$V$127)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13.3333333330937</c:v>
                  </c:pt>
                  <c:pt idx="3">
                    <c:v>9.6551786193474918</c:v>
                  </c:pt>
                  <c:pt idx="4">
                    <c:v>7.6742591363262873</c:v>
                  </c:pt>
                  <c:pt idx="5">
                    <c:v>9.2796072712166247</c:v>
                  </c:pt>
                  <c:pt idx="6">
                    <c:v>1.8340144659990767</c:v>
                  </c:pt>
                  <c:pt idx="7">
                    <c:v>0.95238095236383835</c:v>
                  </c:pt>
                  <c:pt idx="8">
                    <c:v>2.8216490213193373</c:v>
                  </c:pt>
                  <c:pt idx="9">
                    <c:v>6.7538477033193747</c:v>
                  </c:pt>
                  <c:pt idx="10">
                    <c:v>6.5465367069621117</c:v>
                  </c:pt>
                  <c:pt idx="11">
                    <c:v>6.5465367069621117</c:v>
                  </c:pt>
                </c:numCache>
              </c:numRef>
            </c:plus>
            <c:minus>
              <c:numRef>
                <c:f>('PD Combined Table'!$V$72,'PD Combined Table'!$V$77,'PD Combined Table'!$V$82,'PD Combined Table'!$V$87,'PD Combined Table'!$V$92,'PD Combined Table'!$V$97,'PD Combined Table'!$V$102,'PD Combined Table'!$V$107,'PD Combined Table'!$V$112,'PD Combined Table'!$V$117,'PD Combined Table'!$V$122,'PD Combined Table'!$V$127)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13.3333333330937</c:v>
                  </c:pt>
                  <c:pt idx="3">
                    <c:v>9.6551786193474918</c:v>
                  </c:pt>
                  <c:pt idx="4">
                    <c:v>7.6742591363262873</c:v>
                  </c:pt>
                  <c:pt idx="5">
                    <c:v>9.2796072712166247</c:v>
                  </c:pt>
                  <c:pt idx="6">
                    <c:v>1.8340144659990767</c:v>
                  </c:pt>
                  <c:pt idx="7">
                    <c:v>0.95238095236383835</c:v>
                  </c:pt>
                  <c:pt idx="8">
                    <c:v>2.8216490213193373</c:v>
                  </c:pt>
                  <c:pt idx="9">
                    <c:v>6.7538477033193747</c:v>
                  </c:pt>
                  <c:pt idx="10">
                    <c:v>6.5465367069621117</c:v>
                  </c:pt>
                  <c:pt idx="11">
                    <c:v>6.5465367069621117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Table'!$T$72,'PD Combined Table'!$T$77,'PD Combined Table'!$T$82,'PD Combined Table'!$T$87,'PD Combined Table'!$T$92,'PD Combined Table'!$T$97,'PD Combined Table'!$T$102,'PD Combined Table'!$T$107,'PD Combined Table'!$T$112,'PD Combined Table'!$T$117,'PD Combined Table'!$T$122,'PD Combined Table'!$T$127)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13.333333333333334</c:v>
                </c:pt>
                <c:pt idx="3">
                  <c:v>15.873015873015872</c:v>
                </c:pt>
                <c:pt idx="4">
                  <c:v>21.049783549783552</c:v>
                </c:pt>
                <c:pt idx="5">
                  <c:v>31.666666666666668</c:v>
                </c:pt>
                <c:pt idx="6">
                  <c:v>43.532763532763532</c:v>
                </c:pt>
                <c:pt idx="7">
                  <c:v>40.952380952380956</c:v>
                </c:pt>
                <c:pt idx="8">
                  <c:v>38.730158730158728</c:v>
                </c:pt>
                <c:pt idx="9">
                  <c:v>51.868131868131876</c:v>
                </c:pt>
                <c:pt idx="10">
                  <c:v>55.714285714285722</c:v>
                </c:pt>
                <c:pt idx="11">
                  <c:v>55.714285714285722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6-4468-8E8C-9A80EC9B300C}"/>
            </c:ext>
          </c:extLst>
        </c:ser>
        <c:ser>
          <c:idx val="2"/>
          <c:order val="2"/>
          <c:tx>
            <c:strRef>
              <c:f>'PD Combined Table'!$W$67</c:f>
              <c:strCache>
                <c:ptCount val="1"/>
                <c:pt idx="0">
                  <c:v>PFV2.SMF</c:v>
                </c:pt>
              </c:strCache>
            </c:strRef>
          </c:tx>
          <c:spPr>
            <a:ln w="22225" cap="rnd">
              <a:solidFill>
                <a:srgbClr val="FF781D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781D"/>
              </a:solidFill>
              <a:ln w="9525">
                <a:solidFill>
                  <a:srgbClr val="FF781D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Table'!$Y$72,'PD Combined Table'!$Y$77,'PD Combined Table'!$Y$82,'PD Combined Table'!$Y$87,'PD Combined Table'!$Y$92,'PD Combined Table'!$Y$97,'PD Combined Table'!$Y$102,'PD Combined Table'!$Y$107,'PD Combined Table'!$Y$112,'PD Combined Table'!$Y$117,'PD Combined Table'!$Y$122,'PD Combined Table'!$Y$127)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4.1355221723277023</c:v>
                  </c:pt>
                  <c:pt idx="5">
                    <c:v>6.3508982691541771</c:v>
                  </c:pt>
                  <c:pt idx="6">
                    <c:v>7.7245694949861496</c:v>
                  </c:pt>
                  <c:pt idx="7">
                    <c:v>7.1295638643722068</c:v>
                  </c:pt>
                  <c:pt idx="8">
                    <c:v>5.4673931338293444</c:v>
                  </c:pt>
                  <c:pt idx="9">
                    <c:v>5.7873147690813269</c:v>
                  </c:pt>
                  <c:pt idx="10">
                    <c:v>5.8989882136282326</c:v>
                  </c:pt>
                  <c:pt idx="11">
                    <c:v>5.764067646003582</c:v>
                  </c:pt>
                </c:numCache>
              </c:numRef>
            </c:plus>
            <c:minus>
              <c:numRef>
                <c:f>('PD Combined Table'!$Y$72,'PD Combined Table'!$Y$77,'PD Combined Table'!$Y$82,'PD Combined Table'!$Y$87,'PD Combined Table'!$Y$92,'PD Combined Table'!$Y$97,'PD Combined Table'!$Y$102,'PD Combined Table'!$Y$107,'PD Combined Table'!$Y$112,'PD Combined Table'!$Y$117,'PD Combined Table'!$Y$122,'PD Combined Table'!$Y$127)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4.1355221723277023</c:v>
                  </c:pt>
                  <c:pt idx="5">
                    <c:v>6.3508982691541771</c:v>
                  </c:pt>
                  <c:pt idx="6">
                    <c:v>7.7245694949861496</c:v>
                  </c:pt>
                  <c:pt idx="7">
                    <c:v>7.1295638643722068</c:v>
                  </c:pt>
                  <c:pt idx="8">
                    <c:v>5.4673931338293444</c:v>
                  </c:pt>
                  <c:pt idx="9">
                    <c:v>5.7873147690813269</c:v>
                  </c:pt>
                  <c:pt idx="10">
                    <c:v>5.8989882136282326</c:v>
                  </c:pt>
                  <c:pt idx="11">
                    <c:v>5.764067646003582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Table'!$W$72,'PD Combined Table'!$W$77,'PD Combined Table'!$W$82,'PD Combined Table'!$W$87,'PD Combined Table'!$W$92,'PD Combined Table'!$W$97,'PD Combined Table'!$W$102,'PD Combined Table'!$W$107,'PD Combined Table'!$W$112,'PD Combined Table'!$W$117,'PD Combined Table'!$W$122,'PD Combined Table'!$W$127)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9.6230158730158717</c:v>
                </c:pt>
                <c:pt idx="5">
                  <c:v>19.444444444444443</c:v>
                </c:pt>
                <c:pt idx="6">
                  <c:v>24.93386243386243</c:v>
                </c:pt>
                <c:pt idx="7">
                  <c:v>26.688311688311686</c:v>
                </c:pt>
                <c:pt idx="8">
                  <c:v>33.266941391941394</c:v>
                </c:pt>
                <c:pt idx="9">
                  <c:v>33.885073260073256</c:v>
                </c:pt>
                <c:pt idx="10">
                  <c:v>41.815476190476183</c:v>
                </c:pt>
                <c:pt idx="11">
                  <c:v>42.857142857142854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26-4468-8E8C-9A80EC9B300C}"/>
            </c:ext>
          </c:extLst>
        </c:ser>
        <c:ser>
          <c:idx val="3"/>
          <c:order val="3"/>
          <c:tx>
            <c:strRef>
              <c:f>'PD Combined Table'!$Z$67</c:f>
              <c:strCache>
                <c:ptCount val="1"/>
                <c:pt idx="0">
                  <c:v>PFV2.SA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Table'!$AB$72,'PD Combined Table'!$AB$77,'PD Combined Table'!$AB$82,'PD Combined Table'!$AB$87,'PD Combined Table'!$AB$92,'PD Combined Table'!$AB$97,'PD Combined Table'!$AB$102,'PD Combined Table'!$AB$107,'PD Combined Table'!$AB$112,'PD Combined Table'!$AB$117,'PD Combined Table'!$AB$122,'PD Combined Table'!$AB$127)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1.2500380017328878</c:v>
                  </c:pt>
                  <c:pt idx="3">
                    <c:v>1.3765362505614767</c:v>
                  </c:pt>
                  <c:pt idx="4">
                    <c:v>1.5294847228460851</c:v>
                  </c:pt>
                  <c:pt idx="5">
                    <c:v>2.15662852571573</c:v>
                  </c:pt>
                  <c:pt idx="6">
                    <c:v>2.337260897218258</c:v>
                  </c:pt>
                  <c:pt idx="7">
                    <c:v>2.8829317594748911</c:v>
                  </c:pt>
                  <c:pt idx="8">
                    <c:v>2.4973840077604135</c:v>
                  </c:pt>
                  <c:pt idx="9">
                    <c:v>3.110128562978121</c:v>
                  </c:pt>
                  <c:pt idx="10">
                    <c:v>3.110128562978121</c:v>
                  </c:pt>
                  <c:pt idx="11">
                    <c:v>3.110128562978121</c:v>
                  </c:pt>
                </c:numCache>
              </c:numRef>
            </c:plus>
            <c:minus>
              <c:numRef>
                <c:f>('PD Combined Table'!$AB$72,'PD Combined Table'!$AB$77,'PD Combined Table'!$AB$82,'PD Combined Table'!$AB$87,'PD Combined Table'!$AB$92,'PD Combined Table'!$AB$97,'PD Combined Table'!$AB$102,'PD Combined Table'!$AB$107,'PD Combined Table'!$AB$112,'PD Combined Table'!$AB$117,'PD Combined Table'!$AB$122,'PD Combined Table'!$AB$127)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1.2500380017328878</c:v>
                  </c:pt>
                  <c:pt idx="3">
                    <c:v>1.3765362505614767</c:v>
                  </c:pt>
                  <c:pt idx="4">
                    <c:v>1.5294847228460851</c:v>
                  </c:pt>
                  <c:pt idx="5">
                    <c:v>2.15662852571573</c:v>
                  </c:pt>
                  <c:pt idx="6">
                    <c:v>2.337260897218258</c:v>
                  </c:pt>
                  <c:pt idx="7">
                    <c:v>2.8829317594748911</c:v>
                  </c:pt>
                  <c:pt idx="8">
                    <c:v>2.4973840077604135</c:v>
                  </c:pt>
                  <c:pt idx="9">
                    <c:v>3.110128562978121</c:v>
                  </c:pt>
                  <c:pt idx="10">
                    <c:v>3.110128562978121</c:v>
                  </c:pt>
                  <c:pt idx="11">
                    <c:v>3.110128562978121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Table'!$Z$72,'PD Combined Table'!$Z$77,'PD Combined Table'!$Z$82,'PD Combined Table'!$Z$87,'PD Combined Table'!$Z$92,'PD Combined Table'!$Z$97,'PD Combined Table'!$Z$102,'PD Combined Table'!$Z$107,'PD Combined Table'!$Z$112,'PD Combined Table'!$Z$117,'PD Combined Table'!$Z$122,'PD Combined Table'!$Z$127)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1.25</c:v>
                </c:pt>
                <c:pt idx="3">
                  <c:v>2</c:v>
                </c:pt>
                <c:pt idx="4">
                  <c:v>3.333333333333333</c:v>
                </c:pt>
                <c:pt idx="5">
                  <c:v>7.7380952380952364</c:v>
                </c:pt>
                <c:pt idx="6">
                  <c:v>8.8392857142857135</c:v>
                </c:pt>
                <c:pt idx="7">
                  <c:v>10.198412698412696</c:v>
                </c:pt>
                <c:pt idx="8">
                  <c:v>9.9305555555555554</c:v>
                </c:pt>
                <c:pt idx="9">
                  <c:v>8.4166666666666679</c:v>
                </c:pt>
                <c:pt idx="10">
                  <c:v>8.4166666666666679</c:v>
                </c:pt>
                <c:pt idx="11">
                  <c:v>8.4166666666666679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26-4468-8E8C-9A80EC9B300C}"/>
            </c:ext>
          </c:extLst>
        </c:ser>
        <c:ser>
          <c:idx val="4"/>
          <c:order val="4"/>
          <c:tx>
            <c:strRef>
              <c:f>'PD Combined Table'!$AC$67</c:f>
              <c:strCache>
                <c:ptCount val="1"/>
                <c:pt idx="0">
                  <c:v>PFV2.nMF</c:v>
                </c:pt>
              </c:strCache>
            </c:strRef>
          </c:tx>
          <c:spPr>
            <a:ln w="22225" cap="rnd">
              <a:solidFill>
                <a:srgbClr val="DE0000"/>
              </a:solidFill>
              <a:round/>
            </a:ln>
            <a:effectLst/>
          </c:spPr>
          <c:marker>
            <c:symbol val="star"/>
            <c:size val="6"/>
            <c:spPr>
              <a:solidFill>
                <a:srgbClr val="DE0000"/>
              </a:solidFill>
              <a:ln w="9525">
                <a:solidFill>
                  <a:srgbClr val="DE0000"/>
                </a:solidFill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('PD Combined Table'!$AE$72,'PD Combined Table'!$AE$77,'PD Combined Table'!$AE$82,'PD Combined Table'!$AE$87,'PD Combined Table'!$AE$92,'PD Combined Table'!$AE$97,'PD Combined Table'!$AE$102,'PD Combined Table'!$AE$107,'PD Combined Table'!$AE$112,'PD Combined Table'!$AE$117,'PD Combined Table'!$AE$122,'PD Combined Table'!$AE$127)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2.411116981282448</c:v>
                  </c:pt>
                  <c:pt idx="2">
                    <c:v>3.8983501618122443</c:v>
                  </c:pt>
                  <c:pt idx="3">
                    <c:v>4.9498762522738273</c:v>
                  </c:pt>
                  <c:pt idx="4">
                    <c:v>5.5424270857654587</c:v>
                  </c:pt>
                  <c:pt idx="5">
                    <c:v>5.5575541154849715</c:v>
                  </c:pt>
                  <c:pt idx="6">
                    <c:v>4.4754009864640922</c:v>
                  </c:pt>
                  <c:pt idx="7">
                    <c:v>5.0638310688908685</c:v>
                  </c:pt>
                  <c:pt idx="8">
                    <c:v>2.8674125850239394</c:v>
                  </c:pt>
                  <c:pt idx="9">
                    <c:v>2.4906517374973145</c:v>
                  </c:pt>
                  <c:pt idx="10">
                    <c:v>1.7955673041174527</c:v>
                  </c:pt>
                  <c:pt idx="11">
                    <c:v>2.8692811291642339</c:v>
                  </c:pt>
                </c:numCache>
              </c:numRef>
            </c:plus>
            <c:minus>
              <c:numRef>
                <c:f>('PD Combined Table'!$AE$72,'PD Combined Table'!$AE$77,'PD Combined Table'!$AE$82,'PD Combined Table'!$AE$87,'PD Combined Table'!$AE$92,'PD Combined Table'!$AE$97,'PD Combined Table'!$AE$102,'PD Combined Table'!$AE$107,'PD Combined Table'!$AE$112,'PD Combined Table'!$AE$117,'PD Combined Table'!$AE$122,'PD Combined Table'!$AE$127)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2.411116981282448</c:v>
                  </c:pt>
                  <c:pt idx="2">
                    <c:v>3.8983501618122443</c:v>
                  </c:pt>
                  <c:pt idx="3">
                    <c:v>4.9498762522738273</c:v>
                  </c:pt>
                  <c:pt idx="4">
                    <c:v>5.5424270857654587</c:v>
                  </c:pt>
                  <c:pt idx="5">
                    <c:v>5.5575541154849715</c:v>
                  </c:pt>
                  <c:pt idx="6">
                    <c:v>4.4754009864640922</c:v>
                  </c:pt>
                  <c:pt idx="7">
                    <c:v>5.0638310688908685</c:v>
                  </c:pt>
                  <c:pt idx="8">
                    <c:v>2.8674125850239394</c:v>
                  </c:pt>
                  <c:pt idx="9">
                    <c:v>2.4906517374973145</c:v>
                  </c:pt>
                  <c:pt idx="10">
                    <c:v>1.7955673041174527</c:v>
                  </c:pt>
                  <c:pt idx="11">
                    <c:v>2.8692811291642339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Table'!$AC$72,'PD Combined Table'!$AC$77,'PD Combined Table'!$AC$82,'PD Combined Table'!$AC$87,'PD Combined Table'!$AC$92,'PD Combined Table'!$AC$97,'PD Combined Table'!$AC$102,'PD Combined Table'!$AC$107,'PD Combined Table'!$AC$112,'PD Combined Table'!$AC$117,'PD Combined Table'!$AC$122,'PD Combined Table'!$AC$127)</c:f>
              <c:numCache>
                <c:formatCode>General</c:formatCode>
                <c:ptCount val="12"/>
                <c:pt idx="0">
                  <c:v>0</c:v>
                </c:pt>
                <c:pt idx="1">
                  <c:v>3.5087719298245608</c:v>
                </c:pt>
                <c:pt idx="2">
                  <c:v>6.3157894736842097</c:v>
                </c:pt>
                <c:pt idx="3">
                  <c:v>10.87719298245614</c:v>
                </c:pt>
                <c:pt idx="4">
                  <c:v>15.789473684210526</c:v>
                </c:pt>
                <c:pt idx="5">
                  <c:v>26.090225563909776</c:v>
                </c:pt>
                <c:pt idx="6">
                  <c:v>39.630325814536342</c:v>
                </c:pt>
                <c:pt idx="7">
                  <c:v>38.011695906432756</c:v>
                </c:pt>
                <c:pt idx="8">
                  <c:v>53.613199665831239</c:v>
                </c:pt>
                <c:pt idx="9">
                  <c:v>56.031746031746025</c:v>
                </c:pt>
                <c:pt idx="10">
                  <c:v>68.742690058479525</c:v>
                </c:pt>
                <c:pt idx="11">
                  <c:v>73.280170122275393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26-4468-8E8C-9A80EC9B3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086255"/>
        <c:axId val="706085423"/>
      </c:lineChart>
      <c:catAx>
        <c:axId val="706086255"/>
        <c:scaling>
          <c:orientation val="minMax"/>
        </c:scaling>
        <c:delete val="1"/>
        <c:axPos val="b"/>
        <c:majorTickMark val="none"/>
        <c:minorTickMark val="none"/>
        <c:tickLblPos val="nextTo"/>
        <c:crossAx val="706085423"/>
        <c:crosses val="autoZero"/>
        <c:auto val="1"/>
        <c:lblAlgn val="ctr"/>
        <c:lblOffset val="100"/>
        <c:noMultiLvlLbl val="0"/>
      </c:catAx>
      <c:valAx>
        <c:axId val="706085423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06086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388743003956971"/>
          <c:y val="0.63944349987719873"/>
          <c:w val="0.15794891540769654"/>
          <c:h val="0.358013631620583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79088541358254"/>
          <c:y val="0.17014901108998104"/>
          <c:w val="0.73583517833839751"/>
          <c:h val="0.676032259798747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'PD Combined Table'!$B$3</c:f>
              <c:strCache>
                <c:ptCount val="1"/>
                <c:pt idx="0">
                  <c:v>PFV1.RMF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70C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Table'!$D$23,'PD Combined Table'!$D$43,'PD Combined Table'!$D$63)</c:f>
                <c:numCache>
                  <c:formatCode>General</c:formatCode>
                  <c:ptCount val="3"/>
                  <c:pt idx="0">
                    <c:v>2.5496180561784443</c:v>
                  </c:pt>
                  <c:pt idx="1">
                    <c:v>2.8215518086394358</c:v>
                  </c:pt>
                  <c:pt idx="2">
                    <c:v>2.4916782287559278</c:v>
                  </c:pt>
                </c:numCache>
              </c:numRef>
            </c:plus>
            <c:minus>
              <c:numRef>
                <c:f>('PD Combined Table'!$D$23,'PD Combined Table'!$D$43,'PD Combined Table'!$D$63)</c:f>
                <c:numCache>
                  <c:formatCode>General</c:formatCode>
                  <c:ptCount val="3"/>
                  <c:pt idx="0">
                    <c:v>2.5496180561784443</c:v>
                  </c:pt>
                  <c:pt idx="1">
                    <c:v>2.8215518086394358</c:v>
                  </c:pt>
                  <c:pt idx="2">
                    <c:v>2.4916782287559278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Table'!$B$23,'PD Combined Table'!$B$43,'PD Combined Table'!$B$63)</c:f>
              <c:numCache>
                <c:formatCode>General</c:formatCode>
                <c:ptCount val="3"/>
                <c:pt idx="0">
                  <c:v>6.4400921658986174</c:v>
                </c:pt>
                <c:pt idx="1">
                  <c:v>6.3745394390555701</c:v>
                </c:pt>
                <c:pt idx="2">
                  <c:v>5.0691244239631335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8-4319-8881-B1891EA18A92}"/>
            </c:ext>
          </c:extLst>
        </c:ser>
        <c:ser>
          <c:idx val="1"/>
          <c:order val="1"/>
          <c:tx>
            <c:strRef>
              <c:f>'PD Combined Table'!$E$3</c:f>
              <c:strCache>
                <c:ptCount val="1"/>
                <c:pt idx="0">
                  <c:v>PFV1.pRMF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Table'!$G$23,'PD Combined Table'!$G$43,'PD Combined Table'!$G$63)</c:f>
                <c:numCache>
                  <c:formatCode>General</c:formatCode>
                  <c:ptCount val="3"/>
                  <c:pt idx="0">
                    <c:v>2.0128630628202564</c:v>
                  </c:pt>
                  <c:pt idx="1">
                    <c:v>2.6630986324708501</c:v>
                  </c:pt>
                  <c:pt idx="2">
                    <c:v>2.6405535088163643</c:v>
                  </c:pt>
                </c:numCache>
              </c:numRef>
            </c:plus>
            <c:minus>
              <c:numRef>
                <c:f>('PD Combined Table'!$G$23,'PD Combined Table'!$G$43,'PD Combined Table'!$G$63)</c:f>
                <c:numCache>
                  <c:formatCode>General</c:formatCode>
                  <c:ptCount val="3"/>
                  <c:pt idx="0">
                    <c:v>2.0128630628202564</c:v>
                  </c:pt>
                  <c:pt idx="1">
                    <c:v>2.6630986324708501</c:v>
                  </c:pt>
                  <c:pt idx="2">
                    <c:v>2.6405535088163643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Table'!$E$23,'PD Combined Table'!$E$43,'PD Combined Table'!$E$63)</c:f>
              <c:numCache>
                <c:formatCode>General</c:formatCode>
                <c:ptCount val="3"/>
                <c:pt idx="0">
                  <c:v>6.7222222222222205</c:v>
                </c:pt>
                <c:pt idx="1">
                  <c:v>12.623256373256373</c:v>
                </c:pt>
                <c:pt idx="2">
                  <c:v>11.973748473748474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38-4319-8881-B1891EA18A92}"/>
            </c:ext>
          </c:extLst>
        </c:ser>
        <c:ser>
          <c:idx val="2"/>
          <c:order val="2"/>
          <c:tx>
            <c:strRef>
              <c:f>'PD Combined Table'!$H$3</c:f>
              <c:strCache>
                <c:ptCount val="1"/>
                <c:pt idx="0">
                  <c:v>PFV1.SMF</c:v>
                </c:pt>
              </c:strCache>
            </c:strRef>
          </c:tx>
          <c:spPr>
            <a:solidFill>
              <a:srgbClr val="FF781D"/>
            </a:solidFill>
            <a:ln>
              <a:solidFill>
                <a:srgbClr val="FF781D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Table'!$J$23,'PD Combined Table'!$J$43,'PD Combined Table'!$J$63)</c:f>
                <c:numCache>
                  <c:formatCode>General</c:formatCode>
                  <c:ptCount val="3"/>
                  <c:pt idx="0">
                    <c:v>2.9184599746673987</c:v>
                  </c:pt>
                  <c:pt idx="1">
                    <c:v>3.1401738154051002</c:v>
                  </c:pt>
                  <c:pt idx="2">
                    <c:v>3.9584765287778336</c:v>
                  </c:pt>
                </c:numCache>
              </c:numRef>
            </c:plus>
            <c:minus>
              <c:numRef>
                <c:f>('PD Combined Table'!$J$23,'PD Combined Table'!$J$43,'PD Combined Table'!$J$63)</c:f>
                <c:numCache>
                  <c:formatCode>General</c:formatCode>
                  <c:ptCount val="3"/>
                  <c:pt idx="0">
                    <c:v>2.9184599746673987</c:v>
                  </c:pt>
                  <c:pt idx="1">
                    <c:v>3.1401738154051002</c:v>
                  </c:pt>
                  <c:pt idx="2">
                    <c:v>3.9584765287778336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Table'!$H$23,'PD Combined Table'!$H$43,'PD Combined Table'!$H$63)</c:f>
              <c:numCache>
                <c:formatCode>General</c:formatCode>
                <c:ptCount val="3"/>
                <c:pt idx="0">
                  <c:v>27.626984126984123</c:v>
                </c:pt>
                <c:pt idx="1">
                  <c:v>27.383838383838381</c:v>
                </c:pt>
                <c:pt idx="2">
                  <c:v>29.003968253968253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38-4319-8881-B1891EA18A92}"/>
            </c:ext>
          </c:extLst>
        </c:ser>
        <c:ser>
          <c:idx val="3"/>
          <c:order val="3"/>
          <c:tx>
            <c:strRef>
              <c:f>'PD Combined Table'!$K$3</c:f>
              <c:strCache>
                <c:ptCount val="1"/>
                <c:pt idx="0">
                  <c:v>PFV1.SA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rgbClr val="FFC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Table'!$M$23,'PD Combined Table'!$M$43,'PD Combined Table'!$M$63)</c:f>
                <c:numCache>
                  <c:formatCode>General</c:formatCode>
                  <c:ptCount val="3"/>
                  <c:pt idx="0">
                    <c:v>2.2256418133842839</c:v>
                  </c:pt>
                  <c:pt idx="1">
                    <c:v>3.779872968414824</c:v>
                  </c:pt>
                  <c:pt idx="2">
                    <c:v>4.3497242768904218</c:v>
                  </c:pt>
                </c:numCache>
              </c:numRef>
            </c:plus>
            <c:minus>
              <c:numRef>
                <c:f>('PD Combined Table'!$M$23,'PD Combined Table'!$M$43,'PD Combined Table'!$M$63)</c:f>
                <c:numCache>
                  <c:formatCode>General</c:formatCode>
                  <c:ptCount val="3"/>
                  <c:pt idx="0">
                    <c:v>2.2256418133842839</c:v>
                  </c:pt>
                  <c:pt idx="1">
                    <c:v>3.779872968414824</c:v>
                  </c:pt>
                  <c:pt idx="2">
                    <c:v>4.3497242768904218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Table'!$K$23,'PD Combined Table'!$K$43,'PD Combined Table'!$K$63)</c:f>
              <c:numCache>
                <c:formatCode>General</c:formatCode>
                <c:ptCount val="3"/>
                <c:pt idx="0">
                  <c:v>9.466666666666665</c:v>
                </c:pt>
                <c:pt idx="1">
                  <c:v>25.688888888888883</c:v>
                </c:pt>
                <c:pt idx="2">
                  <c:v>28.852380952380951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38-4319-8881-B1891EA18A92}"/>
            </c:ext>
          </c:extLst>
        </c:ser>
        <c:ser>
          <c:idx val="4"/>
          <c:order val="4"/>
          <c:tx>
            <c:strRef>
              <c:f>'PD Combined Table'!$N$3</c:f>
              <c:strCache>
                <c:ptCount val="1"/>
                <c:pt idx="0">
                  <c:v>PFV1.nMF</c:v>
                </c:pt>
              </c:strCache>
            </c:strRef>
          </c:tx>
          <c:spPr>
            <a:solidFill>
              <a:srgbClr val="DE0000"/>
            </a:solidFill>
            <a:ln>
              <a:solidFill>
                <a:srgbClr val="DE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Table'!$S$23,'PD Combined Table'!$S$43,'PD Combined Table'!$S$63)</c:f>
                <c:numCache>
                  <c:formatCode>General</c:formatCode>
                  <c:ptCount val="3"/>
                  <c:pt idx="0">
                    <c:v>1.9844854252664093</c:v>
                  </c:pt>
                  <c:pt idx="1">
                    <c:v>3.2764500615939394</c:v>
                  </c:pt>
                  <c:pt idx="2">
                    <c:v>3.9637154749889021</c:v>
                  </c:pt>
                </c:numCache>
              </c:numRef>
            </c:plus>
            <c:minus>
              <c:numRef>
                <c:f>('PD Combined Table'!$S$23,'PD Combined Table'!$S$43,'PD Combined Table'!$S$63)</c:f>
                <c:numCache>
                  <c:formatCode>General</c:formatCode>
                  <c:ptCount val="3"/>
                  <c:pt idx="0">
                    <c:v>1.9844854252664093</c:v>
                  </c:pt>
                  <c:pt idx="1">
                    <c:v>3.2764500615939394</c:v>
                  </c:pt>
                  <c:pt idx="2">
                    <c:v>3.9637154749889021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Table'!$N$23,'PD Combined Table'!$N$43,'PD Combined Table'!$N$63)</c:f>
              <c:numCache>
                <c:formatCode>General</c:formatCode>
                <c:ptCount val="3"/>
                <c:pt idx="0">
                  <c:v>22.07482993197279</c:v>
                </c:pt>
                <c:pt idx="1">
                  <c:v>49.168556311413447</c:v>
                </c:pt>
                <c:pt idx="2">
                  <c:v>59.537037037037038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38-4319-8881-B1891EA18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3805568"/>
        <c:axId val="1053808480"/>
      </c:barChart>
      <c:catAx>
        <c:axId val="1053805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3808480"/>
        <c:crosses val="autoZero"/>
        <c:auto val="1"/>
        <c:lblAlgn val="ctr"/>
        <c:lblOffset val="100"/>
        <c:noMultiLvlLbl val="0"/>
      </c:catAx>
      <c:valAx>
        <c:axId val="105380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380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4788990849180335"/>
          <c:y val="0.46405884612030723"/>
          <c:w val="0.14365080863875276"/>
          <c:h val="0.31706370850458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264005241354"/>
          <c:y val="0.16576576576576577"/>
          <c:w val="0.76261971819732599"/>
          <c:h val="0.686222033056678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'PD Combined Table'!$Q$3</c:f>
              <c:strCache>
                <c:ptCount val="1"/>
                <c:pt idx="0">
                  <c:v>PFV2.RMF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Table'!$S$20,'PD Combined Table'!$S$40,'PD Combined Table'!$S$63)</c:f>
                <c:numCache>
                  <c:formatCode>General</c:formatCode>
                  <c:ptCount val="3"/>
                  <c:pt idx="0">
                    <c:v>1.5347643481080202</c:v>
                  </c:pt>
                  <c:pt idx="1">
                    <c:v>2.9211326138582137</c:v>
                  </c:pt>
                  <c:pt idx="2">
                    <c:v>3.9637154749889021</c:v>
                  </c:pt>
                </c:numCache>
              </c:numRef>
            </c:plus>
            <c:minus>
              <c:numRef>
                <c:f>('PD Combined Table'!$S$20,'PD Combined Table'!$S$40,'PD Combined Table'!$S$63)</c:f>
                <c:numCache>
                  <c:formatCode>General</c:formatCode>
                  <c:ptCount val="3"/>
                  <c:pt idx="0">
                    <c:v>1.5347643481080202</c:v>
                  </c:pt>
                  <c:pt idx="1">
                    <c:v>2.9211326138582137</c:v>
                  </c:pt>
                  <c:pt idx="2">
                    <c:v>3.9637154749889021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Table'!$Q$23,'PD Combined Table'!$Q$43,'PD Combined Table'!$Q$63)</c:f>
              <c:numCache>
                <c:formatCode>General</c:formatCode>
                <c:ptCount val="3"/>
                <c:pt idx="0">
                  <c:v>0.95238095238095233</c:v>
                </c:pt>
                <c:pt idx="1">
                  <c:v>5.1010101010101003</c:v>
                </c:pt>
                <c:pt idx="2">
                  <c:v>7.8238406473700595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22-49DA-A1CB-4482708B58D7}"/>
            </c:ext>
          </c:extLst>
        </c:ser>
        <c:ser>
          <c:idx val="1"/>
          <c:order val="1"/>
          <c:tx>
            <c:strRef>
              <c:f>'PD Combined Table'!$T$3</c:f>
              <c:strCache>
                <c:ptCount val="1"/>
                <c:pt idx="0">
                  <c:v>PFV2.pRMF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Table'!$V$23,'PD Combined Table'!$V$43,'PD Combined Table'!$V$63)</c:f>
                <c:numCache>
                  <c:formatCode>General</c:formatCode>
                  <c:ptCount val="3"/>
                  <c:pt idx="0">
                    <c:v>2.0535303087692744</c:v>
                  </c:pt>
                  <c:pt idx="1">
                    <c:v>3.2887613223944157</c:v>
                  </c:pt>
                  <c:pt idx="2">
                    <c:v>3.8984285272446666</c:v>
                  </c:pt>
                </c:numCache>
              </c:numRef>
            </c:plus>
            <c:minus>
              <c:numRef>
                <c:f>('PD Combined Table'!$V$23,'PD Combined Table'!$V$43,'PD Combined Table'!$V$63)</c:f>
                <c:numCache>
                  <c:formatCode>General</c:formatCode>
                  <c:ptCount val="3"/>
                  <c:pt idx="0">
                    <c:v>2.0535303087692744</c:v>
                  </c:pt>
                  <c:pt idx="1">
                    <c:v>3.2887613223944157</c:v>
                  </c:pt>
                  <c:pt idx="2">
                    <c:v>3.8984285272446666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Table'!$T$23,'PD Combined Table'!$T$43,'PD Combined Table'!$T$63)</c:f>
              <c:numCache>
                <c:formatCode>General</c:formatCode>
                <c:ptCount val="3"/>
                <c:pt idx="0">
                  <c:v>0</c:v>
                </c:pt>
                <c:pt idx="1">
                  <c:v>3.1649831649831648</c:v>
                </c:pt>
                <c:pt idx="2">
                  <c:v>7.0899470899470884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22-49DA-A1CB-4482708B58D7}"/>
            </c:ext>
          </c:extLst>
        </c:ser>
        <c:ser>
          <c:idx val="2"/>
          <c:order val="2"/>
          <c:tx>
            <c:strRef>
              <c:f>'PD Combined Table'!$W$3</c:f>
              <c:strCache>
                <c:ptCount val="1"/>
                <c:pt idx="0">
                  <c:v>PFV2.SMF</c:v>
                </c:pt>
              </c:strCache>
            </c:strRef>
          </c:tx>
          <c:spPr>
            <a:solidFill>
              <a:srgbClr val="FF781D"/>
            </a:solidFill>
            <a:ln>
              <a:solidFill>
                <a:srgbClr val="FF781D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Table'!$Y$23,'PD Combined Table'!$Y$43,'PD Combined Table'!$Y$63)</c:f>
                <c:numCache>
                  <c:formatCode>General</c:formatCode>
                  <c:ptCount val="3"/>
                  <c:pt idx="0">
                    <c:v>1.8133188596009764</c:v>
                  </c:pt>
                  <c:pt idx="1">
                    <c:v>2.8617546937606946</c:v>
                  </c:pt>
                  <c:pt idx="2">
                    <c:v>3.3530587596274972</c:v>
                  </c:pt>
                </c:numCache>
              </c:numRef>
            </c:plus>
            <c:minus>
              <c:numRef>
                <c:f>('PD Combined Table'!$Y$23,'PD Combined Table'!$Y$43,'PD Combined Table'!$Y$63)</c:f>
                <c:numCache>
                  <c:formatCode>General</c:formatCode>
                  <c:ptCount val="3"/>
                  <c:pt idx="0">
                    <c:v>1.8133188596009764</c:v>
                  </c:pt>
                  <c:pt idx="1">
                    <c:v>2.8617546937606946</c:v>
                  </c:pt>
                  <c:pt idx="2">
                    <c:v>3.3530587596274972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Table'!$W$23,'PD Combined Table'!$W$43,'PD Combined Table'!$W$63)</c:f>
              <c:numCache>
                <c:formatCode>General</c:formatCode>
                <c:ptCount val="3"/>
                <c:pt idx="0">
                  <c:v>0</c:v>
                </c:pt>
                <c:pt idx="1">
                  <c:v>3.331390831390832</c:v>
                </c:pt>
                <c:pt idx="2">
                  <c:v>5.1587301587301573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22-49DA-A1CB-4482708B58D7}"/>
            </c:ext>
          </c:extLst>
        </c:ser>
        <c:ser>
          <c:idx val="3"/>
          <c:order val="3"/>
          <c:tx>
            <c:strRef>
              <c:f>'PD Combined Table'!$Z$3</c:f>
              <c:strCache>
                <c:ptCount val="1"/>
                <c:pt idx="0">
                  <c:v>PFV2.SA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Table'!$AB$23,'PD Combined Table'!$AB$43,'PD Combined Table'!$AB$63)</c:f>
                <c:numCache>
                  <c:formatCode>General</c:formatCode>
                  <c:ptCount val="3"/>
                  <c:pt idx="0">
                    <c:v>1.7046955997961013</c:v>
                  </c:pt>
                  <c:pt idx="1">
                    <c:v>2.6638212461534452</c:v>
                  </c:pt>
                  <c:pt idx="2">
                    <c:v>3.110366346742711</c:v>
                  </c:pt>
                </c:numCache>
              </c:numRef>
            </c:plus>
            <c:minus>
              <c:numRef>
                <c:f>('PD Combined Table'!$AB$23,'PD Combined Table'!$AB$43,'PD Combined Table'!$AB$63)</c:f>
                <c:numCache>
                  <c:formatCode>General</c:formatCode>
                  <c:ptCount val="3"/>
                  <c:pt idx="0">
                    <c:v>1.7046955997961013</c:v>
                  </c:pt>
                  <c:pt idx="1">
                    <c:v>2.6638212461534452</c:v>
                  </c:pt>
                  <c:pt idx="2">
                    <c:v>3.110366346742711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Table'!$Z$23,'PD Combined Table'!$Z$43,'PD Combined Table'!$Z$63)</c:f>
              <c:numCache>
                <c:formatCode>General</c:formatCode>
                <c:ptCount val="3"/>
                <c:pt idx="0">
                  <c:v>2</c:v>
                </c:pt>
                <c:pt idx="1">
                  <c:v>10.198412698412696</c:v>
                </c:pt>
                <c:pt idx="2">
                  <c:v>8.4166666666666679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22-49DA-A1CB-4482708B58D7}"/>
            </c:ext>
          </c:extLst>
        </c:ser>
        <c:ser>
          <c:idx val="4"/>
          <c:order val="4"/>
          <c:tx>
            <c:strRef>
              <c:f>'PD Combined Table'!$AC$3</c:f>
              <c:strCache>
                <c:ptCount val="1"/>
                <c:pt idx="0">
                  <c:v>PFV2.nMF</c:v>
                </c:pt>
              </c:strCache>
            </c:strRef>
          </c:tx>
          <c:spPr>
            <a:solidFill>
              <a:srgbClr val="DE0000"/>
            </a:solidFill>
            <a:ln>
              <a:solidFill>
                <a:srgbClr val="DE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Table'!$AE$23,'PD Combined Table'!$AE$43,'PD Combined Table'!$AE$63)</c:f>
                <c:numCache>
                  <c:formatCode>General</c:formatCode>
                  <c:ptCount val="3"/>
                  <c:pt idx="0">
                    <c:v>1.2996535961723443</c:v>
                  </c:pt>
                  <c:pt idx="1">
                    <c:v>2.6559243674396953</c:v>
                  </c:pt>
                  <c:pt idx="2">
                    <c:v>3.1603082627817916</c:v>
                  </c:pt>
                </c:numCache>
              </c:numRef>
            </c:plus>
            <c:minus>
              <c:numRef>
                <c:f>('PD Combined Table'!$AE$23,'PD Combined Table'!$AE$43,'PD Combined Table'!$AE$63)</c:f>
                <c:numCache>
                  <c:formatCode>General</c:formatCode>
                  <c:ptCount val="3"/>
                  <c:pt idx="0">
                    <c:v>1.2996535961723443</c:v>
                  </c:pt>
                  <c:pt idx="1">
                    <c:v>2.6559243674396953</c:v>
                  </c:pt>
                  <c:pt idx="2">
                    <c:v>3.1603082627817916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Table'!$AC$23,'PD Combined Table'!$AC$43,'PD Combined Table'!$AC$63)</c:f>
              <c:numCache>
                <c:formatCode>General</c:formatCode>
                <c:ptCount val="3"/>
                <c:pt idx="0">
                  <c:v>10.87719298245614</c:v>
                </c:pt>
                <c:pt idx="1">
                  <c:v>38.011695906432756</c:v>
                </c:pt>
                <c:pt idx="2">
                  <c:v>73.280170122275393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22-49DA-A1CB-4482708B5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7365152"/>
        <c:axId val="1947365984"/>
      </c:barChart>
      <c:catAx>
        <c:axId val="1947365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47365984"/>
        <c:crosses val="autoZero"/>
        <c:auto val="1"/>
        <c:lblAlgn val="ctr"/>
        <c:lblOffset val="100"/>
        <c:noMultiLvlLbl val="0"/>
      </c:catAx>
      <c:valAx>
        <c:axId val="1947365984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47365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5750756041339582"/>
          <c:y val="0.3806302050081577"/>
          <c:w val="0.13937335458638447"/>
          <c:h val="0.3635139391359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36577405486888"/>
          <c:y val="0.19780898655034806"/>
          <c:w val="0.72654733378347947"/>
          <c:h val="0.655662496275713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'PD Combined Table'!$B$67</c:f>
              <c:strCache>
                <c:ptCount val="1"/>
                <c:pt idx="0">
                  <c:v>PFV1.RMF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Table'!$D$87,'PD Combined Table'!$D$107,'PD Combined Table'!$D$127)</c:f>
                <c:numCache>
                  <c:formatCode>General</c:formatCode>
                  <c:ptCount val="3"/>
                  <c:pt idx="0">
                    <c:v>2.8534202930947363</c:v>
                  </c:pt>
                  <c:pt idx="1">
                    <c:v>4.7222079362101912</c:v>
                  </c:pt>
                  <c:pt idx="2">
                    <c:v>4.439185670174588</c:v>
                  </c:pt>
                </c:numCache>
              </c:numRef>
            </c:plus>
            <c:minus>
              <c:numRef>
                <c:f>('PD Combined Table'!$D$87,'PD Combined Table'!$D$107,'PD Combined Table'!$D$127)</c:f>
                <c:numCache>
                  <c:formatCode>General</c:formatCode>
                  <c:ptCount val="3"/>
                  <c:pt idx="0">
                    <c:v>2.8534202930947363</c:v>
                  </c:pt>
                  <c:pt idx="1">
                    <c:v>4.7222079362101912</c:v>
                  </c:pt>
                  <c:pt idx="2">
                    <c:v>4.439185670174588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Table'!$B$87,'PD Combined Table'!$B$107,'PD Combined Table'!$B$127)</c:f>
              <c:numCache>
                <c:formatCode>General</c:formatCode>
                <c:ptCount val="3"/>
                <c:pt idx="0">
                  <c:v>21.222222222222221</c:v>
                </c:pt>
                <c:pt idx="1">
                  <c:v>48.853174603174608</c:v>
                </c:pt>
                <c:pt idx="2">
                  <c:v>46.380952380952372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6-4C42-B435-B6DF07F3CBBB}"/>
            </c:ext>
          </c:extLst>
        </c:ser>
        <c:ser>
          <c:idx val="1"/>
          <c:order val="1"/>
          <c:tx>
            <c:strRef>
              <c:f>'PD Combined Table'!$E$67</c:f>
              <c:strCache>
                <c:ptCount val="1"/>
                <c:pt idx="0">
                  <c:v>PFV1.pRMF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Table'!$G$87,'PD Combined Table'!$G$107,'PD Combined Table'!$G$127)</c:f>
                <c:numCache>
                  <c:formatCode>General</c:formatCode>
                  <c:ptCount val="3"/>
                  <c:pt idx="0">
                    <c:v>4.6878323423182868</c:v>
                  </c:pt>
                  <c:pt idx="1">
                    <c:v>2.5357800810852313</c:v>
                  </c:pt>
                  <c:pt idx="2">
                    <c:v>4.0046795637907797</c:v>
                  </c:pt>
                </c:numCache>
              </c:numRef>
            </c:plus>
            <c:minus>
              <c:numRef>
                <c:f>('PD Combined Table'!$G$87,'PD Combined Table'!$G$107,'PD Combined Table'!$G$127)</c:f>
                <c:numCache>
                  <c:formatCode>General</c:formatCode>
                  <c:ptCount val="3"/>
                  <c:pt idx="0">
                    <c:v>4.6878323423182868</c:v>
                  </c:pt>
                  <c:pt idx="1">
                    <c:v>2.5357800810852313</c:v>
                  </c:pt>
                  <c:pt idx="2">
                    <c:v>4.0046795637907797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Table'!$E$87,'PD Combined Table'!$E$107,'PD Combined Table'!$E$127)</c:f>
              <c:numCache>
                <c:formatCode>General</c:formatCode>
                <c:ptCount val="3"/>
                <c:pt idx="0">
                  <c:v>12.619047619047617</c:v>
                </c:pt>
                <c:pt idx="1">
                  <c:v>53.220057720057724</c:v>
                </c:pt>
                <c:pt idx="2">
                  <c:v>78.436510857563491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6-4C42-B435-B6DF07F3CBBB}"/>
            </c:ext>
          </c:extLst>
        </c:ser>
        <c:ser>
          <c:idx val="2"/>
          <c:order val="2"/>
          <c:tx>
            <c:strRef>
              <c:f>'PD Combined Table'!$H$67</c:f>
              <c:strCache>
                <c:ptCount val="1"/>
                <c:pt idx="0">
                  <c:v>PFV1.SMF</c:v>
                </c:pt>
              </c:strCache>
            </c:strRef>
          </c:tx>
          <c:spPr>
            <a:solidFill>
              <a:srgbClr val="FF781D"/>
            </a:solidFill>
            <a:ln>
              <a:solidFill>
                <a:srgbClr val="FF781D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Table'!$J$87,'PD Combined Table'!$J$107,'PD Combined Table'!$J$127)</c:f>
                <c:numCache>
                  <c:formatCode>General</c:formatCode>
                  <c:ptCount val="3"/>
                  <c:pt idx="0">
                    <c:v>1.3333882478368111</c:v>
                  </c:pt>
                  <c:pt idx="1">
                    <c:v>1.979900207326696</c:v>
                  </c:pt>
                  <c:pt idx="2">
                    <c:v>2.0421400653971493</c:v>
                  </c:pt>
                </c:numCache>
              </c:numRef>
            </c:plus>
            <c:minus>
              <c:numRef>
                <c:f>('PD Combined Table'!$J$87,'PD Combined Table'!$J$107,'PD Combined Table'!$J$127)</c:f>
                <c:numCache>
                  <c:formatCode>General</c:formatCode>
                  <c:ptCount val="3"/>
                  <c:pt idx="0">
                    <c:v>1.3333882478368111</c:v>
                  </c:pt>
                  <c:pt idx="1">
                    <c:v>1.979900207326696</c:v>
                  </c:pt>
                  <c:pt idx="2">
                    <c:v>2.0421400653971493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Table'!$H$87,'PD Combined Table'!$H$107,'PD Combined Table'!$H$127)</c:f>
              <c:numCache>
                <c:formatCode>General</c:formatCode>
                <c:ptCount val="3"/>
                <c:pt idx="0">
                  <c:v>1.3333333333333333</c:v>
                </c:pt>
                <c:pt idx="1">
                  <c:v>17.821428571428577</c:v>
                </c:pt>
                <c:pt idx="2">
                  <c:v>52.638888888888893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16-4C42-B435-B6DF07F3CBBB}"/>
            </c:ext>
          </c:extLst>
        </c:ser>
        <c:ser>
          <c:idx val="3"/>
          <c:order val="3"/>
          <c:tx>
            <c:strRef>
              <c:f>'PD Combined Table'!$K$67</c:f>
              <c:strCache>
                <c:ptCount val="1"/>
                <c:pt idx="0">
                  <c:v>PFV1.SA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Table'!$M$87,'PD Combined Table'!$M$107,'PD Combined Table'!$M$127)</c:f>
                <c:numCache>
                  <c:formatCode>General</c:formatCode>
                  <c:ptCount val="3"/>
                  <c:pt idx="0">
                    <c:v>2.4883431941458261</c:v>
                  </c:pt>
                  <c:pt idx="1">
                    <c:v>4.2260264518434498</c:v>
                  </c:pt>
                  <c:pt idx="2">
                    <c:v>4.8631395832525763</c:v>
                  </c:pt>
                </c:numCache>
              </c:numRef>
            </c:plus>
            <c:minus>
              <c:numRef>
                <c:f>('PD Combined Table'!$M$87,'PD Combined Table'!$M$107,'PD Combined Table'!$M$127)</c:f>
                <c:numCache>
                  <c:formatCode>General</c:formatCode>
                  <c:ptCount val="3"/>
                  <c:pt idx="0">
                    <c:v>2.4883431941458261</c:v>
                  </c:pt>
                  <c:pt idx="1">
                    <c:v>4.2260264518434498</c:v>
                  </c:pt>
                  <c:pt idx="2">
                    <c:v>4.8631395832525763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Table'!$K$87,'PD Combined Table'!$K$107,'PD Combined Table'!$K$127)</c:f>
              <c:numCache>
                <c:formatCode>General</c:formatCode>
                <c:ptCount val="3"/>
                <c:pt idx="0">
                  <c:v>11.133333333333331</c:v>
                </c:pt>
                <c:pt idx="1">
                  <c:v>24.43650793650793</c:v>
                </c:pt>
                <c:pt idx="2">
                  <c:v>28.852380952380951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16-4C42-B435-B6DF07F3CBBB}"/>
            </c:ext>
          </c:extLst>
        </c:ser>
        <c:ser>
          <c:idx val="4"/>
          <c:order val="4"/>
          <c:tx>
            <c:strRef>
              <c:f>'PD Combined Table'!$N$67</c:f>
              <c:strCache>
                <c:ptCount val="1"/>
                <c:pt idx="0">
                  <c:v>PFV1.nMF</c:v>
                </c:pt>
              </c:strCache>
            </c:strRef>
          </c:tx>
          <c:spPr>
            <a:solidFill>
              <a:srgbClr val="DE0000"/>
            </a:solidFill>
            <a:ln>
              <a:solidFill>
                <a:srgbClr val="DE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Table'!$P$87,'PD Combined Table'!$P$107,'PD Combined Table'!$P$127)</c:f>
                <c:numCache>
                  <c:formatCode>General</c:formatCode>
                  <c:ptCount val="3"/>
                  <c:pt idx="0">
                    <c:v>2.7730377867073295</c:v>
                  </c:pt>
                  <c:pt idx="1">
                    <c:v>4.1860227095013034</c:v>
                  </c:pt>
                  <c:pt idx="2">
                    <c:v>5.6019070575786714</c:v>
                  </c:pt>
                </c:numCache>
              </c:numRef>
            </c:plus>
            <c:minus>
              <c:numRef>
                <c:f>('PD Combined Table'!$P$87,'PD Combined Table'!$P$107,'PD Combined Table'!$P$127)</c:f>
                <c:numCache>
                  <c:formatCode>General</c:formatCode>
                  <c:ptCount val="3"/>
                  <c:pt idx="0">
                    <c:v>2.7730377867073295</c:v>
                  </c:pt>
                  <c:pt idx="1">
                    <c:v>4.1860227095013034</c:v>
                  </c:pt>
                  <c:pt idx="2">
                    <c:v>5.6019070575786714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Table'!$N$87,'PD Combined Table'!$N$107,'PD Combined Table'!$N$127)</c:f>
              <c:numCache>
                <c:formatCode>General</c:formatCode>
                <c:ptCount val="3"/>
                <c:pt idx="0">
                  <c:v>22.07482993197279</c:v>
                </c:pt>
                <c:pt idx="1">
                  <c:v>49.168556311413447</c:v>
                </c:pt>
                <c:pt idx="2">
                  <c:v>59.537037037037038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16-4C42-B435-B6DF07F3C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0065920"/>
        <c:axId val="1970048448"/>
      </c:barChart>
      <c:catAx>
        <c:axId val="197006592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970048448"/>
        <c:crosses val="autoZero"/>
        <c:auto val="1"/>
        <c:lblAlgn val="ctr"/>
        <c:lblOffset val="100"/>
        <c:noMultiLvlLbl val="0"/>
      </c:catAx>
      <c:valAx>
        <c:axId val="197004844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70065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847730951058296"/>
          <c:y val="0.73650352232225513"/>
          <c:w val="0.16547498949722581"/>
          <c:h val="0.260068886486276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5102077887205"/>
          <c:y val="0.16206896551724137"/>
          <c:w val="0.76134576959224132"/>
          <c:h val="0.710775454792288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'PD Combined Table'!$Q$67</c:f>
              <c:strCache>
                <c:ptCount val="1"/>
                <c:pt idx="0">
                  <c:v>PFV2.RMF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Table'!$S$87,'PD Combined Table'!$S$107,'PD Combined Table'!$S$127)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4.2425770971706038</c:v>
                  </c:pt>
                  <c:pt idx="2">
                    <c:v>4.9008781344410695</c:v>
                  </c:pt>
                </c:numCache>
              </c:numRef>
            </c:plus>
            <c:minus>
              <c:numRef>
                <c:f>('PD Combined Table'!$S$87,'PD Combined Table'!$S$107,'PD Combined Table'!$S$127)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4.2425770971706038</c:v>
                  </c:pt>
                  <c:pt idx="2">
                    <c:v>4.9008781344410695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Table'!$Q$87,'PD Combined Table'!$Q$107,'PD Combined Table'!$Q$127)</c:f>
              <c:numCache>
                <c:formatCode>General</c:formatCode>
                <c:ptCount val="3"/>
                <c:pt idx="0">
                  <c:v>0</c:v>
                </c:pt>
                <c:pt idx="1">
                  <c:v>18.885281385281385</c:v>
                </c:pt>
                <c:pt idx="2">
                  <c:v>23.863636363636363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6-4F29-9E5D-0FF2EBCA97F3}"/>
            </c:ext>
          </c:extLst>
        </c:ser>
        <c:ser>
          <c:idx val="1"/>
          <c:order val="1"/>
          <c:tx>
            <c:strRef>
              <c:f>'PD Combined Table'!$T$67</c:f>
              <c:strCache>
                <c:ptCount val="1"/>
                <c:pt idx="0">
                  <c:v>PFV2.pRMF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Table'!$V$87,'PD Combined Table'!$V$107,'PD Combined Table'!$V$127)</c:f>
                <c:numCache>
                  <c:formatCode>General</c:formatCode>
                  <c:ptCount val="3"/>
                  <c:pt idx="0">
                    <c:v>9.6551786193474918</c:v>
                  </c:pt>
                  <c:pt idx="1">
                    <c:v>0.95238095236383835</c:v>
                  </c:pt>
                  <c:pt idx="2">
                    <c:v>6.5465367069621117</c:v>
                  </c:pt>
                </c:numCache>
              </c:numRef>
            </c:plus>
            <c:minus>
              <c:numRef>
                <c:f>('PD Combined Table'!$V$87,'PD Combined Table'!$V$107,'PD Combined Table'!$V$127)</c:f>
                <c:numCache>
                  <c:formatCode>General</c:formatCode>
                  <c:ptCount val="3"/>
                  <c:pt idx="0">
                    <c:v>9.6551786193474918</c:v>
                  </c:pt>
                  <c:pt idx="1">
                    <c:v>0.95238095236383835</c:v>
                  </c:pt>
                  <c:pt idx="2">
                    <c:v>6.5465367069621117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Table'!$T$87,'PD Combined Table'!$T$107,'PD Combined Table'!$T$127)</c:f>
              <c:numCache>
                <c:formatCode>General</c:formatCode>
                <c:ptCount val="3"/>
                <c:pt idx="0">
                  <c:v>15.873015873015872</c:v>
                </c:pt>
                <c:pt idx="1">
                  <c:v>40.952380952380956</c:v>
                </c:pt>
                <c:pt idx="2">
                  <c:v>55.714285714285722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6-4F29-9E5D-0FF2EBCA97F3}"/>
            </c:ext>
          </c:extLst>
        </c:ser>
        <c:ser>
          <c:idx val="2"/>
          <c:order val="2"/>
          <c:tx>
            <c:strRef>
              <c:f>'PD Combined Table'!$W$67</c:f>
              <c:strCache>
                <c:ptCount val="1"/>
                <c:pt idx="0">
                  <c:v>PFV2.SMF</c:v>
                </c:pt>
              </c:strCache>
            </c:strRef>
          </c:tx>
          <c:spPr>
            <a:solidFill>
              <a:srgbClr val="FF781D"/>
            </a:solidFill>
            <a:ln>
              <a:solidFill>
                <a:srgbClr val="FF781D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Table'!$Y$87,'PD Combined Table'!$Y$107,'PD Combined Table'!$Y$127)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7.1295638643722068</c:v>
                  </c:pt>
                  <c:pt idx="2">
                    <c:v>5.764067646003582</c:v>
                  </c:pt>
                </c:numCache>
              </c:numRef>
            </c:plus>
            <c:minus>
              <c:numRef>
                <c:f>('PD Combined Table'!$Y$87,'PD Combined Table'!$Y$107,'PD Combined Table'!$Y$127)</c:f>
                <c:numCache>
                  <c:formatCode>General</c:formatCode>
                  <c:ptCount val="3"/>
                  <c:pt idx="0">
                    <c:v>0</c:v>
                  </c:pt>
                  <c:pt idx="1">
                    <c:v>7.1295638643722068</c:v>
                  </c:pt>
                  <c:pt idx="2">
                    <c:v>5.764067646003582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Table'!$W$87,'PD Combined Table'!$W$107,'PD Combined Table'!$W$127)</c:f>
              <c:numCache>
                <c:formatCode>General</c:formatCode>
                <c:ptCount val="3"/>
                <c:pt idx="0">
                  <c:v>0</c:v>
                </c:pt>
                <c:pt idx="1">
                  <c:v>26.688311688311686</c:v>
                </c:pt>
                <c:pt idx="2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96-4F29-9E5D-0FF2EBCA97F3}"/>
            </c:ext>
          </c:extLst>
        </c:ser>
        <c:ser>
          <c:idx val="3"/>
          <c:order val="3"/>
          <c:tx>
            <c:strRef>
              <c:f>'PD Combined Table'!$Z$67</c:f>
              <c:strCache>
                <c:ptCount val="1"/>
                <c:pt idx="0">
                  <c:v>PFV2.SA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Table'!$AB$87,'PD Combined Table'!$AB$107,'PD Combined Table'!$AB$127)</c:f>
                <c:numCache>
                  <c:formatCode>General</c:formatCode>
                  <c:ptCount val="3"/>
                  <c:pt idx="0">
                    <c:v>1.3765362505614767</c:v>
                  </c:pt>
                  <c:pt idx="1">
                    <c:v>2.8829317594748911</c:v>
                  </c:pt>
                  <c:pt idx="2">
                    <c:v>3.110128562978121</c:v>
                  </c:pt>
                </c:numCache>
              </c:numRef>
            </c:plus>
            <c:minus>
              <c:numRef>
                <c:f>('PD Combined Table'!$AB$87,'PD Combined Table'!$AB$107,'PD Combined Table'!$AB$127)</c:f>
                <c:numCache>
                  <c:formatCode>General</c:formatCode>
                  <c:ptCount val="3"/>
                  <c:pt idx="0">
                    <c:v>1.3765362505614767</c:v>
                  </c:pt>
                  <c:pt idx="1">
                    <c:v>2.8829317594748911</c:v>
                  </c:pt>
                  <c:pt idx="2">
                    <c:v>3.110128562978121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Table'!$Z$87,'PD Combined Table'!$Z$107,'PD Combined Table'!$Z$127)</c:f>
              <c:numCache>
                <c:formatCode>General</c:formatCode>
                <c:ptCount val="3"/>
                <c:pt idx="0">
                  <c:v>2</c:v>
                </c:pt>
                <c:pt idx="1">
                  <c:v>10.198412698412696</c:v>
                </c:pt>
                <c:pt idx="2">
                  <c:v>8.4166666666666679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96-4F29-9E5D-0FF2EBCA97F3}"/>
            </c:ext>
          </c:extLst>
        </c:ser>
        <c:ser>
          <c:idx val="4"/>
          <c:order val="4"/>
          <c:tx>
            <c:strRef>
              <c:f>'PD Combined Table'!$AC$67</c:f>
              <c:strCache>
                <c:ptCount val="1"/>
                <c:pt idx="0">
                  <c:v>PFV2.nMF</c:v>
                </c:pt>
              </c:strCache>
            </c:strRef>
          </c:tx>
          <c:spPr>
            <a:solidFill>
              <a:srgbClr val="DE0000"/>
            </a:solidFill>
            <a:ln>
              <a:solidFill>
                <a:srgbClr val="DE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('PD Combined Table'!$AE$87,'PD Combined Table'!$AE$107,'PD Combined Table'!$AE$127)</c:f>
                <c:numCache>
                  <c:formatCode>General</c:formatCode>
                  <c:ptCount val="3"/>
                  <c:pt idx="0">
                    <c:v>4.9498762522738273</c:v>
                  </c:pt>
                  <c:pt idx="1">
                    <c:v>5.0638310688908685</c:v>
                  </c:pt>
                  <c:pt idx="2">
                    <c:v>2.8692811291642339</c:v>
                  </c:pt>
                </c:numCache>
              </c:numRef>
            </c:plus>
            <c:minus>
              <c:numRef>
                <c:f>('PD Combined Table'!$AE$87,'PD Combined Table'!$AE$107,'PD Combined Table'!$AE$127)</c:f>
                <c:numCache>
                  <c:formatCode>General</c:formatCode>
                  <c:ptCount val="3"/>
                  <c:pt idx="0">
                    <c:v>4.9498762522738273</c:v>
                  </c:pt>
                  <c:pt idx="1">
                    <c:v>5.0638310688908685</c:v>
                  </c:pt>
                  <c:pt idx="2">
                    <c:v>2.8692811291642339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('PD Combined Table'!$AC$87,'PD Combined Table'!$AC$107,'PD Combined Table'!$AC$127)</c:f>
              <c:numCache>
                <c:formatCode>General</c:formatCode>
                <c:ptCount val="3"/>
                <c:pt idx="0">
                  <c:v>10.87719298245614</c:v>
                </c:pt>
                <c:pt idx="1">
                  <c:v>38.011695906432756</c:v>
                </c:pt>
                <c:pt idx="2">
                  <c:v>73.280170122275393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96-4F29-9E5D-0FF2EBCA9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9882976"/>
        <c:axId val="1909887136"/>
      </c:barChart>
      <c:catAx>
        <c:axId val="19098829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09887136"/>
        <c:crosses val="autoZero"/>
        <c:auto val="1"/>
        <c:lblAlgn val="ctr"/>
        <c:lblOffset val="100"/>
        <c:noMultiLvlLbl val="0"/>
      </c:catAx>
      <c:valAx>
        <c:axId val="190988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988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6742605770066106"/>
          <c:y val="0.73836166168884065"/>
          <c:w val="0.12974166594271003"/>
          <c:h val="0.261638338311159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0201797205256"/>
          <c:y val="0.16414141414141412"/>
          <c:w val="0.70823112648302133"/>
          <c:h val="0.59758654603840433"/>
        </c:manualLayout>
      </c:layout>
      <c:lineChart>
        <c:grouping val="standard"/>
        <c:varyColors val="0"/>
        <c:ser>
          <c:idx val="0"/>
          <c:order val="0"/>
          <c:tx>
            <c:strRef>
              <c:f>'DIS. INDEX'!$AJ$3</c:f>
              <c:strCache>
                <c:ptCount val="1"/>
                <c:pt idx="0">
                  <c:v>PFV1.RMF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val>
            <c:numRef>
              <c:f>'DIS. INDEX'!$AJ$4:$AJ$9</c:f>
              <c:numCache>
                <c:formatCode>General</c:formatCode>
                <c:ptCount val="6"/>
                <c:pt idx="0">
                  <c:v>0.11612903225806452</c:v>
                </c:pt>
                <c:pt idx="1">
                  <c:v>0.38640552995391703</c:v>
                </c:pt>
                <c:pt idx="2">
                  <c:v>0.38709677419354838</c:v>
                </c:pt>
                <c:pt idx="3">
                  <c:v>0.38709677419354838</c:v>
                </c:pt>
                <c:pt idx="4">
                  <c:v>0.31478199220134701</c:v>
                </c:pt>
                <c:pt idx="5">
                  <c:v>0.30414746543778798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5-44EE-B2BB-C8FE133DC930}"/>
            </c:ext>
          </c:extLst>
        </c:ser>
        <c:ser>
          <c:idx val="1"/>
          <c:order val="1"/>
          <c:tx>
            <c:strRef>
              <c:f>'DIS. INDEX'!$AK$3</c:f>
              <c:strCache>
                <c:ptCount val="1"/>
                <c:pt idx="0">
                  <c:v>PFV1.pRMF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B050"/>
              </a:solidFill>
              <a:ln w="9525">
                <a:solidFill>
                  <a:srgbClr val="00B050"/>
                </a:solidFill>
                <a:round/>
              </a:ln>
              <a:effectLst/>
            </c:spPr>
          </c:marker>
          <c:val>
            <c:numRef>
              <c:f>'DIS. INDEX'!$AK$4:$AK$9</c:f>
              <c:numCache>
                <c:formatCode>General</c:formatCode>
                <c:ptCount val="6"/>
                <c:pt idx="0">
                  <c:v>0.11666666666666664</c:v>
                </c:pt>
                <c:pt idx="1">
                  <c:v>0.40333333333333327</c:v>
                </c:pt>
                <c:pt idx="2">
                  <c:v>0.76150793650793647</c:v>
                </c:pt>
                <c:pt idx="3">
                  <c:v>0.76150793650793647</c:v>
                </c:pt>
                <c:pt idx="4">
                  <c:v>0.74561605061605052</c:v>
                </c:pt>
                <c:pt idx="5">
                  <c:v>0.71842490842490847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5-44EE-B2BB-C8FE133DC930}"/>
            </c:ext>
          </c:extLst>
        </c:ser>
        <c:ser>
          <c:idx val="2"/>
          <c:order val="2"/>
          <c:tx>
            <c:strRef>
              <c:f>'DIS. INDEX'!$AL$3</c:f>
              <c:strCache>
                <c:ptCount val="1"/>
                <c:pt idx="0">
                  <c:v>PFV1.SMF</c:v>
                </c:pt>
              </c:strCache>
            </c:strRef>
          </c:tx>
          <c:spPr>
            <a:ln w="22225" cap="rnd">
              <a:solidFill>
                <a:srgbClr val="FF781D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781D"/>
              </a:solidFill>
              <a:ln w="9525">
                <a:solidFill>
                  <a:srgbClr val="FF781D"/>
                </a:solidFill>
                <a:round/>
              </a:ln>
              <a:effectLst/>
            </c:spPr>
          </c:marker>
          <c:val>
            <c:numRef>
              <c:f>'DIS. INDEX'!$AL$4:$AL$9</c:f>
              <c:numCache>
                <c:formatCode>General</c:formatCode>
                <c:ptCount val="6"/>
                <c:pt idx="0">
                  <c:v>0.5133333333333332</c:v>
                </c:pt>
                <c:pt idx="1">
                  <c:v>1.6576190476190473</c:v>
                </c:pt>
                <c:pt idx="2">
                  <c:v>1.8930158730158726</c:v>
                </c:pt>
                <c:pt idx="3">
                  <c:v>1.8930158730158726</c:v>
                </c:pt>
                <c:pt idx="4">
                  <c:v>1.8241025641025641</c:v>
                </c:pt>
                <c:pt idx="5">
                  <c:v>1.7402380952380954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5-44EE-B2BB-C8FE133DC930}"/>
            </c:ext>
          </c:extLst>
        </c:ser>
        <c:ser>
          <c:idx val="3"/>
          <c:order val="3"/>
          <c:tx>
            <c:strRef>
              <c:f>'DIS. INDEX'!$AM$3</c:f>
              <c:strCache>
                <c:ptCount val="1"/>
                <c:pt idx="0">
                  <c:v>PFV1.SA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x"/>
            <c:size val="6"/>
            <c:spPr>
              <a:noFill/>
              <a:ln w="9525">
                <a:solidFill>
                  <a:schemeClr val="accent4"/>
                </a:solidFill>
                <a:round/>
              </a:ln>
              <a:effectLst/>
            </c:spPr>
          </c:marker>
          <c:val>
            <c:numRef>
              <c:f>'DIS. INDEX'!$AM$4:$AM$9</c:f>
              <c:numCache>
                <c:formatCode>General</c:formatCode>
                <c:ptCount val="6"/>
                <c:pt idx="0">
                  <c:v>0.12</c:v>
                </c:pt>
                <c:pt idx="1">
                  <c:v>0.56799999999999984</c:v>
                </c:pt>
                <c:pt idx="2">
                  <c:v>1.1131428571428572</c:v>
                </c:pt>
                <c:pt idx="3">
                  <c:v>1.1131428571428572</c:v>
                </c:pt>
                <c:pt idx="4">
                  <c:v>1.7199047619047616</c:v>
                </c:pt>
                <c:pt idx="5">
                  <c:v>1.7311428571428571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5-44EE-B2BB-C8FE133DC930}"/>
            </c:ext>
          </c:extLst>
        </c:ser>
        <c:ser>
          <c:idx val="4"/>
          <c:order val="4"/>
          <c:tx>
            <c:strRef>
              <c:f>'DIS. INDEX'!$AN$3</c:f>
              <c:strCache>
                <c:ptCount val="1"/>
                <c:pt idx="0">
                  <c:v>PFV1.nMF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rgbClr val="C00000"/>
                </a:solidFill>
                <a:round/>
              </a:ln>
              <a:effectLst/>
            </c:spPr>
          </c:marker>
          <c:val>
            <c:numRef>
              <c:f>'DIS. INDEX'!$AN$4:$AN$9</c:f>
              <c:numCache>
                <c:formatCode>General</c:formatCode>
                <c:ptCount val="6"/>
                <c:pt idx="0">
                  <c:v>0.26190476190476186</c:v>
                </c:pt>
                <c:pt idx="1">
                  <c:v>1.3244897959183675</c:v>
                </c:pt>
                <c:pt idx="2">
                  <c:v>2.2875283446712014</c:v>
                </c:pt>
                <c:pt idx="3">
                  <c:v>2.2875283446712014</c:v>
                </c:pt>
                <c:pt idx="4">
                  <c:v>3.4558956916099777</c:v>
                </c:pt>
                <c:pt idx="5">
                  <c:v>3.572222222222222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5-44EE-B2BB-C8FE133D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767695"/>
        <c:axId val="591766447"/>
      </c:lineChart>
      <c:catAx>
        <c:axId val="591767695"/>
        <c:scaling>
          <c:orientation val="minMax"/>
        </c:scaling>
        <c:delete val="1"/>
        <c:axPos val="t"/>
        <c:numFmt formatCode="\10" sourceLinked="0"/>
        <c:majorTickMark val="none"/>
        <c:minorTickMark val="none"/>
        <c:tickLblPos val="nextTo"/>
        <c:crossAx val="591766447"/>
        <c:crosses val="max"/>
        <c:auto val="0"/>
        <c:lblAlgn val="ctr"/>
        <c:lblOffset val="100"/>
        <c:tickLblSkip val="10"/>
        <c:noMultiLvlLbl val="0"/>
      </c:catAx>
      <c:valAx>
        <c:axId val="591766447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91767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287624</xdr:colOff>
      <xdr:row>0</xdr:row>
      <xdr:rowOff>0</xdr:rowOff>
    </xdr:from>
    <xdr:to>
      <xdr:col>40</xdr:col>
      <xdr:colOff>158084</xdr:colOff>
      <xdr:row>18</xdr:row>
      <xdr:rowOff>141394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5DA460-3103-6B0D-F419-2C8DB60CF6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380998</xdr:colOff>
      <xdr:row>18</xdr:row>
      <xdr:rowOff>157840</xdr:rowOff>
    </xdr:from>
    <xdr:to>
      <xdr:col>41</xdr:col>
      <xdr:colOff>326572</xdr:colOff>
      <xdr:row>41</xdr:row>
      <xdr:rowOff>130629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0DC24B-35D5-7AA9-0C9D-27F3D94A0D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359229</xdr:colOff>
      <xdr:row>41</xdr:row>
      <xdr:rowOff>136072</xdr:rowOff>
    </xdr:from>
    <xdr:to>
      <xdr:col>41</xdr:col>
      <xdr:colOff>348343</xdr:colOff>
      <xdr:row>64</xdr:row>
      <xdr:rowOff>32657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5505FDF-F8C4-4374-3D31-F853FB766E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366034</xdr:colOff>
      <xdr:row>44</xdr:row>
      <xdr:rowOff>183696</xdr:rowOff>
    </xdr:from>
    <xdr:to>
      <xdr:col>51</xdr:col>
      <xdr:colOff>409576</xdr:colOff>
      <xdr:row>63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3D8ED27-6145-814B-8627-9688D02BD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41</xdr:col>
      <xdr:colOff>366031</xdr:colOff>
      <xdr:row>0</xdr:row>
      <xdr:rowOff>182334</xdr:rowOff>
    </xdr:from>
    <xdr:to>
      <xdr:col>51</xdr:col>
      <xdr:colOff>518433</xdr:colOff>
      <xdr:row>21</xdr:row>
      <xdr:rowOff>2722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08EC81D-DD58-75F9-34C9-167675933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352424</xdr:colOff>
      <xdr:row>20</xdr:row>
      <xdr:rowOff>190499</xdr:rowOff>
    </xdr:from>
    <xdr:to>
      <xdr:col>51</xdr:col>
      <xdr:colOff>514349</xdr:colOff>
      <xdr:row>40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2617C0-FC72-E895-9650-3B9343CF3C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323849</xdr:colOff>
      <xdr:row>64</xdr:row>
      <xdr:rowOff>57149</xdr:rowOff>
    </xdr:from>
    <xdr:to>
      <xdr:col>41</xdr:col>
      <xdr:colOff>342900</xdr:colOff>
      <xdr:row>83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19AE399-9434-34EE-8382-FB000D32DF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317500</xdr:colOff>
      <xdr:row>83</xdr:row>
      <xdr:rowOff>109220</xdr:rowOff>
    </xdr:from>
    <xdr:to>
      <xdr:col>41</xdr:col>
      <xdr:colOff>552450</xdr:colOff>
      <xdr:row>102</xdr:row>
      <xdr:rowOff>170180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921F7BF-C462-B8E4-229D-55ECCD931B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106680</xdr:colOff>
      <xdr:row>9</xdr:row>
      <xdr:rowOff>83820</xdr:rowOff>
    </xdr:from>
    <xdr:to>
      <xdr:col>41</xdr:col>
      <xdr:colOff>121920</xdr:colOff>
      <xdr:row>27</xdr:row>
      <xdr:rowOff>30480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BB1635-116F-A681-3D48-873D0D291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99060</xdr:colOff>
      <xdr:row>9</xdr:row>
      <xdr:rowOff>114300</xdr:rowOff>
    </xdr:from>
    <xdr:to>
      <xdr:col>49</xdr:col>
      <xdr:colOff>220980</xdr:colOff>
      <xdr:row>27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AD7AFD-602B-36CD-518F-F660915215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289560</xdr:colOff>
      <xdr:row>37</xdr:row>
      <xdr:rowOff>91440</xdr:rowOff>
    </xdr:from>
    <xdr:to>
      <xdr:col>40</xdr:col>
      <xdr:colOff>594360</xdr:colOff>
      <xdr:row>56</xdr:row>
      <xdr:rowOff>99060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3BCD8A0-1586-7189-6691-5BEBA7116E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15240</xdr:colOff>
      <xdr:row>37</xdr:row>
      <xdr:rowOff>91440</xdr:rowOff>
    </xdr:from>
    <xdr:to>
      <xdr:col>48</xdr:col>
      <xdr:colOff>533400</xdr:colOff>
      <xdr:row>56</xdr:row>
      <xdr:rowOff>121920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BAE9DDA-A994-94F7-F727-1A29642C9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289560</xdr:colOff>
      <xdr:row>56</xdr:row>
      <xdr:rowOff>137160</xdr:rowOff>
    </xdr:from>
    <xdr:to>
      <xdr:col>40</xdr:col>
      <xdr:colOff>594360</xdr:colOff>
      <xdr:row>71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7378E73-ABDD-9AFC-AFFA-87596804F3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0</xdr:colOff>
      <xdr:row>56</xdr:row>
      <xdr:rowOff>144780</xdr:rowOff>
    </xdr:from>
    <xdr:to>
      <xdr:col>48</xdr:col>
      <xdr:colOff>373380</xdr:colOff>
      <xdr:row>71</xdr:row>
      <xdr:rowOff>129540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621DEFC-C89F-007D-080E-DBE094F48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33</xdr:col>
      <xdr:colOff>85725</xdr:colOff>
      <xdr:row>71</xdr:row>
      <xdr:rowOff>114299</xdr:rowOff>
    </xdr:from>
    <xdr:to>
      <xdr:col>41</xdr:col>
      <xdr:colOff>15240</xdr:colOff>
      <xdr:row>88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2B6C254-5EF1-C948-4BE9-75697995B1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600075</xdr:colOff>
      <xdr:row>71</xdr:row>
      <xdr:rowOff>152399</xdr:rowOff>
    </xdr:from>
    <xdr:to>
      <xdr:col>49</xdr:col>
      <xdr:colOff>9525</xdr:colOff>
      <xdr:row>87</xdr:row>
      <xdr:rowOff>123824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2FD11C7-B8CB-C86D-B430-8D2A2F301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0.12461</cdr:x>
      <cdr:y>0.00521</cdr:y>
    </cdr:from>
    <cdr:to>
      <cdr:x>0.78349</cdr:x>
      <cdr:y>0.15925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82372D2-1FBA-B767-5C4C-5D39B3679974}"/>
            </a:ext>
          </a:extLst>
        </cdr:cNvPr>
        <cdr:cNvSpPr txBox="1"/>
      </cdr:nvSpPr>
      <cdr:spPr>
        <a:xfrm xmlns:a="http://schemas.openxmlformats.org/drawingml/2006/main">
          <a:off x="609586" y="17576"/>
          <a:ext cx="3223267" cy="51998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 Severity Index for 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Soil Microbial Fraction Application</a:t>
          </a:r>
          <a:endParaRPr lang="en-US" sz="12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0.01558</cdr:x>
      <cdr:y>0.2167</cdr:y>
    </cdr:from>
    <cdr:to>
      <cdr:x>0.04517</cdr:x>
      <cdr:y>0.74747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0617496-3275-1972-0D68-B8344EE54486}"/>
            </a:ext>
          </a:extLst>
        </cdr:cNvPr>
        <cdr:cNvSpPr txBox="1"/>
      </cdr:nvSpPr>
      <cdr:spPr>
        <a:xfrm xmlns:a="http://schemas.openxmlformats.org/drawingml/2006/main" rot="16200000">
          <a:off x="-747261" y="1554981"/>
          <a:ext cx="1791701" cy="14478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</a:t>
          </a: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Severity Index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0.24351</cdr:x>
      <cdr:y>0.8307</cdr:y>
    </cdr:from>
    <cdr:to>
      <cdr:x>0.68847</cdr:x>
      <cdr:y>0.89532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867F20A-E90A-E534-61C7-4BB388C769C4}"/>
            </a:ext>
          </a:extLst>
        </cdr:cNvPr>
        <cdr:cNvSpPr txBox="1"/>
      </cdr:nvSpPr>
      <cdr:spPr>
        <a:xfrm xmlns:a="http://schemas.openxmlformats.org/drawingml/2006/main">
          <a:off x="1191260" y="2804160"/>
          <a:ext cx="2176780" cy="21813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0.11475</cdr:x>
      <cdr:y>0.76925</cdr:y>
    </cdr:from>
    <cdr:to>
      <cdr:x>0.84112</cdr:x>
      <cdr:y>0.82312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28DE0D68-A819-E6D4-6460-F5FA3964D246}"/>
            </a:ext>
          </a:extLst>
        </cdr:cNvPr>
        <cdr:cNvSpPr txBox="1"/>
      </cdr:nvSpPr>
      <cdr:spPr>
        <a:xfrm xmlns:a="http://schemas.openxmlformats.org/drawingml/2006/main">
          <a:off x="561340" y="2596727"/>
          <a:ext cx="3553460" cy="18185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0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l"/>
          <a:endParaRPr lang="en-US" sz="500"/>
        </a:p>
      </cdr:txBody>
    </cdr:sp>
  </cdr:relSizeAnchor>
  <cdr:relSizeAnchor xmlns:cdr="http://schemas.openxmlformats.org/drawingml/2006/chartDrawing">
    <cdr:from>
      <cdr:x>0.10852</cdr:x>
      <cdr:y>0.76298</cdr:y>
    </cdr:from>
    <cdr:to>
      <cdr:x>0.82555</cdr:x>
      <cdr:y>0.84059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C7DEC5CB-487B-1656-B94B-EE5B9D436606}"/>
            </a:ext>
          </a:extLst>
        </cdr:cNvPr>
        <cdr:cNvSpPr txBox="1"/>
      </cdr:nvSpPr>
      <cdr:spPr>
        <a:xfrm xmlns:a="http://schemas.openxmlformats.org/drawingml/2006/main">
          <a:off x="530860" y="2575560"/>
          <a:ext cx="3507740" cy="26197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10              20              30              40              50               60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0.13921</cdr:x>
      <cdr:y>0.76116</cdr:y>
    </cdr:from>
    <cdr:to>
      <cdr:x>0.89884</cdr:x>
      <cdr:y>0.83842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140BA4E-67EE-D8D0-CE56-6CB4D0CE9EBD}"/>
            </a:ext>
          </a:extLst>
        </cdr:cNvPr>
        <cdr:cNvSpPr txBox="1"/>
      </cdr:nvSpPr>
      <cdr:spPr>
        <a:xfrm xmlns:a="http://schemas.openxmlformats.org/drawingml/2006/main">
          <a:off x="695878" y="2581012"/>
          <a:ext cx="3797178" cy="26198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10              20              30             40             50              60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0.14736</cdr:x>
      <cdr:y>0.00599</cdr:y>
    </cdr:from>
    <cdr:to>
      <cdr:x>0.79218</cdr:x>
      <cdr:y>0.15934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B1143C0-DBE2-C799-3914-1504FFA76D4E}"/>
            </a:ext>
          </a:extLst>
        </cdr:cNvPr>
        <cdr:cNvSpPr txBox="1"/>
      </cdr:nvSpPr>
      <cdr:spPr>
        <a:xfrm xmlns:a="http://schemas.openxmlformats.org/drawingml/2006/main">
          <a:off x="736600" y="20320"/>
          <a:ext cx="3223267" cy="51998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 Severity Index for 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PFV2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Soil Microbial Fraction Application</a:t>
          </a:r>
          <a:endParaRPr lang="en-US" sz="12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0.04827</cdr:x>
      <cdr:y>0.197</cdr:y>
    </cdr:from>
    <cdr:to>
      <cdr:x>0.10518</cdr:x>
      <cdr:y>0.72539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FC1D3096-8ED1-634A-9A06-17E61EDF2F9E}"/>
            </a:ext>
          </a:extLst>
        </cdr:cNvPr>
        <cdr:cNvSpPr txBox="1"/>
      </cdr:nvSpPr>
      <cdr:spPr>
        <a:xfrm xmlns:a="http://schemas.openxmlformats.org/drawingml/2006/main" rot="16200000">
          <a:off x="-512310" y="1421629"/>
          <a:ext cx="1791699" cy="28448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</a:t>
          </a: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Severity Index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0.2876</cdr:x>
      <cdr:y>0.82397</cdr:y>
    </cdr:from>
    <cdr:to>
      <cdr:x>0.72306</cdr:x>
      <cdr:y>0.8883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3F2A65D8-B86C-C5AB-8A47-880219DC145C}"/>
            </a:ext>
          </a:extLst>
        </cdr:cNvPr>
        <cdr:cNvSpPr txBox="1"/>
      </cdr:nvSpPr>
      <cdr:spPr>
        <a:xfrm xmlns:a="http://schemas.openxmlformats.org/drawingml/2006/main">
          <a:off x="1437644" y="2793987"/>
          <a:ext cx="2176743" cy="21813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0.12944</cdr:x>
      <cdr:y>0.01569</cdr:y>
    </cdr:from>
    <cdr:to>
      <cdr:x>0.83444</cdr:x>
      <cdr:y>0.17625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4DE4CB3-B583-9384-05F9-94211F19B51C}"/>
            </a:ext>
          </a:extLst>
        </cdr:cNvPr>
        <cdr:cNvSpPr txBox="1"/>
      </cdr:nvSpPr>
      <cdr:spPr>
        <a:xfrm xmlns:a="http://schemas.openxmlformats.org/drawingml/2006/main">
          <a:off x="591799" y="50800"/>
          <a:ext cx="3223267" cy="51998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 Severity Index for 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Phylospheric Microbial Fraction Application</a:t>
          </a:r>
          <a:endParaRPr lang="en-US" sz="12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0.01111</cdr:x>
      <cdr:y>0.23613</cdr:y>
    </cdr:from>
    <cdr:to>
      <cdr:x>0.04277</cdr:x>
      <cdr:y>0.78938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1A5ABA0-F75C-417E-8FC5-99C69B928256}"/>
            </a:ext>
          </a:extLst>
        </cdr:cNvPr>
        <cdr:cNvSpPr txBox="1"/>
      </cdr:nvSpPr>
      <cdr:spPr>
        <a:xfrm xmlns:a="http://schemas.openxmlformats.org/drawingml/2006/main" rot="16200000">
          <a:off x="-772672" y="1588191"/>
          <a:ext cx="1791699" cy="14475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</a:t>
          </a: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Severity Index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0.27</cdr:x>
      <cdr:y>0.8253</cdr:y>
    </cdr:from>
    <cdr:to>
      <cdr:x>0.7461</cdr:x>
      <cdr:y>0.89265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5091891F-DC3E-58E3-1333-E6B63C297E69}"/>
            </a:ext>
          </a:extLst>
        </cdr:cNvPr>
        <cdr:cNvSpPr txBox="1"/>
      </cdr:nvSpPr>
      <cdr:spPr>
        <a:xfrm xmlns:a="http://schemas.openxmlformats.org/drawingml/2006/main">
          <a:off x="1234423" y="2993455"/>
          <a:ext cx="2176762" cy="2443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0.13556</cdr:x>
      <cdr:y>0.75849</cdr:y>
    </cdr:from>
    <cdr:to>
      <cdr:x>0.95167</cdr:x>
      <cdr:y>0.83939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704EA6B2-3922-E4B2-B00B-1B659FB0AF6E}"/>
            </a:ext>
          </a:extLst>
        </cdr:cNvPr>
        <cdr:cNvSpPr txBox="1"/>
      </cdr:nvSpPr>
      <cdr:spPr>
        <a:xfrm xmlns:a="http://schemas.openxmlformats.org/drawingml/2006/main">
          <a:off x="619766" y="2456374"/>
          <a:ext cx="3731254" cy="26198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10               20                30                40                50                60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0.16985</cdr:x>
      <cdr:y>0.01183</cdr:y>
    </cdr:from>
    <cdr:to>
      <cdr:x>0.84342</cdr:x>
      <cdr:y>0.17139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1D4F610-C2CB-EE75-41DD-D6F0B93A194E}"/>
            </a:ext>
          </a:extLst>
        </cdr:cNvPr>
        <cdr:cNvSpPr txBox="1"/>
      </cdr:nvSpPr>
      <cdr:spPr>
        <a:xfrm xmlns:a="http://schemas.openxmlformats.org/drawingml/2006/main">
          <a:off x="812779" y="43180"/>
          <a:ext cx="3223267" cy="58238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 Severity Index for 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PFV2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Phylospheric Microbial Fraction Application</a:t>
          </a:r>
          <a:endParaRPr lang="en-US" sz="12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0.01221</cdr:x>
      <cdr:y>0.20376</cdr:y>
    </cdr:from>
    <cdr:to>
      <cdr:x>0.04246</cdr:x>
      <cdr:y>0.75354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CC83FDF-059B-7448-9628-4FBDC7C705A8}"/>
            </a:ext>
          </a:extLst>
        </cdr:cNvPr>
        <cdr:cNvSpPr txBox="1"/>
      </cdr:nvSpPr>
      <cdr:spPr>
        <a:xfrm xmlns:a="http://schemas.openxmlformats.org/drawingml/2006/main" rot="16200000">
          <a:off x="-872554" y="1674683"/>
          <a:ext cx="2006703" cy="14475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</a:t>
          </a: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Severity Index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0.26114</cdr:x>
      <cdr:y>0.87483</cdr:y>
    </cdr:from>
    <cdr:to>
      <cdr:x>0.71602</cdr:x>
      <cdr:y>0.94176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0E01FD-0EAD-69A6-CEFE-05832C255061}"/>
            </a:ext>
          </a:extLst>
        </cdr:cNvPr>
        <cdr:cNvSpPr txBox="1"/>
      </cdr:nvSpPr>
      <cdr:spPr>
        <a:xfrm xmlns:a="http://schemas.openxmlformats.org/drawingml/2006/main">
          <a:off x="1249663" y="3193099"/>
          <a:ext cx="2176762" cy="2443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0.112</cdr:x>
      <cdr:y>0.80635</cdr:y>
    </cdr:from>
    <cdr:to>
      <cdr:x>0.89172</cdr:x>
      <cdr:y>0.88674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301C58DF-2881-3789-C3C8-07B555432EB8}"/>
            </a:ext>
          </a:extLst>
        </cdr:cNvPr>
        <cdr:cNvSpPr txBox="1"/>
      </cdr:nvSpPr>
      <cdr:spPr>
        <a:xfrm xmlns:a="http://schemas.openxmlformats.org/drawingml/2006/main">
          <a:off x="535946" y="2943163"/>
          <a:ext cx="3731254" cy="29342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10            20              30            40           50             60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0.12828</cdr:x>
      <cdr:y>0.01727</cdr:y>
    </cdr:from>
    <cdr:to>
      <cdr:x>0.83328</cdr:x>
      <cdr:y>0.21527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5D19F22-DF5C-C34B-9562-73AB88F46A41}"/>
            </a:ext>
          </a:extLst>
        </cdr:cNvPr>
        <cdr:cNvSpPr txBox="1"/>
      </cdr:nvSpPr>
      <cdr:spPr>
        <a:xfrm xmlns:a="http://schemas.openxmlformats.org/drawingml/2006/main">
          <a:off x="654922" y="50800"/>
          <a:ext cx="3599307" cy="58237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 Severity Index for 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Rhizospheric Microbial Fraction Application</a:t>
          </a:r>
          <a:endParaRPr lang="en-US" sz="12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0.20103</cdr:y>
    </cdr:from>
    <cdr:to>
      <cdr:x>0.03166</cdr:x>
      <cdr:y>0.88327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86FCA12-0574-8E20-CCCD-55DA2596F5D8}"/>
            </a:ext>
          </a:extLst>
        </cdr:cNvPr>
        <cdr:cNvSpPr txBox="1"/>
      </cdr:nvSpPr>
      <cdr:spPr>
        <a:xfrm xmlns:a="http://schemas.openxmlformats.org/drawingml/2006/main" rot="16200000">
          <a:off x="-922533" y="1513815"/>
          <a:ext cx="2006704" cy="16163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</a:t>
          </a:r>
          <a:r>
            <a:rPr lang="en-US" sz="11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Severity Index </a:t>
          </a:r>
          <a:endParaRPr lang="en-US" sz="11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700" b="1"/>
        </a:p>
      </cdr:txBody>
    </cdr:sp>
  </cdr:relSizeAnchor>
  <cdr:relSizeAnchor xmlns:cdr="http://schemas.openxmlformats.org/drawingml/2006/chartDrawing">
    <cdr:from>
      <cdr:x>0.26884</cdr:x>
      <cdr:y>0.91695</cdr:y>
    </cdr:from>
    <cdr:to>
      <cdr:x>0.74494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5FF2AC5-0396-2263-C835-5F0A1E192010}"/>
            </a:ext>
          </a:extLst>
        </cdr:cNvPr>
        <cdr:cNvSpPr txBox="1"/>
      </cdr:nvSpPr>
      <cdr:spPr>
        <a:xfrm xmlns:a="http://schemas.openxmlformats.org/drawingml/2006/main">
          <a:off x="1372537" y="2987352"/>
          <a:ext cx="2430681" cy="24428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1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700" b="1"/>
        </a:p>
      </cdr:txBody>
    </cdr:sp>
  </cdr:relSizeAnchor>
  <cdr:relSizeAnchor xmlns:cdr="http://schemas.openxmlformats.org/drawingml/2006/chartDrawing">
    <cdr:from>
      <cdr:x>0.10903</cdr:x>
      <cdr:y>0.8562</cdr:y>
    </cdr:from>
    <cdr:to>
      <cdr:x>0.92514</cdr:x>
      <cdr:y>0.95596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0B0F5BBD-1A9B-1B71-D904-86976A62DF92}"/>
            </a:ext>
          </a:extLst>
        </cdr:cNvPr>
        <cdr:cNvSpPr txBox="1"/>
      </cdr:nvSpPr>
      <cdr:spPr>
        <a:xfrm xmlns:a="http://schemas.openxmlformats.org/drawingml/2006/main">
          <a:off x="556627" y="2518346"/>
          <a:ext cx="4166568" cy="29343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10                20                30                 40                50                60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0.15208</cdr:x>
      <cdr:y>0.01723</cdr:y>
    </cdr:from>
    <cdr:to>
      <cdr:x>0.92769</cdr:x>
      <cdr:y>0.21471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0EAE384-72E8-3000-798D-B95C7E54F919}"/>
            </a:ext>
          </a:extLst>
        </cdr:cNvPr>
        <cdr:cNvSpPr txBox="1"/>
      </cdr:nvSpPr>
      <cdr:spPr>
        <a:xfrm xmlns:a="http://schemas.openxmlformats.org/drawingml/2006/main">
          <a:off x="705722" y="50800"/>
          <a:ext cx="3599307" cy="58237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 Severity Index for 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PFV2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Rhizospheric Microbial Fraction Application</a:t>
          </a:r>
          <a:endParaRPr lang="en-US" sz="12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0.00109</cdr:x>
      <cdr:y>0.20309</cdr:y>
    </cdr:from>
    <cdr:to>
      <cdr:x>0.03593</cdr:x>
      <cdr:y>0.88357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D3FF39-D336-5B80-397F-9B7EF16BDC8E}"/>
            </a:ext>
          </a:extLst>
        </cdr:cNvPr>
        <cdr:cNvSpPr txBox="1"/>
      </cdr:nvSpPr>
      <cdr:spPr>
        <a:xfrm xmlns:a="http://schemas.openxmlformats.org/drawingml/2006/main" rot="16200000">
          <a:off x="-917452" y="1521435"/>
          <a:ext cx="2006704" cy="16163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</a:t>
          </a:r>
          <a:r>
            <a:rPr lang="en-US" sz="11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Severity Index </a:t>
          </a:r>
          <a:endParaRPr lang="en-US" sz="11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700" b="1"/>
        </a:p>
      </cdr:txBody>
    </cdr:sp>
  </cdr:relSizeAnchor>
  <cdr:relSizeAnchor xmlns:cdr="http://schemas.openxmlformats.org/drawingml/2006/chartDrawing">
    <cdr:from>
      <cdr:x>0.27552</cdr:x>
      <cdr:y>0.90424</cdr:y>
    </cdr:from>
    <cdr:to>
      <cdr:x>0.7993</cdr:x>
      <cdr:y>0.98708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BC43214-6AAD-BE4A-EEB8-9F388A8CFF47}"/>
            </a:ext>
          </a:extLst>
        </cdr:cNvPr>
        <cdr:cNvSpPr txBox="1"/>
      </cdr:nvSpPr>
      <cdr:spPr>
        <a:xfrm xmlns:a="http://schemas.openxmlformats.org/drawingml/2006/main">
          <a:off x="1278557" y="2666553"/>
          <a:ext cx="2430681" cy="24428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1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700" b="1"/>
        </a:p>
      </cdr:txBody>
    </cdr:sp>
  </cdr:relSizeAnchor>
  <cdr:relSizeAnchor xmlns:cdr="http://schemas.openxmlformats.org/drawingml/2006/chartDrawing">
    <cdr:from>
      <cdr:x>0.10214</cdr:x>
      <cdr:y>0.85398</cdr:y>
    </cdr:from>
    <cdr:to>
      <cdr:x>1</cdr:x>
      <cdr:y>0.95349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49E488B7-7426-0C1B-4913-F62E6F57C57D}"/>
            </a:ext>
          </a:extLst>
        </cdr:cNvPr>
        <cdr:cNvSpPr txBox="1"/>
      </cdr:nvSpPr>
      <cdr:spPr>
        <a:xfrm xmlns:a="http://schemas.openxmlformats.org/drawingml/2006/main">
          <a:off x="474012" y="2518346"/>
          <a:ext cx="4166568" cy="29343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10                  20             30                 40                50                60</a:t>
          </a:r>
          <a:endParaRPr lang="en-US" sz="9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400" b="1">
            <a:solidFill>
              <a:sysClr val="windowText" lastClr="000000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0.13741</cdr:x>
      <cdr:y>0.01654</cdr:y>
    </cdr:from>
    <cdr:to>
      <cdr:x>0.83823</cdr:x>
      <cdr:y>0.20619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8162F59-C910-0C05-9AE7-A6581089888E}"/>
            </a:ext>
          </a:extLst>
        </cdr:cNvPr>
        <cdr:cNvSpPr txBox="1"/>
      </cdr:nvSpPr>
      <cdr:spPr>
        <a:xfrm xmlns:a="http://schemas.openxmlformats.org/drawingml/2006/main">
          <a:off x="705721" y="50800"/>
          <a:ext cx="3599307" cy="58238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 Severity Index for 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Phylospheric Microbial Fraction Application</a:t>
          </a:r>
          <a:endParaRPr lang="en-US" sz="12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0.18511</cdr:y>
    </cdr:from>
    <cdr:to>
      <cdr:x>0.03147</cdr:x>
      <cdr:y>0.83857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0A2D338-999E-C474-E983-A9D69ED991D7}"/>
            </a:ext>
          </a:extLst>
        </cdr:cNvPr>
        <cdr:cNvSpPr txBox="1"/>
      </cdr:nvSpPr>
      <cdr:spPr>
        <a:xfrm xmlns:a="http://schemas.openxmlformats.org/drawingml/2006/main" rot="16200000">
          <a:off x="-922524" y="1490961"/>
          <a:ext cx="2006686" cy="16163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</a:t>
          </a:r>
          <a:r>
            <a:rPr lang="en-US" sz="11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Severity Index </a:t>
          </a:r>
          <a:endParaRPr lang="en-US" sz="11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700" b="1"/>
        </a:p>
      </cdr:txBody>
    </cdr:sp>
  </cdr:relSizeAnchor>
  <cdr:relSizeAnchor xmlns:cdr="http://schemas.openxmlformats.org/drawingml/2006/chartDrawing">
    <cdr:from>
      <cdr:x>0.27714</cdr:x>
      <cdr:y>0.87827</cdr:y>
    </cdr:from>
    <cdr:to>
      <cdr:x>0.75041</cdr:x>
      <cdr:y>0.95782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265AF86-DFC0-9C54-325B-02DCDC947B33}"/>
            </a:ext>
          </a:extLst>
        </cdr:cNvPr>
        <cdr:cNvSpPr txBox="1"/>
      </cdr:nvSpPr>
      <cdr:spPr>
        <a:xfrm xmlns:a="http://schemas.openxmlformats.org/drawingml/2006/main">
          <a:off x="1423336" y="2697046"/>
          <a:ext cx="2430681" cy="2442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1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700" b="1"/>
        </a:p>
      </cdr:txBody>
    </cdr:sp>
  </cdr:relSizeAnchor>
  <cdr:relSizeAnchor xmlns:cdr="http://schemas.openxmlformats.org/drawingml/2006/chartDrawing">
    <cdr:from>
      <cdr:x>0.11827</cdr:x>
      <cdr:y>0.82008</cdr:y>
    </cdr:from>
    <cdr:to>
      <cdr:x>0.92954</cdr:x>
      <cdr:y>0.91564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243BA74-8429-4C34-992A-D691760266DA}"/>
            </a:ext>
          </a:extLst>
        </cdr:cNvPr>
        <cdr:cNvSpPr txBox="1"/>
      </cdr:nvSpPr>
      <cdr:spPr>
        <a:xfrm xmlns:a="http://schemas.openxmlformats.org/drawingml/2006/main">
          <a:off x="607442" y="2518361"/>
          <a:ext cx="4166568" cy="29342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10                20                30                 40                50                60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0.15452</cdr:x>
      <cdr:y>0.01682</cdr:y>
    </cdr:from>
    <cdr:to>
      <cdr:x>0.8897</cdr:x>
      <cdr:y>0.20971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8B7E289-120C-0BD3-9C80-72226E549D6C}"/>
            </a:ext>
          </a:extLst>
        </cdr:cNvPr>
        <cdr:cNvSpPr txBox="1"/>
      </cdr:nvSpPr>
      <cdr:spPr>
        <a:xfrm xmlns:a="http://schemas.openxmlformats.org/drawingml/2006/main">
          <a:off x="756521" y="50800"/>
          <a:ext cx="3599328" cy="58238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 Severity Index for 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2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2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Phylospheric Microbial Fraction Application</a:t>
          </a:r>
          <a:endParaRPr lang="en-US" sz="12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0.01038</cdr:x>
      <cdr:y>0.18827</cdr:y>
    </cdr:from>
    <cdr:to>
      <cdr:x>0.04339</cdr:x>
      <cdr:y>0.85286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8A4CC66-6FAA-25AA-8390-A6D8F68D4DFE}"/>
            </a:ext>
          </a:extLst>
        </cdr:cNvPr>
        <cdr:cNvSpPr txBox="1"/>
      </cdr:nvSpPr>
      <cdr:spPr>
        <a:xfrm xmlns:a="http://schemas.openxmlformats.org/drawingml/2006/main" rot="16200000">
          <a:off x="-871729" y="1490984"/>
          <a:ext cx="2006684" cy="16162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Disease</a:t>
          </a:r>
          <a:r>
            <a:rPr lang="en-US" sz="11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Severity Index </a:t>
          </a:r>
          <a:endParaRPr lang="en-US" sz="11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700" b="1"/>
        </a:p>
      </cdr:txBody>
    </cdr:sp>
  </cdr:relSizeAnchor>
  <cdr:relSizeAnchor xmlns:cdr="http://schemas.openxmlformats.org/drawingml/2006/chartDrawing">
    <cdr:from>
      <cdr:x>0.3011</cdr:x>
      <cdr:y>0.89323</cdr:y>
    </cdr:from>
    <cdr:to>
      <cdr:x>0.79758</cdr:x>
      <cdr:y>0.97414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2371CD28-FB16-A2E8-03BF-2988787014B1}"/>
            </a:ext>
          </a:extLst>
        </cdr:cNvPr>
        <cdr:cNvSpPr txBox="1"/>
      </cdr:nvSpPr>
      <cdr:spPr>
        <a:xfrm xmlns:a="http://schemas.openxmlformats.org/drawingml/2006/main">
          <a:off x="1474158" y="2697052"/>
          <a:ext cx="2430658" cy="24428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1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700" b="1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28575</xdr:colOff>
      <xdr:row>19</xdr:row>
      <xdr:rowOff>33337</xdr:rowOff>
    </xdr:from>
    <xdr:ext cx="137538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9BC2FD2-9FF1-4A5E-A61E-FF785DAAD177}"/>
                </a:ext>
              </a:extLst>
            </xdr:cNvPr>
            <xdr:cNvSpPr txBox="1"/>
          </xdr:nvSpPr>
          <xdr:spPr>
            <a:xfrm>
              <a:off x="5819775" y="4433887"/>
              <a:ext cx="1375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≥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99BC2FD2-9FF1-4A5E-A61E-FF785DAAD177}"/>
                </a:ext>
              </a:extLst>
            </xdr:cNvPr>
            <xdr:cNvSpPr txBox="1"/>
          </xdr:nvSpPr>
          <xdr:spPr>
            <a:xfrm>
              <a:off x="5819775" y="4433887"/>
              <a:ext cx="13753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≥</a:t>
              </a:r>
              <a:endParaRPr lang="en-US" sz="1100"/>
            </a:p>
          </xdr:txBody>
        </xdr:sp>
      </mc:Fallback>
    </mc:AlternateContent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0.15053</cdr:x>
      <cdr:y>0.02271</cdr:y>
    </cdr:from>
    <cdr:to>
      <cdr:x>0.88853</cdr:x>
      <cdr:y>0.21227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FC265F0-D999-2943-4A09-141DF32731E0}"/>
            </a:ext>
          </a:extLst>
        </cdr:cNvPr>
        <cdr:cNvSpPr txBox="1"/>
      </cdr:nvSpPr>
      <cdr:spPr>
        <a:xfrm xmlns:a="http://schemas.openxmlformats.org/drawingml/2006/main">
          <a:off x="806367" y="84352"/>
          <a:ext cx="3953351" cy="70408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Disease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Rhizospheric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Microbial Fraction Application</a:t>
          </a:r>
          <a:endParaRPr lang="en-US" sz="14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0.03956</cdr:x>
      <cdr:y>0.18233</cdr:y>
    </cdr:from>
    <cdr:to>
      <cdr:x>0.07122</cdr:x>
      <cdr:y>0.83547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11AAFC6-26B4-7D2F-2659-3B8366E2B895}"/>
            </a:ext>
          </a:extLst>
        </cdr:cNvPr>
        <cdr:cNvSpPr txBox="1"/>
      </cdr:nvSpPr>
      <cdr:spPr>
        <a:xfrm xmlns:a="http://schemas.openxmlformats.org/drawingml/2006/main" rot="16200000">
          <a:off x="-890274" y="1764932"/>
          <a:ext cx="2374001" cy="16960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Percentage Disease (%)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0.24788</cdr:x>
      <cdr:y>0.9079</cdr:y>
    </cdr:from>
    <cdr:to>
      <cdr:x>0.72399</cdr:x>
      <cdr:y>0.98742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A8CC2C38-54CD-9D15-17CB-54E86F550579}"/>
            </a:ext>
          </a:extLst>
        </cdr:cNvPr>
        <cdr:cNvSpPr txBox="1"/>
      </cdr:nvSpPr>
      <cdr:spPr>
        <a:xfrm xmlns:a="http://schemas.openxmlformats.org/drawingml/2006/main">
          <a:off x="1327879" y="3299991"/>
          <a:ext cx="2550440" cy="28902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0.11482</cdr:x>
      <cdr:y>0.8416</cdr:y>
    </cdr:from>
    <cdr:to>
      <cdr:x>0.88205</cdr:x>
      <cdr:y>0.91824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1EC3921-D79F-17A0-DDBE-130C4E31B425}"/>
            </a:ext>
          </a:extLst>
        </cdr:cNvPr>
        <cdr:cNvSpPr txBox="1"/>
      </cdr:nvSpPr>
      <cdr:spPr>
        <a:xfrm xmlns:a="http://schemas.openxmlformats.org/drawingml/2006/main">
          <a:off x="615098" y="3059010"/>
          <a:ext cx="4109902" cy="2785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5      10      15     20     25     30     35     40     45     50     55     60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0.03544</cdr:x>
      <cdr:y>0.17858</cdr:y>
    </cdr:from>
    <cdr:to>
      <cdr:x>0.06248</cdr:x>
      <cdr:y>0.8141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DD4EE04-55D2-3B26-5FF7-A313500D5B35}"/>
            </a:ext>
          </a:extLst>
        </cdr:cNvPr>
        <cdr:cNvSpPr txBox="1"/>
      </cdr:nvSpPr>
      <cdr:spPr>
        <a:xfrm xmlns:a="http://schemas.openxmlformats.org/drawingml/2006/main" rot="16200000">
          <a:off x="-1116914" y="2138716"/>
          <a:ext cx="2846796" cy="1692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Percentage Disease (%)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0.30506</cdr:x>
      <cdr:y>0.91777</cdr:y>
    </cdr:from>
    <cdr:to>
      <cdr:x>0.69883</cdr:x>
      <cdr:y>0.99514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914DD10-056B-5C65-DA6F-6F9382D63BA8}"/>
            </a:ext>
          </a:extLst>
        </cdr:cNvPr>
        <cdr:cNvSpPr txBox="1"/>
      </cdr:nvSpPr>
      <cdr:spPr>
        <a:xfrm xmlns:a="http://schemas.openxmlformats.org/drawingml/2006/main">
          <a:off x="2115315" y="4111106"/>
          <a:ext cx="2730487" cy="34659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0.13221</cdr:x>
      <cdr:y>0.85811</cdr:y>
    </cdr:from>
    <cdr:to>
      <cdr:x>0.8383</cdr:x>
      <cdr:y>0.93439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79B29AA8-CDB1-1C28-AA69-94EE62BB65D4}"/>
            </a:ext>
          </a:extLst>
        </cdr:cNvPr>
        <cdr:cNvSpPr txBox="1"/>
      </cdr:nvSpPr>
      <cdr:spPr>
        <a:xfrm xmlns:a="http://schemas.openxmlformats.org/drawingml/2006/main">
          <a:off x="916790" y="3843902"/>
          <a:ext cx="4896184" cy="34165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5       10      15     20      25      30      35     40      45      50      55      60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0.17216</cdr:x>
      <cdr:y>0.02106</cdr:y>
    </cdr:from>
    <cdr:to>
      <cdr:x>0.74229</cdr:x>
      <cdr:y>0.17906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407A3005-9FB4-0B91-3F40-8819D97B5842}"/>
            </a:ext>
          </a:extLst>
        </cdr:cNvPr>
        <cdr:cNvSpPr txBox="1"/>
      </cdr:nvSpPr>
      <cdr:spPr>
        <a:xfrm xmlns:a="http://schemas.openxmlformats.org/drawingml/2006/main">
          <a:off x="1193800" y="94343"/>
          <a:ext cx="3953363" cy="70775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Disease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PFV2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Rhizospheric Microbial Fraction Application</a:t>
          </a:r>
          <a:endParaRPr lang="en-US" sz="14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2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0.04055</cdr:x>
      <cdr:y>0.17964</cdr:y>
    </cdr:from>
    <cdr:to>
      <cdr:x>0.0674</cdr:x>
      <cdr:y>0.82776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1D49105-1916-DE35-6977-5A4E48D2EE99}"/>
            </a:ext>
          </a:extLst>
        </cdr:cNvPr>
        <cdr:cNvSpPr txBox="1"/>
      </cdr:nvSpPr>
      <cdr:spPr>
        <a:xfrm xmlns:a="http://schemas.openxmlformats.org/drawingml/2006/main" rot="16200000">
          <a:off x="-1094971" y="2130779"/>
          <a:ext cx="2846796" cy="16336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Percentage Disease (%)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0.27604</cdr:x>
      <cdr:y>0.9211</cdr:y>
    </cdr:from>
    <cdr:to>
      <cdr:x>0.66699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BC656FE-5EA1-7148-933B-E74B1F2C80F9}"/>
            </a:ext>
          </a:extLst>
        </cdr:cNvPr>
        <cdr:cNvSpPr txBox="1"/>
      </cdr:nvSpPr>
      <cdr:spPr>
        <a:xfrm xmlns:a="http://schemas.openxmlformats.org/drawingml/2006/main">
          <a:off x="1679730" y="4067589"/>
          <a:ext cx="2378990" cy="3465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0.14021</cdr:x>
      <cdr:y>0.86273</cdr:y>
    </cdr:from>
    <cdr:to>
      <cdr:x>0.84124</cdr:x>
      <cdr:y>0.94052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BACEDC5-232B-3D7C-1F60-D00189718CE2}"/>
            </a:ext>
          </a:extLst>
        </cdr:cNvPr>
        <cdr:cNvSpPr txBox="1"/>
      </cdr:nvSpPr>
      <cdr:spPr>
        <a:xfrm xmlns:a="http://schemas.openxmlformats.org/drawingml/2006/main">
          <a:off x="853182" y="3789449"/>
          <a:ext cx="4265848" cy="34168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5       10      15      20       25      30      35       40      45       50      55       60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0.14409</cdr:x>
      <cdr:y>0.01157</cdr:y>
    </cdr:from>
    <cdr:to>
      <cdr:x>0.86225</cdr:x>
      <cdr:y>0.1727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EA53149B-FB25-A6B8-3513-14940D572D91}"/>
            </a:ext>
          </a:extLst>
        </cdr:cNvPr>
        <cdr:cNvSpPr txBox="1"/>
      </cdr:nvSpPr>
      <cdr:spPr>
        <a:xfrm xmlns:a="http://schemas.openxmlformats.org/drawingml/2006/main">
          <a:off x="876804" y="50820"/>
          <a:ext cx="4370110" cy="70774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Disease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Phylospheric Microbial Fraction Application</a:t>
          </a:r>
          <a:endParaRPr lang="en-US" sz="14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2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0.04551</cdr:x>
      <cdr:y>0.13141</cdr:y>
    </cdr:from>
    <cdr:to>
      <cdr:x>0.07212</cdr:x>
      <cdr:y>0.90399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4322DF2-262B-2FD7-7391-F82CCBF29570}"/>
            </a:ext>
          </a:extLst>
        </cdr:cNvPr>
        <cdr:cNvSpPr txBox="1"/>
      </cdr:nvSpPr>
      <cdr:spPr>
        <a:xfrm xmlns:a="http://schemas.openxmlformats.org/drawingml/2006/main" rot="16200000">
          <a:off x="-1062303" y="1825932"/>
          <a:ext cx="2846793" cy="16338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Percentage Disease (%)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0.30905</cdr:x>
      <cdr:y>0.92614</cdr:y>
    </cdr:from>
    <cdr:to>
      <cdr:x>0.69654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C49FCDB-4FA7-9513-FBCE-33DCF61ED96E}"/>
            </a:ext>
          </a:extLst>
        </cdr:cNvPr>
        <cdr:cNvSpPr txBox="1"/>
      </cdr:nvSpPr>
      <cdr:spPr>
        <a:xfrm xmlns:a="http://schemas.openxmlformats.org/drawingml/2006/main">
          <a:off x="1897442" y="3412672"/>
          <a:ext cx="2378975" cy="2721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0.14606</cdr:x>
      <cdr:y>0.8541</cdr:y>
    </cdr:from>
    <cdr:to>
      <cdr:x>0.84087</cdr:x>
      <cdr:y>0.94682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8A7366E-1B04-B6DE-EEDC-935CB27C6991}"/>
            </a:ext>
          </a:extLst>
        </cdr:cNvPr>
        <cdr:cNvSpPr txBox="1"/>
      </cdr:nvSpPr>
      <cdr:spPr>
        <a:xfrm xmlns:a="http://schemas.openxmlformats.org/drawingml/2006/main">
          <a:off x="896728" y="3147188"/>
          <a:ext cx="4265847" cy="34168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5       10       15      20       25      30      35       40      45       50      55       60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0.1109</cdr:x>
      <cdr:y>0.01379</cdr:y>
    </cdr:from>
    <cdr:to>
      <cdr:x>0.82269</cdr:x>
      <cdr:y>0.20586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1022A773-A849-39DB-8BA3-B695DE1E271D}"/>
            </a:ext>
          </a:extLst>
        </cdr:cNvPr>
        <cdr:cNvSpPr txBox="1"/>
      </cdr:nvSpPr>
      <cdr:spPr>
        <a:xfrm xmlns:a="http://schemas.openxmlformats.org/drawingml/2006/main">
          <a:off x="680853" y="50800"/>
          <a:ext cx="4370086" cy="70774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Disease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PFV2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 Phylospheric Microbial Fraction Application</a:t>
          </a:r>
          <a:endParaRPr lang="en-US" sz="14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2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0.05488</cdr:x>
      <cdr:y>0.00245</cdr:y>
    </cdr:from>
    <cdr:to>
      <cdr:x>0.91703</cdr:x>
      <cdr:y>0.1798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6EA9EC2-EE36-6FFE-DA02-50E7BC19E616}"/>
            </a:ext>
          </a:extLst>
        </cdr:cNvPr>
        <cdr:cNvSpPr txBox="1"/>
      </cdr:nvSpPr>
      <cdr:spPr>
        <a:xfrm xmlns:a="http://schemas.openxmlformats.org/drawingml/2006/main">
          <a:off x="342899" y="9525"/>
          <a:ext cx="5387069" cy="6894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Signigicant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Difference in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Disease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Rhizospheric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Microbial Fraction Application</a:t>
          </a:r>
          <a:endParaRPr lang="en-US" sz="14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0.02033</cdr:x>
      <cdr:y>0.18948</cdr:y>
    </cdr:from>
    <cdr:to>
      <cdr:x>0.04747</cdr:x>
      <cdr:y>0.80053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20C34FF-0C50-BF80-7E13-B5F6647C1C07}"/>
            </a:ext>
          </a:extLst>
        </cdr:cNvPr>
        <cdr:cNvSpPr txBox="1"/>
      </cdr:nvSpPr>
      <cdr:spPr>
        <a:xfrm xmlns:a="http://schemas.openxmlformats.org/drawingml/2006/main" rot="16200000">
          <a:off x="-975958" y="1839558"/>
          <a:ext cx="2375515" cy="16959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Percentage Disease (%)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0.29038</cdr:x>
      <cdr:y>0.9173</cdr:y>
    </cdr:from>
    <cdr:to>
      <cdr:x>0.69856</cdr:x>
      <cdr:y>0.99169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053F6D2-FA98-1AC7-4E92-72F4C3A33389}"/>
            </a:ext>
          </a:extLst>
        </cdr:cNvPr>
        <cdr:cNvSpPr txBox="1"/>
      </cdr:nvSpPr>
      <cdr:spPr>
        <a:xfrm xmlns:a="http://schemas.openxmlformats.org/drawingml/2006/main">
          <a:off x="1814441" y="3566048"/>
          <a:ext cx="2550455" cy="28922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0.2124</cdr:x>
      <cdr:y>0.85101</cdr:y>
    </cdr:from>
    <cdr:to>
      <cdr:x>0.26612</cdr:x>
      <cdr:y>0.91845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1D5C6900-622D-D3C1-58D2-797A07B3B79D}"/>
            </a:ext>
          </a:extLst>
        </cdr:cNvPr>
        <cdr:cNvSpPr txBox="1"/>
      </cdr:nvSpPr>
      <cdr:spPr>
        <a:xfrm xmlns:a="http://schemas.openxmlformats.org/drawingml/2006/main">
          <a:off x="1327151" y="3308351"/>
          <a:ext cx="335644" cy="26216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0.46087</cdr:x>
      <cdr:y>0.85591</cdr:y>
    </cdr:from>
    <cdr:to>
      <cdr:x>0.51459</cdr:x>
      <cdr:y>0.92335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8AD290BE-C88D-04FB-8B1A-272937F863BC}"/>
            </a:ext>
          </a:extLst>
        </cdr:cNvPr>
        <cdr:cNvSpPr txBox="1"/>
      </cdr:nvSpPr>
      <cdr:spPr>
        <a:xfrm xmlns:a="http://schemas.openxmlformats.org/drawingml/2006/main">
          <a:off x="2879725" y="3327400"/>
          <a:ext cx="335644" cy="26216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0.7063</cdr:x>
      <cdr:y>0.85591</cdr:y>
    </cdr:from>
    <cdr:to>
      <cdr:x>0.76002</cdr:x>
      <cdr:y>0.92335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38E24BE3-AC3D-0A98-78F2-75A0857D43F8}"/>
            </a:ext>
          </a:extLst>
        </cdr:cNvPr>
        <cdr:cNvSpPr txBox="1"/>
      </cdr:nvSpPr>
      <cdr:spPr>
        <a:xfrm xmlns:a="http://schemas.openxmlformats.org/drawingml/2006/main">
          <a:off x="4413250" y="3327400"/>
          <a:ext cx="335644" cy="26216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0.04262</cdr:x>
      <cdr:y>0.01441</cdr:y>
    </cdr:from>
    <cdr:to>
      <cdr:x>0.90345</cdr:x>
      <cdr:y>0.21005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4C8FC2E-5665-B97E-1607-A2698E8AE824}"/>
            </a:ext>
          </a:extLst>
        </cdr:cNvPr>
        <cdr:cNvSpPr txBox="1"/>
      </cdr:nvSpPr>
      <cdr:spPr>
        <a:xfrm xmlns:a="http://schemas.openxmlformats.org/drawingml/2006/main">
          <a:off x="266682" y="50800"/>
          <a:ext cx="5387060" cy="68945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Signigicant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Difference in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Disease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PFV2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Rhizospheric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Microbial Fraction Application</a:t>
          </a:r>
          <a:endParaRPr lang="en-US" sz="14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0.0274</cdr:x>
      <cdr:y>0.14865</cdr:y>
    </cdr:from>
    <cdr:to>
      <cdr:x>0.03522</cdr:x>
      <cdr:y>0.89477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A2929EE-BEA3-6F27-52FC-2A1157671BCB}"/>
            </a:ext>
          </a:extLst>
        </cdr:cNvPr>
        <cdr:cNvSpPr txBox="1"/>
      </cdr:nvSpPr>
      <cdr:spPr>
        <a:xfrm xmlns:a="http://schemas.openxmlformats.org/drawingml/2006/main" rot="16200000">
          <a:off x="-1118840" y="1814165"/>
          <a:ext cx="2629511" cy="4893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Percentage Disease (%)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0.2945</cdr:x>
      <cdr:y>0.9029</cdr:y>
    </cdr:from>
    <cdr:to>
      <cdr:x>0.70206</cdr:x>
      <cdr:y>0.98496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CFB9746-C238-EDF3-2737-EC4F1B9B0BAD}"/>
            </a:ext>
          </a:extLst>
        </cdr:cNvPr>
        <cdr:cNvSpPr txBox="1"/>
      </cdr:nvSpPr>
      <cdr:spPr>
        <a:xfrm xmlns:a="http://schemas.openxmlformats.org/drawingml/2006/main">
          <a:off x="1842956" y="3431463"/>
          <a:ext cx="2550473" cy="31186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0.18316</cdr:x>
      <cdr:y>0.84955</cdr:y>
    </cdr:from>
    <cdr:to>
      <cdr:x>0.23679</cdr:x>
      <cdr:y>0.92394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74DC80F7-DB71-C50B-31F8-936AD30821CF}"/>
            </a:ext>
          </a:extLst>
        </cdr:cNvPr>
        <cdr:cNvSpPr txBox="1"/>
      </cdr:nvSpPr>
      <cdr:spPr>
        <a:xfrm xmlns:a="http://schemas.openxmlformats.org/drawingml/2006/main">
          <a:off x="1146175" y="2994025"/>
          <a:ext cx="335664" cy="2621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0.46321</cdr:x>
      <cdr:y>0.85495</cdr:y>
    </cdr:from>
    <cdr:to>
      <cdr:x>0.51685</cdr:x>
      <cdr:y>0.92935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FEE0C234-95C3-2567-478B-6AFEAAA706DA}"/>
            </a:ext>
          </a:extLst>
        </cdr:cNvPr>
        <cdr:cNvSpPr txBox="1"/>
      </cdr:nvSpPr>
      <cdr:spPr>
        <a:xfrm xmlns:a="http://schemas.openxmlformats.org/drawingml/2006/main">
          <a:off x="2898740" y="3013074"/>
          <a:ext cx="335664" cy="2621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0.71892</cdr:x>
      <cdr:y>0.85766</cdr:y>
    </cdr:from>
    <cdr:to>
      <cdr:x>0.77256</cdr:x>
      <cdr:y>0.93205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20324931-3F18-959F-055C-C5829D7C852B}"/>
            </a:ext>
          </a:extLst>
        </cdr:cNvPr>
        <cdr:cNvSpPr txBox="1"/>
      </cdr:nvSpPr>
      <cdr:spPr>
        <a:xfrm xmlns:a="http://schemas.openxmlformats.org/drawingml/2006/main">
          <a:off x="4498960" y="3022599"/>
          <a:ext cx="335664" cy="2621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0.04361</cdr:x>
      <cdr:y>0.01371</cdr:y>
    </cdr:from>
    <cdr:to>
      <cdr:x>0.92456</cdr:x>
      <cdr:y>0.19979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16C00A2-C685-69A1-FF29-0FA2874B3EF1}"/>
            </a:ext>
          </a:extLst>
        </cdr:cNvPr>
        <cdr:cNvSpPr txBox="1"/>
      </cdr:nvSpPr>
      <cdr:spPr>
        <a:xfrm xmlns:a="http://schemas.openxmlformats.org/drawingml/2006/main">
          <a:off x="266682" y="50800"/>
          <a:ext cx="5387060" cy="68945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Signigicant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Difference in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Disease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PFV1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Phylospheric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Microbial Fraction Application</a:t>
          </a:r>
          <a:endParaRPr lang="en-US" sz="14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0.02544</cdr:x>
      <cdr:y>0.20223</cdr:y>
    </cdr:from>
    <cdr:to>
      <cdr:x>0.05317</cdr:x>
      <cdr:y>0.84335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A6F5F296-4D98-53E6-D607-91EE65250515}"/>
            </a:ext>
          </a:extLst>
        </cdr:cNvPr>
        <cdr:cNvSpPr txBox="1"/>
      </cdr:nvSpPr>
      <cdr:spPr>
        <a:xfrm xmlns:a="http://schemas.openxmlformats.org/drawingml/2006/main" rot="16200000">
          <a:off x="-947382" y="1852272"/>
          <a:ext cx="2375496" cy="16958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Percentage Disease (%)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0.2749</cdr:x>
      <cdr:y>0.90138</cdr:y>
    </cdr:from>
    <cdr:to>
      <cdr:x>0.69198</cdr:x>
      <cdr:y>0.97943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D67B852-105C-62F0-8FDF-69D6E1375E72}"/>
            </a:ext>
          </a:extLst>
        </cdr:cNvPr>
        <cdr:cNvSpPr txBox="1"/>
      </cdr:nvSpPr>
      <cdr:spPr>
        <a:xfrm xmlns:a="http://schemas.openxmlformats.org/drawingml/2006/main">
          <a:off x="1681031" y="3339831"/>
          <a:ext cx="2550473" cy="28919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0.22015</cdr:x>
      <cdr:y>0.85763</cdr:y>
    </cdr:from>
    <cdr:to>
      <cdr:x>0.27503</cdr:x>
      <cdr:y>0.934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3E2D9BAC-F10C-024C-BD0B-84F16486908D}"/>
            </a:ext>
          </a:extLst>
        </cdr:cNvPr>
        <cdr:cNvSpPr txBox="1"/>
      </cdr:nvSpPr>
      <cdr:spPr>
        <a:xfrm xmlns:a="http://schemas.openxmlformats.org/drawingml/2006/main">
          <a:off x="1346200" y="3175000"/>
          <a:ext cx="335612" cy="28271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0.45898</cdr:x>
      <cdr:y>0.85763</cdr:y>
    </cdr:from>
    <cdr:to>
      <cdr:x>0.51387</cdr:x>
      <cdr:y>0.934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BC1A8549-BD4F-5187-8746-52E3201CF5FD}"/>
            </a:ext>
          </a:extLst>
        </cdr:cNvPr>
        <cdr:cNvSpPr txBox="1"/>
      </cdr:nvSpPr>
      <cdr:spPr>
        <a:xfrm xmlns:a="http://schemas.openxmlformats.org/drawingml/2006/main">
          <a:off x="2806700" y="3175000"/>
          <a:ext cx="335612" cy="28271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0.70613</cdr:x>
      <cdr:y>0.8569</cdr:y>
    </cdr:from>
    <cdr:to>
      <cdr:x>0.76101</cdr:x>
      <cdr:y>0.93327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1E7C19A6-6F04-4CB3-50FB-D88DAB406D9F}"/>
            </a:ext>
          </a:extLst>
        </cdr:cNvPr>
        <cdr:cNvSpPr txBox="1"/>
      </cdr:nvSpPr>
      <cdr:spPr>
        <a:xfrm xmlns:a="http://schemas.openxmlformats.org/drawingml/2006/main">
          <a:off x="4318000" y="3175000"/>
          <a:ext cx="335612" cy="28295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0.02557</cdr:x>
      <cdr:y>0.01379</cdr:y>
    </cdr:from>
    <cdr:to>
      <cdr:x>0.87648</cdr:x>
      <cdr:y>0.20083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6459E7C-2E07-C64B-8593-5E1375C24923}"/>
            </a:ext>
          </a:extLst>
        </cdr:cNvPr>
        <cdr:cNvSpPr txBox="1"/>
      </cdr:nvSpPr>
      <cdr:spPr>
        <a:xfrm xmlns:a="http://schemas.openxmlformats.org/drawingml/2006/main">
          <a:off x="161907" y="50800"/>
          <a:ext cx="5387060" cy="6888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Signigicant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Difference in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Percentage Disease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for 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G. hirsutum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PFV2</a:t>
          </a:r>
          <a:r>
            <a:rPr lang="en-US" sz="14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under</a:t>
          </a:r>
          <a:r>
            <a:rPr lang="en-US" sz="14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Phylospheric</a:t>
          </a:r>
          <a:r>
            <a:rPr lang="en-US" sz="14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Microbial Fraction Application</a:t>
          </a:r>
          <a:endParaRPr lang="en-US" sz="14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1200"/>
        </a:p>
      </cdr:txBody>
    </cdr:sp>
  </cdr:relSizeAnchor>
  <cdr:relSizeAnchor xmlns:cdr="http://schemas.openxmlformats.org/drawingml/2006/chartDrawing">
    <cdr:from>
      <cdr:x>0.02207</cdr:x>
      <cdr:y>0.20329</cdr:y>
    </cdr:from>
    <cdr:to>
      <cdr:x>0.04885</cdr:x>
      <cdr:y>0.84773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5BD2F61-56BA-8519-9578-D5DCEFFC587F}"/>
            </a:ext>
          </a:extLst>
        </cdr:cNvPr>
        <cdr:cNvSpPr txBox="1"/>
      </cdr:nvSpPr>
      <cdr:spPr>
        <a:xfrm xmlns:a="http://schemas.openxmlformats.org/drawingml/2006/main" rot="16200000">
          <a:off x="-962239" y="1850656"/>
          <a:ext cx="2373460" cy="16958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Average Percentage Disease (%) </a:t>
          </a:r>
          <a:endParaRPr lang="en-US" sz="1200" b="1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/>
        </a:p>
      </cdr:txBody>
    </cdr:sp>
  </cdr:relSizeAnchor>
  <cdr:relSizeAnchor xmlns:cdr="http://schemas.openxmlformats.org/drawingml/2006/chartDrawing">
    <cdr:from>
      <cdr:x>0.258</cdr:x>
      <cdr:y>0.92155</cdr:y>
    </cdr:from>
    <cdr:to>
      <cdr:x>0.66086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868ECCED-FD31-CBFA-057B-F2F7A085B41F}"/>
            </a:ext>
          </a:extLst>
        </cdr:cNvPr>
        <cdr:cNvSpPr txBox="1"/>
      </cdr:nvSpPr>
      <cdr:spPr>
        <a:xfrm xmlns:a="http://schemas.openxmlformats.org/drawingml/2006/main">
          <a:off x="1633406" y="3413148"/>
          <a:ext cx="2550473" cy="28894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Days Post Inoculation (DPI)</a:t>
          </a:r>
          <a:endParaRPr lang="en-US" sz="12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8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0.21264</cdr:x>
      <cdr:y>0.87499</cdr:y>
    </cdr:from>
    <cdr:to>
      <cdr:x>0.26565</cdr:x>
      <cdr:y>0.95175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398CF04-D509-DFBA-A095-3B356FB373D7}"/>
            </a:ext>
          </a:extLst>
        </cdr:cNvPr>
        <cdr:cNvSpPr txBox="1"/>
      </cdr:nvSpPr>
      <cdr:spPr>
        <a:xfrm xmlns:a="http://schemas.openxmlformats.org/drawingml/2006/main">
          <a:off x="1346200" y="3225348"/>
          <a:ext cx="335612" cy="28295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0.45537</cdr:x>
      <cdr:y>0.87499</cdr:y>
    </cdr:from>
    <cdr:to>
      <cdr:x>0.50838</cdr:x>
      <cdr:y>0.95175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F1B87497-18C1-07F4-0CE5-AF7A49B67364}"/>
            </a:ext>
          </a:extLst>
        </cdr:cNvPr>
        <cdr:cNvSpPr txBox="1"/>
      </cdr:nvSpPr>
      <cdr:spPr>
        <a:xfrm xmlns:a="http://schemas.openxmlformats.org/drawingml/2006/main">
          <a:off x="2882900" y="3225348"/>
          <a:ext cx="335612" cy="28295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0.71515</cdr:x>
      <cdr:y>0.86908</cdr:y>
    </cdr:from>
    <cdr:to>
      <cdr:x>0.76816</cdr:x>
      <cdr:y>0.94584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33668C90-75E7-BD8A-1C29-397F7F8E3F0C}"/>
            </a:ext>
          </a:extLst>
        </cdr:cNvPr>
        <cdr:cNvSpPr txBox="1"/>
      </cdr:nvSpPr>
      <cdr:spPr>
        <a:xfrm xmlns:a="http://schemas.openxmlformats.org/drawingml/2006/main">
          <a:off x="4527550" y="3203575"/>
          <a:ext cx="335612" cy="28295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60</a:t>
          </a:r>
          <a:endParaRPr lang="en-US" sz="1000" b="1">
            <a:solidFill>
              <a:sysClr val="windowText" lastClr="00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endParaRPr lang="en-US" sz="500" b="1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67E1-BF3A-4F7B-B537-C4466E0EB3F6}">
  <dimension ref="A1:AE130"/>
  <sheetViews>
    <sheetView tabSelected="1" zoomScale="80" zoomScaleNormal="80" workbookViewId="0">
      <selection activeCell="AQ81" sqref="AQ81"/>
    </sheetView>
  </sheetViews>
  <sheetFormatPr defaultRowHeight="14.4" x14ac:dyDescent="0.3"/>
  <cols>
    <col min="2" max="2" width="10.109375" customWidth="1"/>
    <col min="3" max="3" width="11" customWidth="1"/>
    <col min="4" max="4" width="10.109375" customWidth="1"/>
    <col min="6" max="6" width="10.33203125" customWidth="1"/>
    <col min="7" max="7" width="11" customWidth="1"/>
  </cols>
  <sheetData>
    <row r="1" spans="1:31" ht="20.399999999999999" thickBot="1" x14ac:dyDescent="0.45">
      <c r="A1" s="74" t="s">
        <v>108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31" ht="15" thickTop="1" x14ac:dyDescent="0.3">
      <c r="B2" s="75" t="s">
        <v>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</row>
    <row r="3" spans="1:31" ht="15" thickBot="1" x14ac:dyDescent="0.35">
      <c r="A3" s="1" t="s">
        <v>0</v>
      </c>
      <c r="B3" s="2" t="s">
        <v>1</v>
      </c>
      <c r="C3" s="37" t="s">
        <v>111</v>
      </c>
      <c r="D3" s="37" t="s">
        <v>112</v>
      </c>
      <c r="E3" s="2" t="s">
        <v>2</v>
      </c>
      <c r="F3" s="37" t="s">
        <v>111</v>
      </c>
      <c r="G3" s="37" t="s">
        <v>112</v>
      </c>
      <c r="H3" s="2" t="s">
        <v>3</v>
      </c>
      <c r="I3" s="37" t="s">
        <v>111</v>
      </c>
      <c r="J3" s="37" t="s">
        <v>112</v>
      </c>
      <c r="K3" s="2" t="s">
        <v>4</v>
      </c>
      <c r="L3" s="37" t="s">
        <v>111</v>
      </c>
      <c r="M3" s="37" t="s">
        <v>112</v>
      </c>
      <c r="N3" s="2" t="s">
        <v>5</v>
      </c>
      <c r="O3" s="2"/>
      <c r="P3" s="2"/>
      <c r="Q3" s="3" t="s">
        <v>7</v>
      </c>
      <c r="R3" s="37" t="s">
        <v>111</v>
      </c>
      <c r="S3" s="37" t="s">
        <v>112</v>
      </c>
      <c r="T3" s="3" t="s">
        <v>8</v>
      </c>
      <c r="U3" s="37" t="s">
        <v>111</v>
      </c>
      <c r="V3" s="37" t="s">
        <v>112</v>
      </c>
      <c r="W3" s="3" t="s">
        <v>9</v>
      </c>
      <c r="X3" s="37" t="s">
        <v>111</v>
      </c>
      <c r="Y3" s="37" t="s">
        <v>112</v>
      </c>
      <c r="Z3" s="3" t="s">
        <v>10</v>
      </c>
      <c r="AA3" s="37" t="s">
        <v>111</v>
      </c>
      <c r="AB3" s="37" t="s">
        <v>112</v>
      </c>
      <c r="AC3" s="3" t="s">
        <v>11</v>
      </c>
      <c r="AD3" s="37" t="s">
        <v>111</v>
      </c>
      <c r="AE3" s="37" t="s">
        <v>112</v>
      </c>
    </row>
    <row r="4" spans="1:31" ht="15" thickBot="1" x14ac:dyDescent="0.35">
      <c r="A4" s="1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f>_xlfn.STDEV.S(B4:P4)</f>
        <v>0</v>
      </c>
      <c r="S4">
        <f>R4/3.873</f>
        <v>0</v>
      </c>
      <c r="T4">
        <v>0</v>
      </c>
      <c r="U4">
        <f>_xlfn.STDEV.S(E4:S4)</f>
        <v>0</v>
      </c>
      <c r="V4">
        <f>U4/3.873</f>
        <v>0</v>
      </c>
      <c r="W4">
        <v>0</v>
      </c>
      <c r="X4">
        <f>_xlfn.STDEV.S(E4:V4)</f>
        <v>0</v>
      </c>
      <c r="Y4">
        <f>X4/4.243</f>
        <v>0</v>
      </c>
      <c r="Z4">
        <v>0</v>
      </c>
      <c r="AA4">
        <f>_xlfn.STDEV.S(F4:Y4)</f>
        <v>0</v>
      </c>
      <c r="AB4">
        <f>AA4/4.472</f>
        <v>0</v>
      </c>
      <c r="AC4">
        <v>0</v>
      </c>
      <c r="AD4">
        <f>_xlfn.STDEV.S(J4:AB4)</f>
        <v>0</v>
      </c>
      <c r="AE4">
        <f>AD4/4.359</f>
        <v>0</v>
      </c>
    </row>
    <row r="5" spans="1:31" ht="15" thickBot="1" x14ac:dyDescent="0.35">
      <c r="A5" s="1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f t="shared" ref="R5:R63" si="0">_xlfn.STDEV.S(B5:P5)</f>
        <v>0</v>
      </c>
      <c r="S5">
        <f t="shared" ref="S5:S63" si="1">R5/3.873</f>
        <v>0</v>
      </c>
      <c r="T5">
        <v>0</v>
      </c>
      <c r="U5">
        <f t="shared" ref="U5:U63" si="2">_xlfn.STDEV.S(E5:S5)</f>
        <v>0</v>
      </c>
      <c r="V5">
        <f t="shared" ref="V5:V63" si="3">U5/3.873</f>
        <v>0</v>
      </c>
      <c r="W5">
        <v>0</v>
      </c>
      <c r="X5">
        <f t="shared" ref="X5:X63" si="4">_xlfn.STDEV.S(E5:V5)</f>
        <v>0</v>
      </c>
      <c r="Y5">
        <f t="shared" ref="Y5:Y63" si="5">X5/4.243</f>
        <v>0</v>
      </c>
      <c r="Z5">
        <v>0</v>
      </c>
      <c r="AA5">
        <f t="shared" ref="AA5:AA63" si="6">_xlfn.STDEV.S(F5:Y5)</f>
        <v>0</v>
      </c>
      <c r="AB5">
        <f t="shared" ref="AB5:AB63" si="7">AA5/4.472</f>
        <v>0</v>
      </c>
      <c r="AC5">
        <v>0</v>
      </c>
      <c r="AD5">
        <f t="shared" ref="AD5:AD63" si="8">_xlfn.STDEV.S(J5:AB5)</f>
        <v>0</v>
      </c>
      <c r="AE5">
        <f t="shared" ref="AE5:AE63" si="9">AD5/4.359</f>
        <v>0</v>
      </c>
    </row>
    <row r="6" spans="1:31" ht="15" thickBot="1" x14ac:dyDescent="0.35">
      <c r="A6" s="1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f t="shared" si="0"/>
        <v>0</v>
      </c>
      <c r="S6">
        <f t="shared" si="1"/>
        <v>0</v>
      </c>
      <c r="T6">
        <v>0</v>
      </c>
      <c r="U6">
        <f t="shared" si="2"/>
        <v>0</v>
      </c>
      <c r="V6">
        <f t="shared" si="3"/>
        <v>0</v>
      </c>
      <c r="W6">
        <v>0</v>
      </c>
      <c r="X6">
        <f t="shared" si="4"/>
        <v>0</v>
      </c>
      <c r="Y6">
        <f t="shared" si="5"/>
        <v>0</v>
      </c>
      <c r="Z6">
        <v>0</v>
      </c>
      <c r="AA6">
        <f t="shared" si="6"/>
        <v>0</v>
      </c>
      <c r="AB6">
        <f t="shared" si="7"/>
        <v>0</v>
      </c>
      <c r="AC6">
        <v>0</v>
      </c>
      <c r="AD6">
        <f t="shared" si="8"/>
        <v>0</v>
      </c>
      <c r="AE6">
        <f t="shared" si="9"/>
        <v>0</v>
      </c>
    </row>
    <row r="7" spans="1:31" ht="15" thickBot="1" x14ac:dyDescent="0.35">
      <c r="A7" s="1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f t="shared" si="0"/>
        <v>0</v>
      </c>
      <c r="S7">
        <f t="shared" si="1"/>
        <v>0</v>
      </c>
      <c r="T7">
        <v>0</v>
      </c>
      <c r="U7">
        <f t="shared" si="2"/>
        <v>0</v>
      </c>
      <c r="V7">
        <f t="shared" si="3"/>
        <v>0</v>
      </c>
      <c r="W7">
        <v>0</v>
      </c>
      <c r="X7">
        <f t="shared" si="4"/>
        <v>0</v>
      </c>
      <c r="Y7">
        <f t="shared" si="5"/>
        <v>0</v>
      </c>
      <c r="Z7">
        <v>0</v>
      </c>
      <c r="AA7">
        <f t="shared" si="6"/>
        <v>0</v>
      </c>
      <c r="AB7">
        <f t="shared" si="7"/>
        <v>0</v>
      </c>
      <c r="AC7">
        <v>0</v>
      </c>
      <c r="AD7">
        <f t="shared" si="8"/>
        <v>0</v>
      </c>
      <c r="AE7">
        <f t="shared" si="9"/>
        <v>0</v>
      </c>
    </row>
    <row r="8" spans="1:31" ht="15" thickBot="1" x14ac:dyDescent="0.35">
      <c r="A8" s="1">
        <v>5</v>
      </c>
      <c r="B8">
        <v>1.075268817204301</v>
      </c>
      <c r="C8">
        <v>6.0858061945018456</v>
      </c>
      <c r="D8">
        <v>1.111111111111448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f t="shared" si="0"/>
        <v>1.5781062434243447</v>
      </c>
      <c r="S8">
        <f t="shared" si="1"/>
        <v>0.40746352786582613</v>
      </c>
      <c r="T8">
        <v>0</v>
      </c>
      <c r="U8">
        <f t="shared" si="2"/>
        <v>0.41348806808647032</v>
      </c>
      <c r="V8">
        <f t="shared" si="3"/>
        <v>0.10676170102929777</v>
      </c>
      <c r="W8">
        <v>0</v>
      </c>
      <c r="X8">
        <f t="shared" si="4"/>
        <v>0.38271288905312578</v>
      </c>
      <c r="Y8">
        <f t="shared" si="5"/>
        <v>9.0198654030904019E-2</v>
      </c>
      <c r="Z8">
        <v>0</v>
      </c>
      <c r="AA8">
        <f t="shared" si="6"/>
        <v>0.36633169428963824</v>
      </c>
      <c r="AB8">
        <f t="shared" si="7"/>
        <v>8.1916747381403893E-2</v>
      </c>
      <c r="AC8">
        <v>0</v>
      </c>
      <c r="AD8">
        <f t="shared" si="8"/>
        <v>0.37388466052534036</v>
      </c>
      <c r="AE8">
        <f t="shared" si="9"/>
        <v>8.5773035220312085E-2</v>
      </c>
    </row>
    <row r="9" spans="1:31" ht="15" thickBot="1" x14ac:dyDescent="0.35">
      <c r="A9" s="1">
        <v>6</v>
      </c>
      <c r="B9">
        <v>0.80645161290322576</v>
      </c>
      <c r="C9">
        <v>4.5643546458763842</v>
      </c>
      <c r="D9">
        <v>0.83333333333358606</v>
      </c>
      <c r="E9">
        <v>0</v>
      </c>
      <c r="F9">
        <v>0</v>
      </c>
      <c r="G9">
        <v>0</v>
      </c>
      <c r="H9">
        <v>1.6666666666666667</v>
      </c>
      <c r="I9">
        <v>6.342703292561561</v>
      </c>
      <c r="J9">
        <v>1.1580138896331031</v>
      </c>
      <c r="K9">
        <v>0</v>
      </c>
      <c r="L9">
        <v>0</v>
      </c>
      <c r="M9">
        <v>0</v>
      </c>
      <c r="N9">
        <v>1.587301587301587</v>
      </c>
      <c r="O9">
        <v>7.2739296745330781</v>
      </c>
      <c r="P9">
        <v>1.587301587286291</v>
      </c>
      <c r="Q9">
        <v>0</v>
      </c>
      <c r="R9">
        <f t="shared" si="0"/>
        <v>2.3909186234995228</v>
      </c>
      <c r="S9">
        <f t="shared" si="1"/>
        <v>0.61732987955061258</v>
      </c>
      <c r="T9">
        <v>0</v>
      </c>
      <c r="U9">
        <f t="shared" si="2"/>
        <v>2.3032869248317498</v>
      </c>
      <c r="V9">
        <f t="shared" si="3"/>
        <v>0.59470356954085968</v>
      </c>
      <c r="W9">
        <v>0</v>
      </c>
      <c r="X9">
        <f t="shared" si="4"/>
        <v>2.1401807767089451</v>
      </c>
      <c r="Y9">
        <f t="shared" si="5"/>
        <v>0.50440272842539358</v>
      </c>
      <c r="Z9">
        <v>0</v>
      </c>
      <c r="AA9">
        <f t="shared" si="6"/>
        <v>2.0419378260023211</v>
      </c>
      <c r="AB9">
        <f t="shared" si="7"/>
        <v>0.45660505948173546</v>
      </c>
      <c r="AC9">
        <v>0</v>
      </c>
      <c r="AD9">
        <f t="shared" si="8"/>
        <v>1.7198837994457701</v>
      </c>
      <c r="AE9">
        <f t="shared" si="9"/>
        <v>0.39455925658310853</v>
      </c>
    </row>
    <row r="10" spans="1:31" ht="15" thickBot="1" x14ac:dyDescent="0.35">
      <c r="A10" s="1">
        <v>7</v>
      </c>
      <c r="B10">
        <v>1.6129032258064515</v>
      </c>
      <c r="C10">
        <v>6.342703292561561</v>
      </c>
      <c r="D10">
        <v>1.1580138896331031</v>
      </c>
      <c r="E10">
        <v>0</v>
      </c>
      <c r="F10">
        <v>0</v>
      </c>
      <c r="G10">
        <v>0</v>
      </c>
      <c r="H10">
        <v>1.3333333333333333</v>
      </c>
      <c r="I10">
        <v>5.0741626340492481</v>
      </c>
      <c r="J10">
        <v>0.92641111170648238</v>
      </c>
      <c r="K10">
        <v>0</v>
      </c>
      <c r="L10">
        <v>0</v>
      </c>
      <c r="M10">
        <v>0</v>
      </c>
      <c r="N10">
        <v>1.587301587301587</v>
      </c>
      <c r="O10">
        <v>7.2739296745330781</v>
      </c>
      <c r="P10">
        <v>1.587301587286291</v>
      </c>
      <c r="Q10">
        <v>0</v>
      </c>
      <c r="R10">
        <f t="shared" si="0"/>
        <v>2.4242531682358415</v>
      </c>
      <c r="S10">
        <f t="shared" si="1"/>
        <v>0.62593678498214333</v>
      </c>
      <c r="T10">
        <v>0</v>
      </c>
      <c r="U10">
        <f t="shared" si="2"/>
        <v>2.1325339794303066</v>
      </c>
      <c r="V10">
        <f t="shared" si="3"/>
        <v>0.55061553819527664</v>
      </c>
      <c r="W10">
        <v>0</v>
      </c>
      <c r="X10">
        <f t="shared" si="4"/>
        <v>1.9812378053791648</v>
      </c>
      <c r="Y10">
        <f t="shared" si="5"/>
        <v>0.46694268333235084</v>
      </c>
      <c r="Z10">
        <v>0</v>
      </c>
      <c r="AA10">
        <f t="shared" si="6"/>
        <v>1.8902645918340157</v>
      </c>
      <c r="AB10">
        <f t="shared" si="7"/>
        <v>0.42268886221690866</v>
      </c>
      <c r="AC10">
        <v>2.6315789473684212</v>
      </c>
      <c r="AD10">
        <f t="shared" si="8"/>
        <v>1.7102622776455259</v>
      </c>
      <c r="AE10">
        <f t="shared" si="9"/>
        <v>0.39235197927174259</v>
      </c>
    </row>
    <row r="11" spans="1:31" ht="15" thickBot="1" x14ac:dyDescent="0.35">
      <c r="A11" s="1">
        <v>8</v>
      </c>
      <c r="B11">
        <v>1.4516129032258065</v>
      </c>
      <c r="C11">
        <v>5.746063120024905</v>
      </c>
      <c r="D11">
        <v>1.0490827958957032</v>
      </c>
      <c r="E11">
        <v>1.1111111111111109</v>
      </c>
      <c r="F11">
        <v>6.0858061945018456</v>
      </c>
      <c r="G11">
        <v>1.111111111111448</v>
      </c>
      <c r="H11">
        <v>5.7777777777777768</v>
      </c>
      <c r="I11">
        <v>12.095828524263148</v>
      </c>
      <c r="J11">
        <v>2.2083860448184529</v>
      </c>
      <c r="K11">
        <v>0</v>
      </c>
      <c r="L11">
        <v>0</v>
      </c>
      <c r="M11">
        <v>0</v>
      </c>
      <c r="N11">
        <v>2.7777777777777777</v>
      </c>
      <c r="O11">
        <v>8.87151079037295</v>
      </c>
      <c r="P11">
        <v>1.9359223678623709</v>
      </c>
      <c r="Q11">
        <v>0</v>
      </c>
      <c r="R11">
        <f t="shared" si="0"/>
        <v>3.6086956620298518</v>
      </c>
      <c r="S11">
        <f t="shared" si="1"/>
        <v>0.93175720682412899</v>
      </c>
      <c r="T11">
        <v>0</v>
      </c>
      <c r="U11">
        <f t="shared" si="2"/>
        <v>3.6241853187979984</v>
      </c>
      <c r="V11">
        <f t="shared" si="3"/>
        <v>0.93575660180686759</v>
      </c>
      <c r="W11">
        <v>0</v>
      </c>
      <c r="X11">
        <f t="shared" si="4"/>
        <v>3.4060052646695844</v>
      </c>
      <c r="Y11">
        <f t="shared" si="5"/>
        <v>0.80273515547244501</v>
      </c>
      <c r="Z11">
        <v>0</v>
      </c>
      <c r="AA11">
        <f t="shared" si="6"/>
        <v>3.2960685913657746</v>
      </c>
      <c r="AB11">
        <f t="shared" si="7"/>
        <v>0.73704574941095136</v>
      </c>
      <c r="AC11">
        <v>2.6315789473684212</v>
      </c>
      <c r="AD11">
        <f t="shared" si="8"/>
        <v>2.2212314455749813</v>
      </c>
      <c r="AE11">
        <f t="shared" si="9"/>
        <v>0.50957362825762365</v>
      </c>
    </row>
    <row r="12" spans="1:31" ht="15" thickBot="1" x14ac:dyDescent="0.35">
      <c r="A12" s="1">
        <v>9</v>
      </c>
      <c r="B12">
        <v>1.935483870967742</v>
      </c>
      <c r="C12">
        <v>8.0515579987289758</v>
      </c>
      <c r="D12">
        <v>1.4700066463221162</v>
      </c>
      <c r="E12">
        <v>1.9444444444444442</v>
      </c>
      <c r="F12">
        <v>6.0661003482883853</v>
      </c>
      <c r="G12">
        <v>1.1075133322828337</v>
      </c>
      <c r="H12">
        <v>7.7222222222222205</v>
      </c>
      <c r="I12">
        <v>13.379827938270607</v>
      </c>
      <c r="J12">
        <v>2.4428111924436244</v>
      </c>
      <c r="K12">
        <v>0</v>
      </c>
      <c r="L12">
        <v>0</v>
      </c>
      <c r="M12">
        <v>0</v>
      </c>
      <c r="N12">
        <v>4.3650793650793647</v>
      </c>
      <c r="O12">
        <v>11.061396718068535</v>
      </c>
      <c r="P12">
        <v>2.4137946548569853</v>
      </c>
      <c r="Q12">
        <v>0</v>
      </c>
      <c r="R12">
        <f t="shared" si="0"/>
        <v>4.2127036291946771</v>
      </c>
      <c r="S12">
        <f t="shared" si="1"/>
        <v>1.08771072274585</v>
      </c>
      <c r="T12">
        <v>0</v>
      </c>
      <c r="U12">
        <f t="shared" si="2"/>
        <v>4.1831878576158585</v>
      </c>
      <c r="V12">
        <f t="shared" si="3"/>
        <v>1.0800898160639965</v>
      </c>
      <c r="W12">
        <v>0</v>
      </c>
      <c r="X12">
        <f t="shared" si="4"/>
        <v>3.9413310601560325</v>
      </c>
      <c r="Y12">
        <f t="shared" si="5"/>
        <v>0.92890197034080424</v>
      </c>
      <c r="Z12">
        <v>0</v>
      </c>
      <c r="AA12">
        <f t="shared" si="6"/>
        <v>3.8328106483757081</v>
      </c>
      <c r="AB12">
        <f t="shared" si="7"/>
        <v>0.85706857074590959</v>
      </c>
      <c r="AC12">
        <v>4.3859649122807012</v>
      </c>
      <c r="AD12">
        <f t="shared" si="8"/>
        <v>2.7556739046071748</v>
      </c>
      <c r="AE12">
        <f t="shared" si="9"/>
        <v>0.63218029470226533</v>
      </c>
    </row>
    <row r="13" spans="1:31" ht="15" thickBot="1" x14ac:dyDescent="0.35">
      <c r="A13" s="1">
        <v>10</v>
      </c>
      <c r="B13">
        <v>1.93548387096774</v>
      </c>
      <c r="C13">
        <v>8.0515579987289758</v>
      </c>
      <c r="D13">
        <v>1.4700066463221162</v>
      </c>
      <c r="E13">
        <v>1.9444444444444442</v>
      </c>
      <c r="F13">
        <v>6.0661003482883853</v>
      </c>
      <c r="G13">
        <v>1.1075133322828337</v>
      </c>
      <c r="H13">
        <v>8.5555555555555536</v>
      </c>
      <c r="I13">
        <v>13.657926370640944</v>
      </c>
      <c r="J13">
        <v>2.4935847873156591</v>
      </c>
      <c r="K13">
        <v>2</v>
      </c>
      <c r="L13">
        <v>6.7823299831252681</v>
      </c>
      <c r="M13">
        <v>1.2382783747341561</v>
      </c>
      <c r="N13">
        <v>4.3650793650793647</v>
      </c>
      <c r="O13">
        <v>11.061396718068535</v>
      </c>
      <c r="P13">
        <v>2.4137946548569853</v>
      </c>
      <c r="Q13">
        <v>0</v>
      </c>
      <c r="R13">
        <f t="shared" si="0"/>
        <v>3.9695431614375685</v>
      </c>
      <c r="S13">
        <f t="shared" si="1"/>
        <v>1.0249272299090029</v>
      </c>
      <c r="T13">
        <v>0</v>
      </c>
      <c r="U13">
        <f t="shared" si="2"/>
        <v>4.0259544590277221</v>
      </c>
      <c r="V13">
        <f t="shared" si="3"/>
        <v>1.0394925016854433</v>
      </c>
      <c r="W13">
        <v>0</v>
      </c>
      <c r="X13">
        <f t="shared" si="4"/>
        <v>3.8703493630996944</v>
      </c>
      <c r="Y13">
        <f t="shared" si="5"/>
        <v>0.91217284070226112</v>
      </c>
      <c r="Z13">
        <v>0</v>
      </c>
      <c r="AA13">
        <f t="shared" si="6"/>
        <v>3.8010828208634644</v>
      </c>
      <c r="AB13">
        <f t="shared" si="7"/>
        <v>0.84997379715193744</v>
      </c>
      <c r="AC13">
        <v>3.5087719298245608</v>
      </c>
      <c r="AD13">
        <f t="shared" si="8"/>
        <v>2.781737234495981</v>
      </c>
      <c r="AE13">
        <f t="shared" si="9"/>
        <v>0.63815949403440719</v>
      </c>
    </row>
    <row r="14" spans="1:31" ht="15" thickBot="1" x14ac:dyDescent="0.35">
      <c r="A14" s="1">
        <v>11</v>
      </c>
      <c r="B14">
        <v>3.172043010752688</v>
      </c>
      <c r="C14">
        <v>9.6513288281017626</v>
      </c>
      <c r="D14">
        <v>1.7620835030176127</v>
      </c>
      <c r="E14">
        <v>1.7857142857142856</v>
      </c>
      <c r="F14">
        <v>5.6857353268417761</v>
      </c>
      <c r="G14">
        <v>1.0380684981720645</v>
      </c>
      <c r="H14">
        <v>14.944444444444438</v>
      </c>
      <c r="I14">
        <v>15.631553542620489</v>
      </c>
      <c r="J14">
        <v>2.8539181613818769</v>
      </c>
      <c r="K14">
        <v>2</v>
      </c>
      <c r="L14">
        <v>6.7823299831252681</v>
      </c>
      <c r="M14">
        <v>1.2382783747341561</v>
      </c>
      <c r="N14">
        <v>5.9523809523809517</v>
      </c>
      <c r="O14">
        <v>12.677313820927749</v>
      </c>
      <c r="P14">
        <v>2.766416675835782</v>
      </c>
      <c r="Q14">
        <v>0</v>
      </c>
      <c r="R14">
        <f t="shared" si="0"/>
        <v>5.0602468006976977</v>
      </c>
      <c r="S14">
        <f t="shared" si="1"/>
        <v>1.3065444876575516</v>
      </c>
      <c r="T14">
        <v>0</v>
      </c>
      <c r="U14">
        <f t="shared" si="2"/>
        <v>5.1502345561083418</v>
      </c>
      <c r="V14">
        <f t="shared" si="3"/>
        <v>1.3297791262866878</v>
      </c>
      <c r="W14">
        <v>0</v>
      </c>
      <c r="X14">
        <f t="shared" si="4"/>
        <v>4.9141334162861661</v>
      </c>
      <c r="Y14">
        <f t="shared" si="5"/>
        <v>1.1581742673311728</v>
      </c>
      <c r="Z14">
        <v>0</v>
      </c>
      <c r="AA14">
        <f t="shared" si="6"/>
        <v>4.7916700255008475</v>
      </c>
      <c r="AB14">
        <f t="shared" si="7"/>
        <v>1.071482563841871</v>
      </c>
      <c r="AC14">
        <v>3.5087719298245608</v>
      </c>
      <c r="AD14">
        <f t="shared" si="8"/>
        <v>3.2071255199345474</v>
      </c>
      <c r="AE14">
        <f t="shared" si="9"/>
        <v>0.73574799723205953</v>
      </c>
    </row>
    <row r="15" spans="1:31" ht="15" thickBot="1" x14ac:dyDescent="0.35">
      <c r="A15" s="1">
        <v>12</v>
      </c>
      <c r="B15">
        <v>3.172043010752688</v>
      </c>
      <c r="C15">
        <v>9.6513288281017626</v>
      </c>
      <c r="D15">
        <v>1.7620835030176127</v>
      </c>
      <c r="E15">
        <v>1.7857142857142856</v>
      </c>
      <c r="F15">
        <v>5.6857353268417761</v>
      </c>
      <c r="G15">
        <v>1.0380684981720645</v>
      </c>
      <c r="H15">
        <v>17.222222222222218</v>
      </c>
      <c r="I15">
        <v>14.992548170293462</v>
      </c>
      <c r="J15">
        <v>2.737252275785008</v>
      </c>
      <c r="K15">
        <v>2.9333333333333331</v>
      </c>
      <c r="L15">
        <v>8.2365041127895999</v>
      </c>
      <c r="M15">
        <v>1.5037730325201022</v>
      </c>
      <c r="N15">
        <v>5.1587301587301582</v>
      </c>
      <c r="O15">
        <v>11.016461948485723</v>
      </c>
      <c r="P15">
        <v>2.4039890842404783</v>
      </c>
      <c r="Q15">
        <v>0</v>
      </c>
      <c r="R15">
        <f t="shared" si="0"/>
        <v>5.1589908493909213</v>
      </c>
      <c r="S15">
        <f t="shared" si="1"/>
        <v>1.3320399817688926</v>
      </c>
      <c r="T15">
        <v>0</v>
      </c>
      <c r="U15">
        <f t="shared" si="2"/>
        <v>5.2555860820947231</v>
      </c>
      <c r="V15">
        <f t="shared" si="3"/>
        <v>1.3569806563632127</v>
      </c>
      <c r="W15">
        <v>0</v>
      </c>
      <c r="X15">
        <f t="shared" si="4"/>
        <v>5.0137228359386166</v>
      </c>
      <c r="Y15">
        <f t="shared" si="5"/>
        <v>1.1816457308363459</v>
      </c>
      <c r="Z15">
        <v>0</v>
      </c>
      <c r="AA15">
        <f t="shared" si="6"/>
        <v>4.8873007836007849</v>
      </c>
      <c r="AB15">
        <f t="shared" si="7"/>
        <v>1.0928669015207479</v>
      </c>
      <c r="AC15">
        <v>3.5087719298245608</v>
      </c>
      <c r="AD15">
        <f t="shared" si="8"/>
        <v>3.0233555271534627</v>
      </c>
      <c r="AE15">
        <f t="shared" si="9"/>
        <v>0.69358924688081269</v>
      </c>
    </row>
    <row r="16" spans="1:31" ht="15" thickBot="1" x14ac:dyDescent="0.35">
      <c r="A16" s="1">
        <v>13</v>
      </c>
      <c r="B16">
        <v>3.7634408602150535</v>
      </c>
      <c r="C16">
        <v>10.20229608794784</v>
      </c>
      <c r="D16">
        <v>1.8626759019058121</v>
      </c>
      <c r="E16">
        <v>3.3333333333333335</v>
      </c>
      <c r="F16">
        <v>10.346024834933342</v>
      </c>
      <c r="G16">
        <v>1.8889170608677908</v>
      </c>
      <c r="H16">
        <v>18.55555555555555</v>
      </c>
      <c r="I16">
        <v>13.629844798123907</v>
      </c>
      <c r="J16">
        <v>2.4884578170763914</v>
      </c>
      <c r="K16">
        <v>2.9333333333333331</v>
      </c>
      <c r="L16">
        <v>8.2365041127895999</v>
      </c>
      <c r="M16">
        <v>1.5037730325201022</v>
      </c>
      <c r="N16">
        <v>7.4603174603174596</v>
      </c>
      <c r="O16">
        <v>13.970395759317546</v>
      </c>
      <c r="P16">
        <v>3.0485902883307516</v>
      </c>
      <c r="Q16">
        <v>0</v>
      </c>
      <c r="R16">
        <f t="shared" si="0"/>
        <v>5.3997493427927274</v>
      </c>
      <c r="S16">
        <f t="shared" si="1"/>
        <v>1.3942032901607868</v>
      </c>
      <c r="T16">
        <v>0</v>
      </c>
      <c r="U16">
        <f t="shared" si="2"/>
        <v>5.5836771322151257</v>
      </c>
      <c r="V16">
        <f t="shared" si="3"/>
        <v>1.4416930369778274</v>
      </c>
      <c r="W16">
        <v>0</v>
      </c>
      <c r="X16">
        <f t="shared" si="4"/>
        <v>5.3799606204935557</v>
      </c>
      <c r="Y16">
        <f t="shared" si="5"/>
        <v>1.2679614943421058</v>
      </c>
      <c r="Z16">
        <v>0</v>
      </c>
      <c r="AA16">
        <f t="shared" si="6"/>
        <v>5.3029461038434835</v>
      </c>
      <c r="AB16">
        <f t="shared" si="7"/>
        <v>1.1858108461188468</v>
      </c>
      <c r="AC16">
        <v>3.5087719298245608</v>
      </c>
      <c r="AD16">
        <f t="shared" si="8"/>
        <v>3.6211139681463793</v>
      </c>
      <c r="AE16">
        <f t="shared" si="9"/>
        <v>0.8307212590379397</v>
      </c>
    </row>
    <row r="17" spans="1:31" ht="15" thickBot="1" x14ac:dyDescent="0.35">
      <c r="A17" s="1">
        <v>14</v>
      </c>
      <c r="B17">
        <v>3.4306195596518179</v>
      </c>
      <c r="C17">
        <v>9.3552250561294592</v>
      </c>
      <c r="D17">
        <v>1.70802259792706</v>
      </c>
      <c r="E17">
        <v>3.8333333333333335</v>
      </c>
      <c r="F17">
        <v>10.457906869539144</v>
      </c>
      <c r="G17">
        <v>1.9093438322455207</v>
      </c>
      <c r="H17">
        <v>17.55555555555555</v>
      </c>
      <c r="I17">
        <v>12.848463489792524</v>
      </c>
      <c r="J17">
        <v>2.3457977608810157</v>
      </c>
      <c r="K17">
        <v>2.9333333333333331</v>
      </c>
      <c r="L17">
        <v>8.2365041127895999</v>
      </c>
      <c r="M17">
        <v>1.5037730325201022</v>
      </c>
      <c r="N17">
        <v>9.0476190476190474</v>
      </c>
      <c r="O17">
        <v>14.940357616679918</v>
      </c>
      <c r="P17">
        <v>3.2602533184517135</v>
      </c>
      <c r="Q17">
        <v>0</v>
      </c>
      <c r="R17">
        <f t="shared" si="0"/>
        <v>5.2834183133277577</v>
      </c>
      <c r="S17">
        <f t="shared" si="1"/>
        <v>1.3641668766660877</v>
      </c>
      <c r="T17">
        <v>0</v>
      </c>
      <c r="U17">
        <f t="shared" si="2"/>
        <v>5.4928928249194335</v>
      </c>
      <c r="V17">
        <f t="shared" si="3"/>
        <v>1.418252730420716</v>
      </c>
      <c r="W17">
        <v>0</v>
      </c>
      <c r="X17">
        <f t="shared" si="4"/>
        <v>5.3134900252116255</v>
      </c>
      <c r="Y17">
        <f t="shared" si="5"/>
        <v>1.2522955515464589</v>
      </c>
      <c r="Z17">
        <v>0</v>
      </c>
      <c r="AA17">
        <f t="shared" si="6"/>
        <v>5.2565665716816392</v>
      </c>
      <c r="AB17">
        <f t="shared" si="7"/>
        <v>1.175439752164946</v>
      </c>
      <c r="AC17">
        <v>6.3157894736842097</v>
      </c>
      <c r="AD17">
        <f t="shared" si="8"/>
        <v>3.8828784375599934</v>
      </c>
      <c r="AE17">
        <f t="shared" si="9"/>
        <v>0.89077275465932404</v>
      </c>
    </row>
    <row r="18" spans="1:31" ht="15" thickBot="1" x14ac:dyDescent="0.35">
      <c r="A18" s="1">
        <v>15</v>
      </c>
      <c r="B18">
        <v>3.9682539682539679</v>
      </c>
      <c r="C18">
        <v>11.446352655745876</v>
      </c>
      <c r="D18">
        <v>2.0898085169043608</v>
      </c>
      <c r="E18">
        <v>4.166666666666667</v>
      </c>
      <c r="F18">
        <v>9.4534552462025232</v>
      </c>
      <c r="G18">
        <v>1.725956894904082</v>
      </c>
      <c r="H18">
        <v>16.444444444444443</v>
      </c>
      <c r="I18">
        <v>11.709554448804935</v>
      </c>
      <c r="J18">
        <v>2.1378623699824599</v>
      </c>
      <c r="K18">
        <v>3.9333333333333331</v>
      </c>
      <c r="L18">
        <v>9.2721806137139779</v>
      </c>
      <c r="M18">
        <v>1.692860826464927</v>
      </c>
      <c r="N18">
        <v>11.03174603174603</v>
      </c>
      <c r="O18">
        <v>14.818121324132814</v>
      </c>
      <c r="P18">
        <v>3.2335791725820719</v>
      </c>
      <c r="Q18">
        <v>0</v>
      </c>
      <c r="R18">
        <f t="shared" si="0"/>
        <v>5.0986565015889758</v>
      </c>
      <c r="S18">
        <f t="shared" si="1"/>
        <v>1.3164617871389042</v>
      </c>
      <c r="T18">
        <v>0</v>
      </c>
      <c r="U18">
        <f t="shared" si="2"/>
        <v>5.2829709846868989</v>
      </c>
      <c r="V18">
        <f t="shared" si="3"/>
        <v>1.3640513774043115</v>
      </c>
      <c r="W18">
        <v>0</v>
      </c>
      <c r="X18">
        <f t="shared" si="4"/>
        <v>5.1426695835634018</v>
      </c>
      <c r="Y18">
        <f t="shared" si="5"/>
        <v>1.2120361969275044</v>
      </c>
      <c r="Z18">
        <v>1.25</v>
      </c>
      <c r="AA18">
        <f t="shared" si="6"/>
        <v>5.1094528323727388</v>
      </c>
      <c r="AB18">
        <f t="shared" si="7"/>
        <v>1.1425431199402367</v>
      </c>
      <c r="AC18">
        <v>6.3157894736842097</v>
      </c>
      <c r="AD18">
        <f t="shared" si="8"/>
        <v>4.0430553009249595</v>
      </c>
      <c r="AE18">
        <f t="shared" si="9"/>
        <v>0.92751899539457661</v>
      </c>
    </row>
    <row r="19" spans="1:31" ht="15" thickBot="1" x14ac:dyDescent="0.35">
      <c r="A19" s="1">
        <v>16</v>
      </c>
      <c r="B19">
        <v>3.9682539682539679</v>
      </c>
      <c r="C19">
        <v>11.446352655745876</v>
      </c>
      <c r="D19">
        <v>2.0898085169043608</v>
      </c>
      <c r="E19">
        <v>4.9074074074074074</v>
      </c>
      <c r="F19">
        <v>10.084871148508578</v>
      </c>
      <c r="G19">
        <v>1.8412371391909517</v>
      </c>
      <c r="H19">
        <v>20.793650793650791</v>
      </c>
      <c r="I19">
        <v>14.54315561686936</v>
      </c>
      <c r="J19">
        <v>2.655204796223241</v>
      </c>
      <c r="K19">
        <v>3.6666666666666661</v>
      </c>
      <c r="L19">
        <v>8.8443327742810656</v>
      </c>
      <c r="M19">
        <v>1.6147468555191518</v>
      </c>
      <c r="N19">
        <v>13.333333333333334</v>
      </c>
      <c r="O19">
        <v>15.898986690282426</v>
      </c>
      <c r="P19">
        <v>3.4694433324101208</v>
      </c>
      <c r="Q19">
        <v>1.1111111111111109</v>
      </c>
      <c r="R19">
        <f t="shared" si="0"/>
        <v>6.1035134547634984</v>
      </c>
      <c r="S19">
        <f t="shared" si="1"/>
        <v>1.5759136211627931</v>
      </c>
      <c r="T19">
        <v>0</v>
      </c>
      <c r="U19">
        <f t="shared" si="2"/>
        <v>6.2378962622839023</v>
      </c>
      <c r="V19">
        <f t="shared" si="3"/>
        <v>1.610610963667416</v>
      </c>
      <c r="W19">
        <v>0</v>
      </c>
      <c r="X19">
        <f t="shared" si="4"/>
        <v>6.0491129486166599</v>
      </c>
      <c r="Y19">
        <f t="shared" si="5"/>
        <v>1.4256688542579918</v>
      </c>
      <c r="Z19">
        <v>1.25</v>
      </c>
      <c r="AA19">
        <f t="shared" si="6"/>
        <v>5.998425684723192</v>
      </c>
      <c r="AB19">
        <f t="shared" si="7"/>
        <v>1.3413295359398907</v>
      </c>
      <c r="AC19">
        <v>7.3684210526315788</v>
      </c>
      <c r="AD19">
        <f t="shared" si="8"/>
        <v>4.4023706982008228</v>
      </c>
      <c r="AE19">
        <f t="shared" si="9"/>
        <v>1.0099496898831894</v>
      </c>
    </row>
    <row r="20" spans="1:31" ht="15" thickBot="1" x14ac:dyDescent="0.35">
      <c r="A20" s="1">
        <v>17</v>
      </c>
      <c r="B20">
        <v>3.6226318484382998</v>
      </c>
      <c r="C20">
        <v>10.21999527270625</v>
      </c>
      <c r="D20">
        <v>1.865907316153024</v>
      </c>
      <c r="E20">
        <v>5.4629629629629628</v>
      </c>
      <c r="F20">
        <v>10.262708568981493</v>
      </c>
      <c r="G20">
        <v>1.8737056614448104</v>
      </c>
      <c r="H20">
        <v>20.238095238095237</v>
      </c>
      <c r="I20">
        <v>14.197180505951</v>
      </c>
      <c r="J20">
        <v>2.5920386720281092</v>
      </c>
      <c r="K20">
        <v>3.6666666666666661</v>
      </c>
      <c r="L20">
        <v>8.8443327742810656</v>
      </c>
      <c r="M20">
        <v>1.6147468555191518</v>
      </c>
      <c r="N20">
        <v>13.095238095238095</v>
      </c>
      <c r="O20">
        <v>15.752298899999348</v>
      </c>
      <c r="P20">
        <v>3.4374334322914764</v>
      </c>
      <c r="Q20">
        <v>1.1111111111111109</v>
      </c>
      <c r="R20">
        <f t="shared" si="0"/>
        <v>5.9441423202223627</v>
      </c>
      <c r="S20">
        <f t="shared" si="1"/>
        <v>1.5347643481080202</v>
      </c>
      <c r="T20">
        <v>0</v>
      </c>
      <c r="U20">
        <f t="shared" si="2"/>
        <v>6.0942515059077556</v>
      </c>
      <c r="V20">
        <f t="shared" si="3"/>
        <v>1.5735222065344061</v>
      </c>
      <c r="W20">
        <v>0</v>
      </c>
      <c r="X20">
        <f t="shared" si="4"/>
        <v>5.9232520783983018</v>
      </c>
      <c r="Y20">
        <f t="shared" si="5"/>
        <v>1.3960056748522982</v>
      </c>
      <c r="Z20">
        <v>1.25</v>
      </c>
      <c r="AA20">
        <f t="shared" si="6"/>
        <v>5.8854049915327291</v>
      </c>
      <c r="AB20">
        <f t="shared" si="7"/>
        <v>1.3160565723463167</v>
      </c>
      <c r="AC20">
        <v>6.0526315789473681</v>
      </c>
      <c r="AD20">
        <f t="shared" si="8"/>
        <v>4.3483806495487229</v>
      </c>
      <c r="AE20">
        <f t="shared" si="9"/>
        <v>0.99756381040346931</v>
      </c>
    </row>
    <row r="21" spans="1:31" ht="15" thickBot="1" x14ac:dyDescent="0.35">
      <c r="A21" s="1">
        <v>18</v>
      </c>
      <c r="B21">
        <v>5.0460829493087553</v>
      </c>
      <c r="C21">
        <v>11.528427673211437</v>
      </c>
      <c r="D21">
        <v>2.1047932963955382</v>
      </c>
      <c r="E21">
        <v>5.4629629629629628</v>
      </c>
      <c r="F21">
        <v>10.262708568981493</v>
      </c>
      <c r="G21">
        <v>1.8737056614448104</v>
      </c>
      <c r="H21">
        <v>22.682539682539684</v>
      </c>
      <c r="I21">
        <v>16.60096519022968</v>
      </c>
      <c r="J21">
        <v>3.030907703683198</v>
      </c>
      <c r="K21">
        <v>7.466666666666665</v>
      </c>
      <c r="L21">
        <v>12.212197909376419</v>
      </c>
      <c r="M21">
        <v>2.2296320905616414</v>
      </c>
      <c r="N21">
        <v>16.666666666666664</v>
      </c>
      <c r="O21">
        <v>15.793810320642846</v>
      </c>
      <c r="P21">
        <v>3.4464919669249121</v>
      </c>
      <c r="Q21">
        <v>0.95238095238095233</v>
      </c>
      <c r="R21">
        <f t="shared" si="0"/>
        <v>6.5966770345443608</v>
      </c>
      <c r="S21">
        <f t="shared" si="1"/>
        <v>1.7032473623920372</v>
      </c>
      <c r="T21">
        <v>0</v>
      </c>
      <c r="U21">
        <f t="shared" si="2"/>
        <v>6.8623425437179417</v>
      </c>
      <c r="V21">
        <f t="shared" si="3"/>
        <v>1.7718416069501526</v>
      </c>
      <c r="W21">
        <v>0</v>
      </c>
      <c r="X21">
        <f t="shared" si="4"/>
        <v>6.6981683839512067</v>
      </c>
      <c r="Y21">
        <f t="shared" si="5"/>
        <v>1.5786397322534071</v>
      </c>
      <c r="Z21">
        <v>1</v>
      </c>
      <c r="AA21">
        <f t="shared" si="6"/>
        <v>6.6643042850490861</v>
      </c>
      <c r="AB21">
        <f t="shared" si="7"/>
        <v>1.4902290440628545</v>
      </c>
      <c r="AC21">
        <v>7.3684210526315788</v>
      </c>
      <c r="AD21">
        <f t="shared" si="8"/>
        <v>5.0770748076526617</v>
      </c>
      <c r="AE21">
        <f t="shared" si="9"/>
        <v>1.1647338397918472</v>
      </c>
    </row>
    <row r="22" spans="1:31" ht="15" thickBot="1" x14ac:dyDescent="0.35">
      <c r="A22" s="1">
        <v>19</v>
      </c>
      <c r="B22">
        <v>5.9792626728110596</v>
      </c>
      <c r="C22">
        <v>12.331963440921871</v>
      </c>
      <c r="D22">
        <v>2.2514981849746611</v>
      </c>
      <c r="E22">
        <v>5.2777777777777768</v>
      </c>
      <c r="F22">
        <v>10.077129119442233</v>
      </c>
      <c r="G22">
        <v>1.8398236445374521</v>
      </c>
      <c r="H22">
        <v>25.626984126984123</v>
      </c>
      <c r="I22">
        <v>15.542359912547346</v>
      </c>
      <c r="J22">
        <v>2.8376337069895943</v>
      </c>
      <c r="K22">
        <v>9.6</v>
      </c>
      <c r="L22">
        <v>12.286216305726963</v>
      </c>
      <c r="M22">
        <v>2.2431459390121624</v>
      </c>
      <c r="N22">
        <v>22.698412698412696</v>
      </c>
      <c r="O22">
        <v>13.085999627211764</v>
      </c>
      <c r="P22">
        <v>2.8555992302516162</v>
      </c>
      <c r="Q22">
        <v>0.95238095238095233</v>
      </c>
      <c r="R22">
        <f t="shared" si="0"/>
        <v>7.4744159305560549</v>
      </c>
      <c r="S22">
        <f t="shared" si="1"/>
        <v>1.929877596322245</v>
      </c>
      <c r="T22">
        <v>0</v>
      </c>
      <c r="U22">
        <f t="shared" si="2"/>
        <v>7.743545905558527</v>
      </c>
      <c r="V22">
        <f t="shared" si="3"/>
        <v>1.9993663582645305</v>
      </c>
      <c r="W22">
        <v>0</v>
      </c>
      <c r="X22">
        <f t="shared" si="4"/>
        <v>7.488162346579486</v>
      </c>
      <c r="Y22">
        <f t="shared" si="5"/>
        <v>1.7648273265565604</v>
      </c>
      <c r="Z22">
        <v>2</v>
      </c>
      <c r="AA22">
        <f t="shared" si="6"/>
        <v>7.4048983499267917</v>
      </c>
      <c r="AB22">
        <f t="shared" si="7"/>
        <v>1.6558359458691394</v>
      </c>
      <c r="AC22">
        <v>9.8245614035087723</v>
      </c>
      <c r="AD22">
        <f t="shared" si="8"/>
        <v>5.794803339516867</v>
      </c>
      <c r="AE22">
        <f t="shared" si="9"/>
        <v>1.3293882403112793</v>
      </c>
    </row>
    <row r="23" spans="1:31" ht="15" thickBot="1" x14ac:dyDescent="0.35">
      <c r="A23" s="1">
        <v>20</v>
      </c>
      <c r="B23">
        <v>6.4400921658986174</v>
      </c>
      <c r="C23">
        <v>13.964833223909844</v>
      </c>
      <c r="D23">
        <v>2.5496180561784443</v>
      </c>
      <c r="E23">
        <v>6.7222222222222205</v>
      </c>
      <c r="F23">
        <v>11.024905046752583</v>
      </c>
      <c r="G23">
        <v>2.0128630628202564</v>
      </c>
      <c r="H23">
        <v>27.626984126984123</v>
      </c>
      <c r="I23">
        <v>15.985063613008052</v>
      </c>
      <c r="J23">
        <v>2.9184599746673987</v>
      </c>
      <c r="K23">
        <v>9.466666666666665</v>
      </c>
      <c r="L23">
        <v>12.190342261169061</v>
      </c>
      <c r="M23">
        <v>2.2256418133842839</v>
      </c>
      <c r="N23">
        <v>22.07482993197279</v>
      </c>
      <c r="O23">
        <v>12.708832176479692</v>
      </c>
      <c r="P23">
        <v>2.7732945448879689</v>
      </c>
      <c r="Q23">
        <v>0.95238095238095233</v>
      </c>
      <c r="R23">
        <f t="shared" si="0"/>
        <v>7.6859120520568034</v>
      </c>
      <c r="S23">
        <f t="shared" si="1"/>
        <v>1.9844854252664093</v>
      </c>
      <c r="T23">
        <v>0</v>
      </c>
      <c r="U23">
        <f t="shared" si="2"/>
        <v>7.9533228858634004</v>
      </c>
      <c r="V23">
        <f t="shared" si="3"/>
        <v>2.0535303087692744</v>
      </c>
      <c r="W23">
        <v>0</v>
      </c>
      <c r="X23">
        <f t="shared" si="4"/>
        <v>7.6939119212869436</v>
      </c>
      <c r="Y23">
        <f t="shared" si="5"/>
        <v>1.8133188596009764</v>
      </c>
      <c r="Z23">
        <v>2</v>
      </c>
      <c r="AA23">
        <f t="shared" si="6"/>
        <v>7.6233987222881661</v>
      </c>
      <c r="AB23">
        <f t="shared" si="7"/>
        <v>1.7046955997961013</v>
      </c>
      <c r="AC23">
        <v>10.87719298245614</v>
      </c>
      <c r="AD23">
        <f t="shared" si="8"/>
        <v>5.6651900257152485</v>
      </c>
      <c r="AE23">
        <f t="shared" si="9"/>
        <v>1.2996535961723443</v>
      </c>
    </row>
    <row r="24" spans="1:31" ht="15" thickBot="1" x14ac:dyDescent="0.35">
      <c r="A24" s="1">
        <v>21</v>
      </c>
      <c r="B24">
        <v>6.3056835637480804</v>
      </c>
      <c r="C24">
        <v>13.664980662628896</v>
      </c>
      <c r="D24">
        <v>2.4948727189320028</v>
      </c>
      <c r="E24">
        <v>6.7222222222222205</v>
      </c>
      <c r="F24">
        <v>11.024905046752583</v>
      </c>
      <c r="G24">
        <v>2.0128630628202564</v>
      </c>
      <c r="H24">
        <v>26.626984126984123</v>
      </c>
      <c r="I24">
        <v>14.78322039278101</v>
      </c>
      <c r="J24">
        <v>2.6990344272329989</v>
      </c>
      <c r="K24">
        <v>11.133333333333331</v>
      </c>
      <c r="L24">
        <v>14.155642769659817</v>
      </c>
      <c r="M24">
        <v>2.5844549536433132</v>
      </c>
      <c r="N24">
        <v>21.530612244897959</v>
      </c>
      <c r="O24">
        <v>12.134584350120042</v>
      </c>
      <c r="P24">
        <v>2.6479833957483687</v>
      </c>
      <c r="Q24">
        <v>0.95238095238095233</v>
      </c>
      <c r="R24">
        <f t="shared" si="0"/>
        <v>7.4485143197682788</v>
      </c>
      <c r="S24">
        <f t="shared" si="1"/>
        <v>1.9231898579313913</v>
      </c>
      <c r="T24">
        <v>0</v>
      </c>
      <c r="U24">
        <f t="shared" si="2"/>
        <v>7.7364575555039261</v>
      </c>
      <c r="V24">
        <f t="shared" si="3"/>
        <v>1.9975361620201202</v>
      </c>
      <c r="W24">
        <v>0</v>
      </c>
      <c r="X24">
        <f t="shared" si="4"/>
        <v>7.5132004899445626</v>
      </c>
      <c r="Y24">
        <f t="shared" si="5"/>
        <v>1.7707283737790624</v>
      </c>
      <c r="Z24">
        <v>2</v>
      </c>
      <c r="AA24">
        <f t="shared" si="6"/>
        <v>7.4608459124430828</v>
      </c>
      <c r="AB24">
        <f t="shared" si="7"/>
        <v>1.668346581494428</v>
      </c>
      <c r="AC24">
        <v>12.192982456140351</v>
      </c>
      <c r="AD24">
        <f t="shared" si="8"/>
        <v>5.7517153437177466</v>
      </c>
      <c r="AE24">
        <f t="shared" si="9"/>
        <v>1.3195034053034518</v>
      </c>
    </row>
    <row r="25" spans="1:31" ht="15" thickBot="1" x14ac:dyDescent="0.35">
      <c r="A25" s="1">
        <v>22</v>
      </c>
      <c r="B25">
        <v>6.0752688172043001</v>
      </c>
      <c r="C25">
        <v>12.786437179072012</v>
      </c>
      <c r="D25">
        <v>2.3344733577008601</v>
      </c>
      <c r="E25">
        <v>6.5317460317460299</v>
      </c>
      <c r="F25">
        <v>10.835328554303942</v>
      </c>
      <c r="G25">
        <v>1.9782512890579695</v>
      </c>
      <c r="H25">
        <v>26.388888888888889</v>
      </c>
      <c r="I25">
        <v>14.778591571520044</v>
      </c>
      <c r="J25">
        <v>2.6981893239599017</v>
      </c>
      <c r="K25">
        <v>11.133333333333331</v>
      </c>
      <c r="L25">
        <v>14.155642769659817</v>
      </c>
      <c r="M25">
        <v>2.5844549536433132</v>
      </c>
      <c r="N25">
        <v>21.258503401360542</v>
      </c>
      <c r="O25">
        <v>11.958010165853693</v>
      </c>
      <c r="P25">
        <v>2.6094517497879961</v>
      </c>
      <c r="Q25">
        <v>0.83333333333333337</v>
      </c>
      <c r="R25">
        <f t="shared" si="0"/>
        <v>7.3788458928521923</v>
      </c>
      <c r="S25">
        <f t="shared" si="1"/>
        <v>1.9052016248004626</v>
      </c>
      <c r="T25">
        <v>0</v>
      </c>
      <c r="U25">
        <f t="shared" si="2"/>
        <v>7.6801204509244823</v>
      </c>
      <c r="V25">
        <f t="shared" si="3"/>
        <v>1.9829900467142996</v>
      </c>
      <c r="W25">
        <v>0</v>
      </c>
      <c r="X25">
        <f t="shared" si="4"/>
        <v>7.4558056100061325</v>
      </c>
      <c r="Y25">
        <f t="shared" si="5"/>
        <v>1.7572014164520697</v>
      </c>
      <c r="Z25">
        <v>2</v>
      </c>
      <c r="AA25">
        <f t="shared" si="6"/>
        <v>7.4015690009799666</v>
      </c>
      <c r="AB25">
        <f t="shared" si="7"/>
        <v>1.6550914581797778</v>
      </c>
      <c r="AC25">
        <v>13.822055137844609</v>
      </c>
      <c r="AD25">
        <f t="shared" si="8"/>
        <v>5.7034724785215474</v>
      </c>
      <c r="AE25">
        <f t="shared" si="9"/>
        <v>1.3084359895667692</v>
      </c>
    </row>
    <row r="26" spans="1:31" ht="15" thickBot="1" x14ac:dyDescent="0.35">
      <c r="A26" s="1">
        <v>23</v>
      </c>
      <c r="B26">
        <v>6.9892473118279579</v>
      </c>
      <c r="C26">
        <v>14.162440207947151</v>
      </c>
      <c r="D26">
        <v>2.5856959904043877</v>
      </c>
      <c r="E26">
        <v>6.761904761904761</v>
      </c>
      <c r="F26">
        <v>12.218461309775527</v>
      </c>
      <c r="G26">
        <v>2.2307756257900677</v>
      </c>
      <c r="H26">
        <v>26.222222222222221</v>
      </c>
      <c r="I26">
        <v>14.822922430283501</v>
      </c>
      <c r="J26">
        <v>2.7062829944060112</v>
      </c>
      <c r="K26">
        <v>11.133333333333331</v>
      </c>
      <c r="L26">
        <v>14.155642769659817</v>
      </c>
      <c r="M26">
        <v>2.5844549536433132</v>
      </c>
      <c r="N26">
        <v>26.050642479213906</v>
      </c>
      <c r="O26">
        <v>16.576188742704165</v>
      </c>
      <c r="P26">
        <v>3.6172209355516527</v>
      </c>
      <c r="Q26">
        <v>1.6666666666666667</v>
      </c>
      <c r="R26">
        <f t="shared" si="0"/>
        <v>8.0220696979470656</v>
      </c>
      <c r="S26">
        <f t="shared" si="1"/>
        <v>2.0712805829969185</v>
      </c>
      <c r="T26">
        <v>0</v>
      </c>
      <c r="U26">
        <f t="shared" si="2"/>
        <v>8.3096958350115564</v>
      </c>
      <c r="V26">
        <f t="shared" si="3"/>
        <v>2.1455450129128728</v>
      </c>
      <c r="W26">
        <v>0</v>
      </c>
      <c r="X26">
        <f t="shared" si="4"/>
        <v>8.0872968646144248</v>
      </c>
      <c r="Y26">
        <f t="shared" si="5"/>
        <v>1.9060327279317522</v>
      </c>
      <c r="Z26">
        <v>3</v>
      </c>
      <c r="AA26">
        <f t="shared" si="6"/>
        <v>8.0363618377792658</v>
      </c>
      <c r="AB26">
        <f t="shared" si="7"/>
        <v>1.797039766945274</v>
      </c>
      <c r="AC26">
        <v>14.912280701754385</v>
      </c>
      <c r="AD26">
        <f t="shared" si="8"/>
        <v>6.7251906423285899</v>
      </c>
      <c r="AE26">
        <f t="shared" si="9"/>
        <v>1.5428287777766896</v>
      </c>
    </row>
    <row r="27" spans="1:31" ht="15" thickBot="1" x14ac:dyDescent="0.35">
      <c r="A27" s="1">
        <v>24</v>
      </c>
      <c r="B27">
        <v>6.7546432062561097</v>
      </c>
      <c r="C27">
        <v>13.600940871981889</v>
      </c>
      <c r="D27">
        <v>2.4831807062935742</v>
      </c>
      <c r="E27">
        <v>6.6406926406926399</v>
      </c>
      <c r="F27">
        <v>12.090644501227727</v>
      </c>
      <c r="G27">
        <v>2.2074395760334107</v>
      </c>
      <c r="H27">
        <v>26.222222222222221</v>
      </c>
      <c r="I27">
        <v>14.822922430283501</v>
      </c>
      <c r="J27">
        <v>2.7062829944060112</v>
      </c>
      <c r="K27">
        <v>11.133333333333331</v>
      </c>
      <c r="L27">
        <v>14.155642769659817</v>
      </c>
      <c r="M27">
        <v>2.5844549536433132</v>
      </c>
      <c r="N27">
        <v>26.086545729402875</v>
      </c>
      <c r="O27">
        <v>16.079453592096023</v>
      </c>
      <c r="P27">
        <v>3.5088244389809304</v>
      </c>
      <c r="Q27">
        <v>1.6666666666666667</v>
      </c>
      <c r="R27">
        <f t="shared" si="0"/>
        <v>8.0144364032163669</v>
      </c>
      <c r="S27">
        <f t="shared" si="1"/>
        <v>2.06930968324719</v>
      </c>
      <c r="T27">
        <v>0</v>
      </c>
      <c r="U27">
        <f t="shared" si="2"/>
        <v>8.2967207713991904</v>
      </c>
      <c r="V27">
        <f t="shared" si="3"/>
        <v>2.1421948802993001</v>
      </c>
      <c r="W27">
        <v>0.55555555555555558</v>
      </c>
      <c r="X27">
        <f t="shared" si="4"/>
        <v>8.0697786891984755</v>
      </c>
      <c r="Y27">
        <f t="shared" si="5"/>
        <v>1.9019040040533761</v>
      </c>
      <c r="Z27">
        <v>4</v>
      </c>
      <c r="AA27">
        <f t="shared" si="6"/>
        <v>7.9864638269923898</v>
      </c>
      <c r="AB27">
        <f t="shared" si="7"/>
        <v>1.785881893334613</v>
      </c>
      <c r="AC27">
        <v>14.912280701754385</v>
      </c>
      <c r="AD27">
        <f t="shared" si="8"/>
        <v>6.6395115675152754</v>
      </c>
      <c r="AE27">
        <f t="shared" si="9"/>
        <v>1.5231731056470006</v>
      </c>
    </row>
    <row r="28" spans="1:31" ht="15" thickBot="1" x14ac:dyDescent="0.35">
      <c r="A28" s="1">
        <v>25</v>
      </c>
      <c r="B28">
        <v>6.9338546757901609</v>
      </c>
      <c r="C28">
        <v>14.08279969077674</v>
      </c>
      <c r="D28">
        <v>2.5711556878225124</v>
      </c>
      <c r="E28">
        <v>7.1168831168831161</v>
      </c>
      <c r="F28">
        <v>12.669587466570553</v>
      </c>
      <c r="G28">
        <v>2.313139616575842</v>
      </c>
      <c r="H28">
        <v>29.246031746031743</v>
      </c>
      <c r="I28">
        <v>17.0377219132526</v>
      </c>
      <c r="J28">
        <v>3.1106482067971184</v>
      </c>
      <c r="K28">
        <v>14.390476190476187</v>
      </c>
      <c r="L28">
        <v>13.890253357012446</v>
      </c>
      <c r="M28">
        <v>2.5360016976999611</v>
      </c>
      <c r="N28">
        <v>31.795162509448225</v>
      </c>
      <c r="O28">
        <v>14.401891493065314</v>
      </c>
      <c r="P28">
        <v>3.1427503769941141</v>
      </c>
      <c r="Q28">
        <v>1.6666666666666667</v>
      </c>
      <c r="R28">
        <f t="shared" si="0"/>
        <v>9.3054201551439064</v>
      </c>
      <c r="S28">
        <f t="shared" si="1"/>
        <v>2.4026388213642926</v>
      </c>
      <c r="T28">
        <v>0</v>
      </c>
      <c r="U28">
        <f t="shared" si="2"/>
        <v>9.5844918069271134</v>
      </c>
      <c r="V28">
        <f t="shared" si="3"/>
        <v>2.4746945021758617</v>
      </c>
      <c r="W28">
        <v>0.55555555555555558</v>
      </c>
      <c r="X28">
        <f t="shared" si="4"/>
        <v>9.2591956861216094</v>
      </c>
      <c r="Y28">
        <f t="shared" si="5"/>
        <v>2.1822285378556701</v>
      </c>
      <c r="Z28">
        <v>3.333333333333333</v>
      </c>
      <c r="AA28">
        <f t="shared" si="6"/>
        <v>9.1312530759658248</v>
      </c>
      <c r="AB28">
        <f t="shared" si="7"/>
        <v>2.0418723336238425</v>
      </c>
      <c r="AC28">
        <v>15.789473684210526</v>
      </c>
      <c r="AD28">
        <f t="shared" si="8"/>
        <v>7.6913671861468442</v>
      </c>
      <c r="AE28">
        <f t="shared" si="9"/>
        <v>1.7644797398822767</v>
      </c>
    </row>
    <row r="29" spans="1:31" ht="15" thickBot="1" x14ac:dyDescent="0.35">
      <c r="A29" s="1">
        <v>26</v>
      </c>
      <c r="B29">
        <v>6.7546432062561106</v>
      </c>
      <c r="C29">
        <v>13.52561162646886</v>
      </c>
      <c r="D29">
        <v>2.46942753062446</v>
      </c>
      <c r="E29">
        <v>7.5930735930735924</v>
      </c>
      <c r="F29">
        <v>12.661337218366734</v>
      </c>
      <c r="G29">
        <v>2.3116333342270923</v>
      </c>
      <c r="H29">
        <v>30.753968253968257</v>
      </c>
      <c r="I29">
        <v>17.199417882584815</v>
      </c>
      <c r="J29">
        <v>3.1401697167507665</v>
      </c>
      <c r="K29">
        <v>16.428571428571427</v>
      </c>
      <c r="L29">
        <v>13.697575798893757</v>
      </c>
      <c r="M29">
        <v>2.5008237493977443</v>
      </c>
      <c r="N29">
        <v>34.178004535147387</v>
      </c>
      <c r="O29">
        <v>14.818913764558783</v>
      </c>
      <c r="P29">
        <v>3.2337520972599632</v>
      </c>
      <c r="Q29">
        <v>1.6666666666666667</v>
      </c>
      <c r="R29">
        <f t="shared" si="0"/>
        <v>9.9316103006466321</v>
      </c>
      <c r="S29">
        <f t="shared" si="1"/>
        <v>2.5643197264773128</v>
      </c>
      <c r="T29">
        <v>0</v>
      </c>
      <c r="U29">
        <f t="shared" si="2"/>
        <v>10.201071576265683</v>
      </c>
      <c r="V29">
        <f t="shared" si="3"/>
        <v>2.6338940295031454</v>
      </c>
      <c r="W29">
        <v>0.55555555555555558</v>
      </c>
      <c r="X29">
        <f t="shared" si="4"/>
        <v>9.8332211857699683</v>
      </c>
      <c r="Y29">
        <f t="shared" si="5"/>
        <v>2.317516188020261</v>
      </c>
      <c r="Z29">
        <v>3.333333333333333</v>
      </c>
      <c r="AA29">
        <f t="shared" si="6"/>
        <v>9.6886221569794166</v>
      </c>
      <c r="AB29">
        <f t="shared" si="7"/>
        <v>2.1665076379649855</v>
      </c>
      <c r="AC29">
        <v>25.751879699248121</v>
      </c>
      <c r="AD29">
        <f t="shared" si="8"/>
        <v>8.2605333776204599</v>
      </c>
      <c r="AE29">
        <f t="shared" si="9"/>
        <v>1.8950523922047395</v>
      </c>
    </row>
    <row r="30" spans="1:31" ht="15" thickBot="1" x14ac:dyDescent="0.35">
      <c r="A30" s="1">
        <v>27</v>
      </c>
      <c r="B30">
        <v>6.7546432062561106</v>
      </c>
      <c r="C30">
        <v>13.52561162646886</v>
      </c>
      <c r="D30">
        <v>2.46942753062446</v>
      </c>
      <c r="E30">
        <v>8.0295815295815292</v>
      </c>
      <c r="F30">
        <v>14.065876512191711</v>
      </c>
      <c r="G30">
        <v>2.5680659522706084</v>
      </c>
      <c r="H30">
        <v>30.420634920634924</v>
      </c>
      <c r="I30">
        <v>16.907991704842431</v>
      </c>
      <c r="J30">
        <v>3.0869628196184125</v>
      </c>
      <c r="K30">
        <v>16.62857142857143</v>
      </c>
      <c r="L30">
        <v>14.213097980208651</v>
      </c>
      <c r="M30">
        <v>2.5949447919312512</v>
      </c>
      <c r="N30">
        <v>33.278533635676496</v>
      </c>
      <c r="O30">
        <v>13.998695613019553</v>
      </c>
      <c r="P30">
        <v>3.0547658226995318</v>
      </c>
      <c r="Q30">
        <v>1.4814814814814814</v>
      </c>
      <c r="R30">
        <f t="shared" si="0"/>
        <v>9.7244586424043682</v>
      </c>
      <c r="S30">
        <f t="shared" si="1"/>
        <v>2.5108336282996042</v>
      </c>
      <c r="T30">
        <v>0</v>
      </c>
      <c r="U30">
        <f t="shared" si="2"/>
        <v>10.019923736189817</v>
      </c>
      <c r="V30">
        <f t="shared" si="3"/>
        <v>2.5871220594344995</v>
      </c>
      <c r="W30">
        <v>2.407407407407407</v>
      </c>
      <c r="X30">
        <f t="shared" si="4"/>
        <v>9.6801595197433787</v>
      </c>
      <c r="Y30">
        <f t="shared" si="5"/>
        <v>2.2814422624896014</v>
      </c>
      <c r="Z30">
        <v>3.333333333333333</v>
      </c>
      <c r="AA30">
        <f t="shared" si="6"/>
        <v>9.4710619916854295</v>
      </c>
      <c r="AB30">
        <f t="shared" si="7"/>
        <v>2.1178582271210709</v>
      </c>
      <c r="AC30">
        <v>26.629072681704258</v>
      </c>
      <c r="AD30">
        <f t="shared" si="8"/>
        <v>8.0256200911519819</v>
      </c>
      <c r="AE30">
        <f t="shared" si="9"/>
        <v>1.8411608376122923</v>
      </c>
    </row>
    <row r="31" spans="1:31" ht="15" thickBot="1" x14ac:dyDescent="0.35">
      <c r="A31" s="1">
        <v>28</v>
      </c>
      <c r="B31">
        <v>6.0084718149234284</v>
      </c>
      <c r="C31">
        <v>13.577520093136636</v>
      </c>
      <c r="D31">
        <v>2.4789046766642779</v>
      </c>
      <c r="E31">
        <v>7.3549783549783552</v>
      </c>
      <c r="F31">
        <v>12.39774517845693</v>
      </c>
      <c r="G31">
        <v>2.2635082321479434</v>
      </c>
      <c r="H31">
        <v>32.550264550264544</v>
      </c>
      <c r="I31">
        <v>17.813011615841329</v>
      </c>
      <c r="J31">
        <v>3.2521960930336009</v>
      </c>
      <c r="K31">
        <v>16.62857142857143</v>
      </c>
      <c r="L31">
        <v>14.213097980208651</v>
      </c>
      <c r="M31">
        <v>2.5949447919312512</v>
      </c>
      <c r="N31">
        <v>34.27059712773999</v>
      </c>
      <c r="O31">
        <v>11.920270825068089</v>
      </c>
      <c r="P31">
        <v>2.601216350462944</v>
      </c>
      <c r="Q31">
        <v>1.4814814814814814</v>
      </c>
      <c r="R31">
        <f t="shared" si="0"/>
        <v>10.272361114814506</v>
      </c>
      <c r="S31">
        <f t="shared" si="1"/>
        <v>2.6523008300579671</v>
      </c>
      <c r="T31">
        <v>0</v>
      </c>
      <c r="U31">
        <f t="shared" si="2"/>
        <v>10.506046343241913</v>
      </c>
      <c r="V31">
        <f t="shared" si="3"/>
        <v>2.7126378371396624</v>
      </c>
      <c r="W31">
        <v>2.407407407407407</v>
      </c>
      <c r="X31">
        <f t="shared" si="4"/>
        <v>10.087912383954155</v>
      </c>
      <c r="Y31">
        <f t="shared" si="5"/>
        <v>2.3775423954640948</v>
      </c>
      <c r="Z31">
        <v>3.333333333333333</v>
      </c>
      <c r="AA31">
        <f t="shared" si="6"/>
        <v>9.8355055759630989</v>
      </c>
      <c r="AB31">
        <f t="shared" si="7"/>
        <v>2.1993527674336089</v>
      </c>
      <c r="AC31">
        <v>25.181704260651628</v>
      </c>
      <c r="AD31">
        <f t="shared" si="8"/>
        <v>8.1515565074533409</v>
      </c>
      <c r="AE31">
        <f t="shared" si="9"/>
        <v>1.8700519631689243</v>
      </c>
    </row>
    <row r="32" spans="1:31" ht="15" thickBot="1" x14ac:dyDescent="0.35">
      <c r="A32" s="1">
        <v>29</v>
      </c>
      <c r="B32">
        <v>6.5949820788530467</v>
      </c>
      <c r="C32">
        <v>15.082455720456702</v>
      </c>
      <c r="D32">
        <v>2.7536670735564908</v>
      </c>
      <c r="E32">
        <v>12.802910052910052</v>
      </c>
      <c r="F32">
        <v>16.038110650233552</v>
      </c>
      <c r="G32">
        <v>2.9281449942998092</v>
      </c>
      <c r="H32">
        <v>31.550264550264547</v>
      </c>
      <c r="I32">
        <v>16.426234247409948</v>
      </c>
      <c r="J32">
        <v>2.9990063440576842</v>
      </c>
      <c r="K32">
        <v>17.18095238095238</v>
      </c>
      <c r="L32">
        <v>14.736949720848949</v>
      </c>
      <c r="M32">
        <v>2.6905865969769591</v>
      </c>
      <c r="N32">
        <v>35.222978080120939</v>
      </c>
      <c r="O32">
        <v>13.137704568725418</v>
      </c>
      <c r="P32">
        <v>2.866882173503392</v>
      </c>
      <c r="Q32">
        <v>2.1481481481481479</v>
      </c>
      <c r="R32">
        <f t="shared" si="0"/>
        <v>10.141880438071411</v>
      </c>
      <c r="S32">
        <f t="shared" si="1"/>
        <v>2.61861100905536</v>
      </c>
      <c r="T32">
        <v>0.83333333333333337</v>
      </c>
      <c r="U32">
        <f t="shared" si="2"/>
        <v>10.401907245425242</v>
      </c>
      <c r="V32">
        <f t="shared" si="3"/>
        <v>2.685749353324359</v>
      </c>
      <c r="W32">
        <v>2.1717171717171717</v>
      </c>
      <c r="X32">
        <f t="shared" si="4"/>
        <v>10.030577232816761</v>
      </c>
      <c r="Y32">
        <f t="shared" si="5"/>
        <v>2.3640295151583217</v>
      </c>
      <c r="Z32">
        <v>6.9047619047619024</v>
      </c>
      <c r="AA32">
        <f t="shared" si="6"/>
        <v>9.8380377043516383</v>
      </c>
      <c r="AB32">
        <f t="shared" si="7"/>
        <v>2.1999189857673609</v>
      </c>
      <c r="AC32">
        <v>23.408521303258144</v>
      </c>
      <c r="AD32">
        <f t="shared" si="8"/>
        <v>8.2929473110030649</v>
      </c>
      <c r="AE32">
        <f t="shared" si="9"/>
        <v>1.9024884861213731</v>
      </c>
    </row>
    <row r="33" spans="1:31" ht="15" thickBot="1" x14ac:dyDescent="0.35">
      <c r="A33" s="1">
        <v>30</v>
      </c>
      <c r="B33">
        <v>6.4516129032258061</v>
      </c>
      <c r="C33">
        <v>14.717503887553615</v>
      </c>
      <c r="D33">
        <v>2.6870362897951785</v>
      </c>
      <c r="E33">
        <v>12.69179894179894</v>
      </c>
      <c r="F33">
        <v>15.99802675842845</v>
      </c>
      <c r="G33">
        <v>2.9208267103883898</v>
      </c>
      <c r="H33">
        <v>31.550264550264547</v>
      </c>
      <c r="I33">
        <v>16.426234247409948</v>
      </c>
      <c r="J33">
        <v>2.9990063440576842</v>
      </c>
      <c r="K33">
        <v>18.552380952380954</v>
      </c>
      <c r="L33">
        <v>16.512473125110091</v>
      </c>
      <c r="M33">
        <v>3.0147513369411216</v>
      </c>
      <c r="N33">
        <v>38.125472411186692</v>
      </c>
      <c r="O33">
        <v>15.884073057309466</v>
      </c>
      <c r="P33">
        <v>3.466188910887039</v>
      </c>
      <c r="Q33">
        <v>2.8888888888888884</v>
      </c>
      <c r="R33">
        <f t="shared" si="0"/>
        <v>10.653103115776632</v>
      </c>
      <c r="S33">
        <f t="shared" si="1"/>
        <v>2.7506075692684306</v>
      </c>
      <c r="T33">
        <v>2.3148148148148149</v>
      </c>
      <c r="U33">
        <f t="shared" si="2"/>
        <v>10.865041360470762</v>
      </c>
      <c r="V33">
        <f t="shared" si="3"/>
        <v>2.8053295534393912</v>
      </c>
      <c r="W33">
        <v>2.6346801346801345</v>
      </c>
      <c r="X33">
        <f t="shared" si="4"/>
        <v>10.416276684110152</v>
      </c>
      <c r="Y33">
        <f t="shared" si="5"/>
        <v>2.454932049047879</v>
      </c>
      <c r="Z33">
        <v>7.7380952380952364</v>
      </c>
      <c r="AA33">
        <f t="shared" si="6"/>
        <v>10.237276310911129</v>
      </c>
      <c r="AB33">
        <f t="shared" si="7"/>
        <v>2.2891941661250286</v>
      </c>
      <c r="AC33">
        <v>26.090225563909776</v>
      </c>
      <c r="AD33">
        <f t="shared" si="8"/>
        <v>8.9567040693958653</v>
      </c>
      <c r="AE33">
        <f t="shared" si="9"/>
        <v>2.054761199677877</v>
      </c>
    </row>
    <row r="34" spans="1:31" ht="15" thickBot="1" x14ac:dyDescent="0.35">
      <c r="A34" s="1">
        <v>31</v>
      </c>
      <c r="B34">
        <v>6.2365591397849478</v>
      </c>
      <c r="C34">
        <v>15.001489921747309</v>
      </c>
      <c r="D34">
        <v>2.7388848087766338</v>
      </c>
      <c r="E34">
        <v>13.247354497354497</v>
      </c>
      <c r="F34">
        <v>16.424522303540869</v>
      </c>
      <c r="G34">
        <v>2.9986937872995916</v>
      </c>
      <c r="H34">
        <v>31.828042328042326</v>
      </c>
      <c r="I34">
        <v>16.48242093248264</v>
      </c>
      <c r="J34">
        <v>3.0092645823396045</v>
      </c>
      <c r="K34">
        <v>17.652380952380952</v>
      </c>
      <c r="L34">
        <v>15.634883087538508</v>
      </c>
      <c r="M34">
        <v>2.8545260503344854</v>
      </c>
      <c r="N34">
        <v>38.839758125472407</v>
      </c>
      <c r="O34">
        <v>17.199705055245872</v>
      </c>
      <c r="P34">
        <v>3.7532833498009182</v>
      </c>
      <c r="Q34">
        <v>4.1010101010101012</v>
      </c>
      <c r="R34">
        <f t="shared" si="0"/>
        <v>10.79139867283045</v>
      </c>
      <c r="S34">
        <f t="shared" si="1"/>
        <v>2.7863151750143169</v>
      </c>
      <c r="T34">
        <v>2.1666666666666665</v>
      </c>
      <c r="U34">
        <f t="shared" si="2"/>
        <v>10.917023334245824</v>
      </c>
      <c r="V34">
        <f t="shared" si="3"/>
        <v>2.8187511836420924</v>
      </c>
      <c r="W34">
        <v>2.6346801346801345</v>
      </c>
      <c r="X34">
        <f t="shared" si="4"/>
        <v>10.490936293247422</v>
      </c>
      <c r="Y34">
        <f t="shared" si="5"/>
        <v>2.4725279974658076</v>
      </c>
      <c r="Z34">
        <v>8.4821428571428559</v>
      </c>
      <c r="AA34">
        <f t="shared" si="6"/>
        <v>10.314577830335441</v>
      </c>
      <c r="AB34">
        <f t="shared" si="7"/>
        <v>2.306479836837084</v>
      </c>
      <c r="AC34">
        <v>26.372180451127818</v>
      </c>
      <c r="AD34">
        <f t="shared" si="8"/>
        <v>9.0187885635729668</v>
      </c>
      <c r="AE34">
        <f t="shared" si="9"/>
        <v>2.0690040292665675</v>
      </c>
    </row>
    <row r="35" spans="1:31" ht="15" thickBot="1" x14ac:dyDescent="0.35">
      <c r="A35" s="1">
        <v>32</v>
      </c>
      <c r="B35">
        <v>6.1192570869990224</v>
      </c>
      <c r="C35">
        <v>14.733305293651101</v>
      </c>
      <c r="D35">
        <v>2.6899212186484767</v>
      </c>
      <c r="E35">
        <v>13.498677248677247</v>
      </c>
      <c r="F35">
        <v>16.534066316816219</v>
      </c>
      <c r="G35">
        <v>3.0186936963364492</v>
      </c>
      <c r="H35">
        <v>31.285714285714285</v>
      </c>
      <c r="I35">
        <v>16.776596179585972</v>
      </c>
      <c r="J35">
        <v>3.0629733885723383</v>
      </c>
      <c r="K35">
        <v>18.857142857142854</v>
      </c>
      <c r="L35">
        <v>16.25627386301354</v>
      </c>
      <c r="M35">
        <v>2.9679759652522875</v>
      </c>
      <c r="N35">
        <v>39.298941798941797</v>
      </c>
      <c r="O35">
        <v>16.362412475979738</v>
      </c>
      <c r="P35">
        <v>3.5705711296449709</v>
      </c>
      <c r="Q35">
        <v>4.1010101010101012</v>
      </c>
      <c r="R35">
        <f t="shared" si="0"/>
        <v>10.846596342319502</v>
      </c>
      <c r="S35">
        <f t="shared" si="1"/>
        <v>2.8005670907099152</v>
      </c>
      <c r="T35">
        <v>2.1666666666666665</v>
      </c>
      <c r="U35">
        <f t="shared" si="2"/>
        <v>10.966848228307612</v>
      </c>
      <c r="V35">
        <f t="shared" si="3"/>
        <v>2.8316158606526236</v>
      </c>
      <c r="W35">
        <v>2.5990675990675993</v>
      </c>
      <c r="X35">
        <f t="shared" si="4"/>
        <v>10.54476290034655</v>
      </c>
      <c r="Y35">
        <f t="shared" si="5"/>
        <v>2.4852139760420808</v>
      </c>
      <c r="Z35">
        <v>10.148809523809522</v>
      </c>
      <c r="AA35">
        <f t="shared" si="6"/>
        <v>10.370484454809938</v>
      </c>
      <c r="AB35">
        <f t="shared" si="7"/>
        <v>2.3189813181596461</v>
      </c>
      <c r="AC35">
        <v>27.124060150375943</v>
      </c>
      <c r="AD35">
        <f t="shared" si="8"/>
        <v>9.162490079382124</v>
      </c>
      <c r="AE35">
        <f t="shared" si="9"/>
        <v>2.1019706536779363</v>
      </c>
    </row>
    <row r="36" spans="1:31" ht="15" thickBot="1" x14ac:dyDescent="0.35">
      <c r="A36" s="1">
        <v>33</v>
      </c>
      <c r="B36">
        <v>6.4125122189638324</v>
      </c>
      <c r="C36">
        <v>15.448599125124822</v>
      </c>
      <c r="D36">
        <v>2.8205154075626684</v>
      </c>
      <c r="E36">
        <v>13.4021164021164</v>
      </c>
      <c r="F36">
        <v>16.540987336126779</v>
      </c>
      <c r="G36">
        <v>3.0199572958022238</v>
      </c>
      <c r="H36">
        <v>31.285714285714285</v>
      </c>
      <c r="I36">
        <v>16.776596179585972</v>
      </c>
      <c r="J36">
        <v>3.0629733885723383</v>
      </c>
      <c r="K36">
        <v>20.704761904761902</v>
      </c>
      <c r="L36">
        <v>16.887950057447981</v>
      </c>
      <c r="M36">
        <v>3.0833037321625767</v>
      </c>
      <c r="N36">
        <v>40.013227513227513</v>
      </c>
      <c r="O36">
        <v>15.484579194403334</v>
      </c>
      <c r="P36">
        <v>3.3790122029622762</v>
      </c>
      <c r="Q36">
        <v>3.8787878787878793</v>
      </c>
      <c r="R36">
        <f t="shared" si="0"/>
        <v>11.026354264336726</v>
      </c>
      <c r="S36">
        <f t="shared" si="1"/>
        <v>2.8469801870221341</v>
      </c>
      <c r="T36">
        <v>2.1666666666666665</v>
      </c>
      <c r="U36">
        <f t="shared" si="2"/>
        <v>11.175221594085158</v>
      </c>
      <c r="V36">
        <f t="shared" si="3"/>
        <v>2.885417401003139</v>
      </c>
      <c r="W36">
        <v>2.5990675990675993</v>
      </c>
      <c r="X36">
        <f t="shared" si="4"/>
        <v>10.735356799605649</v>
      </c>
      <c r="Y36">
        <f t="shared" si="5"/>
        <v>2.5301335846348452</v>
      </c>
      <c r="Z36">
        <v>10.148809523809522</v>
      </c>
      <c r="AA36">
        <f t="shared" si="6"/>
        <v>10.556153132167433</v>
      </c>
      <c r="AB36">
        <f t="shared" si="7"/>
        <v>2.3604993587136476</v>
      </c>
      <c r="AC36">
        <v>29.229323308270679</v>
      </c>
      <c r="AD36">
        <f t="shared" si="8"/>
        <v>9.4119846747132989</v>
      </c>
      <c r="AE36">
        <f t="shared" si="9"/>
        <v>2.1592073123912132</v>
      </c>
    </row>
    <row r="37" spans="1:31" ht="15" thickBot="1" x14ac:dyDescent="0.35">
      <c r="A37" s="1">
        <v>34</v>
      </c>
      <c r="B37">
        <v>6.4125122189638324</v>
      </c>
      <c r="C37">
        <v>15.448599125124822</v>
      </c>
      <c r="D37">
        <v>2.8205154075626684</v>
      </c>
      <c r="E37">
        <v>12.87962962962963</v>
      </c>
      <c r="F37">
        <v>15.120222653991783</v>
      </c>
      <c r="G37">
        <v>2.7605623406981472</v>
      </c>
      <c r="H37">
        <v>30.619047619047617</v>
      </c>
      <c r="I37">
        <v>16.188828033564405</v>
      </c>
      <c r="J37">
        <v>2.9556620978526382</v>
      </c>
      <c r="K37">
        <v>20.704761904761902</v>
      </c>
      <c r="L37">
        <v>16.887950057447981</v>
      </c>
      <c r="M37">
        <v>3.0833037321625767</v>
      </c>
      <c r="N37">
        <v>40.154950869236579</v>
      </c>
      <c r="O37">
        <v>14.952357281653077</v>
      </c>
      <c r="P37">
        <v>3.2628718600256699</v>
      </c>
      <c r="Q37">
        <v>3.7171717171717167</v>
      </c>
      <c r="R37">
        <f t="shared" si="0"/>
        <v>10.977201647406169</v>
      </c>
      <c r="S37">
        <f t="shared" si="1"/>
        <v>2.8342890904740945</v>
      </c>
      <c r="T37">
        <v>2.1666666666666665</v>
      </c>
      <c r="U37">
        <f t="shared" si="2"/>
        <v>11.125870193229597</v>
      </c>
      <c r="V37">
        <f t="shared" si="3"/>
        <v>2.8726749788870634</v>
      </c>
      <c r="W37">
        <v>2.5990675990675993</v>
      </c>
      <c r="X37">
        <f t="shared" si="4"/>
        <v>10.662832252910203</v>
      </c>
      <c r="Y37">
        <f t="shared" si="5"/>
        <v>2.5130408326444029</v>
      </c>
      <c r="Z37">
        <v>9.7916666666666661</v>
      </c>
      <c r="AA37">
        <f t="shared" si="6"/>
        <v>10.473583430738305</v>
      </c>
      <c r="AB37">
        <f t="shared" si="7"/>
        <v>2.3420356508806583</v>
      </c>
      <c r="AC37">
        <v>29.981203007518797</v>
      </c>
      <c r="AD37">
        <f t="shared" si="8"/>
        <v>9.4303758387825116</v>
      </c>
      <c r="AE37">
        <f t="shared" si="9"/>
        <v>2.1634264369769469</v>
      </c>
    </row>
    <row r="38" spans="1:31" ht="15" thickBot="1" x14ac:dyDescent="0.35">
      <c r="A38" s="1">
        <v>35</v>
      </c>
      <c r="B38">
        <v>6.8914956011730206</v>
      </c>
      <c r="C38">
        <v>16.825734698739609</v>
      </c>
      <c r="D38">
        <v>3.0719448136999561</v>
      </c>
      <c r="E38">
        <v>12.87962962962963</v>
      </c>
      <c r="F38">
        <v>15.120222653991783</v>
      </c>
      <c r="G38">
        <v>2.7605623406981472</v>
      </c>
      <c r="H38">
        <v>29.904761904761909</v>
      </c>
      <c r="I38">
        <v>15.433292827020324</v>
      </c>
      <c r="J38">
        <v>2.8177208726480902</v>
      </c>
      <c r="K38">
        <v>19.428571428571427</v>
      </c>
      <c r="L38">
        <v>17.754019697507978</v>
      </c>
      <c r="M38">
        <v>3.2414256915730379</v>
      </c>
      <c r="N38">
        <v>40.710506424792136</v>
      </c>
      <c r="O38">
        <v>14.573046824380137</v>
      </c>
      <c r="P38">
        <v>3.1800995322959169</v>
      </c>
      <c r="Q38">
        <v>3.7171717171717167</v>
      </c>
      <c r="R38">
        <f t="shared" si="0"/>
        <v>10.938274779178302</v>
      </c>
      <c r="S38">
        <f t="shared" si="1"/>
        <v>2.8242382595348055</v>
      </c>
      <c r="T38">
        <v>2.074074074074074</v>
      </c>
      <c r="U38">
        <f t="shared" si="2"/>
        <v>11.098980285229114</v>
      </c>
      <c r="V38">
        <f t="shared" si="3"/>
        <v>2.8657320643504036</v>
      </c>
      <c r="W38">
        <v>2.5990675990675993</v>
      </c>
      <c r="X38">
        <f t="shared" si="4"/>
        <v>10.632222502333541</v>
      </c>
      <c r="Y38">
        <f t="shared" si="5"/>
        <v>2.5058266562181335</v>
      </c>
      <c r="Z38">
        <v>8.8392857142857135</v>
      </c>
      <c r="AA38">
        <f t="shared" si="6"/>
        <v>10.435884608946314</v>
      </c>
      <c r="AB38">
        <f t="shared" si="7"/>
        <v>2.3336056817858482</v>
      </c>
      <c r="AC38">
        <v>39.630325814536342</v>
      </c>
      <c r="AD38">
        <f t="shared" si="8"/>
        <v>9.48470623809221</v>
      </c>
      <c r="AE38">
        <f t="shared" si="9"/>
        <v>2.1758903964423513</v>
      </c>
    </row>
    <row r="39" spans="1:31" ht="15" thickBot="1" x14ac:dyDescent="0.35">
      <c r="A39" s="1">
        <v>36</v>
      </c>
      <c r="B39">
        <v>6.7448680351906161</v>
      </c>
      <c r="C39">
        <v>16.44239724286696</v>
      </c>
      <c r="D39">
        <v>3.0019572897939049</v>
      </c>
      <c r="E39">
        <v>12.731481481481483</v>
      </c>
      <c r="F39">
        <v>15.089502265317218</v>
      </c>
      <c r="G39">
        <v>2.7549535907473501</v>
      </c>
      <c r="H39">
        <v>28.412698412698415</v>
      </c>
      <c r="I39">
        <v>16.290540452632357</v>
      </c>
      <c r="J39">
        <v>2.9742321599532886</v>
      </c>
      <c r="K39">
        <v>19.919047619047618</v>
      </c>
      <c r="L39">
        <v>17.080366259674467</v>
      </c>
      <c r="M39">
        <v>3.1184339636255611</v>
      </c>
      <c r="N39">
        <v>40.710506424792136</v>
      </c>
      <c r="O39">
        <v>14.573046824380137</v>
      </c>
      <c r="P39">
        <v>3.1800995322959169</v>
      </c>
      <c r="Q39">
        <v>3.7171717171717167</v>
      </c>
      <c r="R39">
        <f t="shared" si="0"/>
        <v>10.803056043394545</v>
      </c>
      <c r="S39">
        <f t="shared" si="1"/>
        <v>2.7893250822087641</v>
      </c>
      <c r="T39">
        <v>2.074074074074074</v>
      </c>
      <c r="U39">
        <f t="shared" si="2"/>
        <v>10.962421659471616</v>
      </c>
      <c r="V39">
        <f t="shared" si="3"/>
        <v>2.8304729304083698</v>
      </c>
      <c r="W39">
        <v>2.5569800569800569</v>
      </c>
      <c r="X39">
        <f t="shared" si="4"/>
        <v>10.509020705034226</v>
      </c>
      <c r="Y39">
        <f t="shared" si="5"/>
        <v>2.4767901732345572</v>
      </c>
      <c r="Z39">
        <v>9.553571428571427</v>
      </c>
      <c r="AA39">
        <f t="shared" si="6"/>
        <v>10.32137305716973</v>
      </c>
      <c r="AB39">
        <f t="shared" si="7"/>
        <v>2.3079993419431415</v>
      </c>
      <c r="AC39">
        <v>36.85254803675857</v>
      </c>
      <c r="AD39">
        <f t="shared" si="8"/>
        <v>9.4826938413837709</v>
      </c>
      <c r="AE39">
        <f t="shared" si="9"/>
        <v>2.1754287316778553</v>
      </c>
    </row>
    <row r="40" spans="1:31" ht="15" thickBot="1" x14ac:dyDescent="0.35">
      <c r="A40" s="1">
        <v>37</v>
      </c>
      <c r="B40">
        <v>6.6226783968719456</v>
      </c>
      <c r="C40">
        <v>16.148596887273261</v>
      </c>
      <c r="D40">
        <v>2.9483169290733189</v>
      </c>
      <c r="E40">
        <v>12.638888888888889</v>
      </c>
      <c r="F40">
        <v>15.019986330126047</v>
      </c>
      <c r="G40">
        <v>2.7422617754772558</v>
      </c>
      <c r="H40">
        <v>27.523809523809526</v>
      </c>
      <c r="I40">
        <v>15.791916521251746</v>
      </c>
      <c r="J40">
        <v>2.8831963016435718</v>
      </c>
      <c r="K40">
        <v>21.085714285714285</v>
      </c>
      <c r="L40">
        <v>17.284708090877555</v>
      </c>
      <c r="M40">
        <v>3.1557415070895205</v>
      </c>
      <c r="N40">
        <v>43.647014361300066</v>
      </c>
      <c r="O40">
        <v>16.359051323676482</v>
      </c>
      <c r="P40">
        <v>3.5698376660805997</v>
      </c>
      <c r="Q40">
        <v>3.631701631701632</v>
      </c>
      <c r="R40">
        <f t="shared" si="0"/>
        <v>11.313546613472862</v>
      </c>
      <c r="S40">
        <f t="shared" si="1"/>
        <v>2.9211326138582137</v>
      </c>
      <c r="T40">
        <v>3.1649831649831648</v>
      </c>
      <c r="U40">
        <f t="shared" si="2"/>
        <v>11.468641681318161</v>
      </c>
      <c r="V40">
        <f t="shared" si="3"/>
        <v>2.9611778159871314</v>
      </c>
      <c r="W40">
        <v>3.4155659155659159</v>
      </c>
      <c r="X40">
        <f t="shared" si="4"/>
        <v>10.919248541885846</v>
      </c>
      <c r="Y40">
        <f t="shared" si="5"/>
        <v>2.5734736134541234</v>
      </c>
      <c r="Z40">
        <v>9.4841269841269824</v>
      </c>
      <c r="AA40">
        <f t="shared" si="6"/>
        <v>10.694463717178321</v>
      </c>
      <c r="AB40">
        <f t="shared" si="7"/>
        <v>2.3914274859522182</v>
      </c>
      <c r="AC40">
        <v>36.85254803675857</v>
      </c>
      <c r="AD40">
        <f t="shared" si="8"/>
        <v>10.092699361520509</v>
      </c>
      <c r="AE40">
        <f t="shared" si="9"/>
        <v>2.3153703513467558</v>
      </c>
    </row>
    <row r="41" spans="1:31" ht="15" thickBot="1" x14ac:dyDescent="0.35">
      <c r="A41" s="1">
        <v>38</v>
      </c>
      <c r="B41">
        <v>6.3745394390555683</v>
      </c>
      <c r="C41">
        <v>15.454275727608502</v>
      </c>
      <c r="D41">
        <v>2.8215518086394358</v>
      </c>
      <c r="E41">
        <v>12.608585858585858</v>
      </c>
      <c r="F41">
        <v>15.026409589312422</v>
      </c>
      <c r="G41">
        <v>2.7434344967936162</v>
      </c>
      <c r="H41">
        <v>26.015873015873016</v>
      </c>
      <c r="I41">
        <v>14.99340868726614</v>
      </c>
      <c r="J41">
        <v>2.7374093839706917</v>
      </c>
      <c r="K41">
        <v>21.050793650793647</v>
      </c>
      <c r="L41">
        <v>17.090440587826187</v>
      </c>
      <c r="M41">
        <v>3.1202732758856975</v>
      </c>
      <c r="N41">
        <v>45.82955404383975</v>
      </c>
      <c r="O41">
        <v>17.206831067728523</v>
      </c>
      <c r="P41">
        <v>3.7548383732106627</v>
      </c>
      <c r="Q41">
        <v>4.4250194250194248</v>
      </c>
      <c r="R41">
        <f t="shared" si="0"/>
        <v>11.626521408936405</v>
      </c>
      <c r="S41">
        <f t="shared" si="1"/>
        <v>3.0019420110860842</v>
      </c>
      <c r="T41">
        <v>3.1649831649831648</v>
      </c>
      <c r="U41">
        <f t="shared" si="2"/>
        <v>11.714031199879452</v>
      </c>
      <c r="V41">
        <f t="shared" si="3"/>
        <v>3.0245368447920091</v>
      </c>
      <c r="W41">
        <v>3.4155659155659159</v>
      </c>
      <c r="X41">
        <f t="shared" si="4"/>
        <v>11.138863996779808</v>
      </c>
      <c r="Y41">
        <f t="shared" si="5"/>
        <v>2.6252330890360138</v>
      </c>
      <c r="Z41">
        <v>10.198412698412696</v>
      </c>
      <c r="AA41">
        <f t="shared" si="6"/>
        <v>10.902641114397653</v>
      </c>
      <c r="AB41">
        <f t="shared" si="7"/>
        <v>2.437978782289278</v>
      </c>
      <c r="AC41">
        <v>36.476608187134516</v>
      </c>
      <c r="AD41">
        <f t="shared" si="8"/>
        <v>10.501672575466984</v>
      </c>
      <c r="AE41">
        <f t="shared" si="9"/>
        <v>2.4091930661773304</v>
      </c>
    </row>
    <row r="42" spans="1:31" ht="15" thickBot="1" x14ac:dyDescent="0.35">
      <c r="A42" s="1">
        <v>39</v>
      </c>
      <c r="B42">
        <v>6.3745394390555683</v>
      </c>
      <c r="C42">
        <v>15.454275727608502</v>
      </c>
      <c r="D42">
        <v>2.8215518086394358</v>
      </c>
      <c r="E42">
        <v>12.515993265993266</v>
      </c>
      <c r="F42">
        <v>14.955813340141793</v>
      </c>
      <c r="G42">
        <v>2.7305454440782757</v>
      </c>
      <c r="H42">
        <v>27.383838383838381</v>
      </c>
      <c r="I42">
        <v>17.199440331839153</v>
      </c>
      <c r="J42">
        <v>3.1401738154051002</v>
      </c>
      <c r="K42">
        <v>21.050793650793647</v>
      </c>
      <c r="L42">
        <v>17.090440587826187</v>
      </c>
      <c r="M42">
        <v>3.1202732758856975</v>
      </c>
      <c r="N42">
        <v>48.091458805744516</v>
      </c>
      <c r="O42">
        <v>18.041006281617481</v>
      </c>
      <c r="P42">
        <v>3.9368703284709148</v>
      </c>
      <c r="Q42">
        <v>3.8189588189588193</v>
      </c>
      <c r="R42">
        <f t="shared" si="0"/>
        <v>12.186278278079948</v>
      </c>
      <c r="S42">
        <f t="shared" si="1"/>
        <v>3.1464699917583134</v>
      </c>
      <c r="T42">
        <v>3.1649831649831648</v>
      </c>
      <c r="U42">
        <f t="shared" si="2"/>
        <v>12.304023983549087</v>
      </c>
      <c r="V42">
        <f t="shared" si="3"/>
        <v>3.1768716714559995</v>
      </c>
      <c r="W42">
        <v>3.331390831390832</v>
      </c>
      <c r="X42">
        <f t="shared" si="4"/>
        <v>11.688247666371861</v>
      </c>
      <c r="Y42">
        <f t="shared" si="5"/>
        <v>2.7547130960103372</v>
      </c>
      <c r="Z42">
        <v>10.198412698412696</v>
      </c>
      <c r="AA42">
        <f t="shared" si="6"/>
        <v>11.440330745208877</v>
      </c>
      <c r="AB42">
        <f t="shared" si="7"/>
        <v>2.5582134940091406</v>
      </c>
      <c r="AC42">
        <v>36.476608187134516</v>
      </c>
      <c r="AD42">
        <f t="shared" si="8"/>
        <v>10.964742704282616</v>
      </c>
      <c r="AE42">
        <f t="shared" si="9"/>
        <v>2.5154261767108546</v>
      </c>
    </row>
    <row r="43" spans="1:31" ht="15" thickBot="1" x14ac:dyDescent="0.35">
      <c r="A43" s="1">
        <v>40</v>
      </c>
      <c r="B43">
        <v>6.3745394390555701</v>
      </c>
      <c r="C43">
        <v>15.454275727608502</v>
      </c>
      <c r="D43">
        <v>2.8215518086394358</v>
      </c>
      <c r="E43">
        <v>12.623256373256373</v>
      </c>
      <c r="F43">
        <v>14.586391938650022</v>
      </c>
      <c r="G43">
        <v>2.6630986324708501</v>
      </c>
      <c r="H43">
        <v>27.383838383838381</v>
      </c>
      <c r="I43">
        <v>17.199440331839153</v>
      </c>
      <c r="J43">
        <v>3.1401738154051002</v>
      </c>
      <c r="K43">
        <v>25.688888888888883</v>
      </c>
      <c r="L43">
        <v>20.703216893041837</v>
      </c>
      <c r="M43">
        <v>3.779872968414824</v>
      </c>
      <c r="N43">
        <v>49.168556311413447</v>
      </c>
      <c r="O43">
        <v>19.184542077644476</v>
      </c>
      <c r="P43">
        <v>4.1864102972868569</v>
      </c>
      <c r="Q43">
        <v>5.1010101010101003</v>
      </c>
      <c r="R43">
        <f t="shared" si="0"/>
        <v>12.689691088553328</v>
      </c>
      <c r="S43">
        <f t="shared" si="1"/>
        <v>3.2764500615939394</v>
      </c>
      <c r="T43">
        <v>3.1649831649831648</v>
      </c>
      <c r="U43">
        <f t="shared" si="2"/>
        <v>12.737372601633572</v>
      </c>
      <c r="V43">
        <f t="shared" si="3"/>
        <v>3.2887613223944157</v>
      </c>
      <c r="W43">
        <v>3.331390831390832</v>
      </c>
      <c r="X43">
        <f t="shared" si="4"/>
        <v>12.142425165626628</v>
      </c>
      <c r="Y43">
        <f t="shared" si="5"/>
        <v>2.8617546937606946</v>
      </c>
      <c r="Z43">
        <v>10.198412698412696</v>
      </c>
      <c r="AA43">
        <f t="shared" si="6"/>
        <v>11.912608612798207</v>
      </c>
      <c r="AB43">
        <f t="shared" si="7"/>
        <v>2.6638212461534452</v>
      </c>
      <c r="AC43">
        <v>38.011695906432756</v>
      </c>
      <c r="AD43">
        <f t="shared" si="8"/>
        <v>11.577174317669632</v>
      </c>
      <c r="AE43">
        <f t="shared" si="9"/>
        <v>2.6559243674396953</v>
      </c>
    </row>
    <row r="44" spans="1:31" ht="15" thickBot="1" x14ac:dyDescent="0.35">
      <c r="A44" s="1">
        <v>41</v>
      </c>
      <c r="B44">
        <v>6.3745394390555683</v>
      </c>
      <c r="C44">
        <v>15.454275727608502</v>
      </c>
      <c r="D44">
        <v>2.8215518086394358</v>
      </c>
      <c r="E44">
        <v>11.817700817700816</v>
      </c>
      <c r="F44">
        <v>13.421512548686716</v>
      </c>
      <c r="G44">
        <v>2.4504217262521992</v>
      </c>
      <c r="H44">
        <v>27.383838383838381</v>
      </c>
      <c r="I44">
        <v>17.199440331839153</v>
      </c>
      <c r="J44">
        <v>3.1401738154051002</v>
      </c>
      <c r="K44">
        <v>24.43650793650793</v>
      </c>
      <c r="L44">
        <v>18.862332939762815</v>
      </c>
      <c r="M44">
        <v>3.4437750794279869</v>
      </c>
      <c r="N44">
        <v>49.423658352229779</v>
      </c>
      <c r="O44">
        <v>18.505005260164094</v>
      </c>
      <c r="P44">
        <v>4.0381232066400363</v>
      </c>
      <c r="Q44">
        <v>5.0582750582750577</v>
      </c>
      <c r="R44">
        <f t="shared" si="0"/>
        <v>12.661090868772591</v>
      </c>
      <c r="S44">
        <f t="shared" si="1"/>
        <v>3.269065548353367</v>
      </c>
      <c r="T44">
        <v>3.1649831649831648</v>
      </c>
      <c r="U44">
        <f t="shared" si="2"/>
        <v>12.703526921979471</v>
      </c>
      <c r="V44">
        <f t="shared" si="3"/>
        <v>3.280022443062089</v>
      </c>
      <c r="W44">
        <v>3.3008658008658012</v>
      </c>
      <c r="X44">
        <f t="shared" si="4"/>
        <v>12.072251367853346</v>
      </c>
      <c r="Y44">
        <f t="shared" si="5"/>
        <v>2.8452159716835599</v>
      </c>
      <c r="Z44">
        <v>10.912698412698409</v>
      </c>
      <c r="AA44">
        <f t="shared" si="6"/>
        <v>11.82220292742841</v>
      </c>
      <c r="AB44">
        <f t="shared" si="7"/>
        <v>2.6436053057755835</v>
      </c>
      <c r="AC44">
        <v>38.377192982456151</v>
      </c>
      <c r="AD44">
        <f t="shared" si="8"/>
        <v>11.452664594879971</v>
      </c>
      <c r="AE44">
        <f t="shared" si="9"/>
        <v>2.6273605402339921</v>
      </c>
    </row>
    <row r="45" spans="1:31" ht="15" thickBot="1" x14ac:dyDescent="0.35">
      <c r="A45" s="1">
        <v>42</v>
      </c>
      <c r="B45">
        <v>6.3745394390555683</v>
      </c>
      <c r="C45">
        <v>15.454275727608502</v>
      </c>
      <c r="D45">
        <v>2.8215518086394358</v>
      </c>
      <c r="E45">
        <v>11.743626743626741</v>
      </c>
      <c r="F45">
        <v>13.368135452661052</v>
      </c>
      <c r="G45">
        <v>2.4406764464030712</v>
      </c>
      <c r="H45">
        <v>26.788600288600286</v>
      </c>
      <c r="I45">
        <v>15.853329465593955</v>
      </c>
      <c r="J45">
        <v>2.8944087199565876</v>
      </c>
      <c r="K45">
        <v>25.603174603174597</v>
      </c>
      <c r="L45">
        <v>19.098928907452969</v>
      </c>
      <c r="M45">
        <v>3.4869713956008868</v>
      </c>
      <c r="N45">
        <v>49.423658352229779</v>
      </c>
      <c r="O45">
        <v>18.505005260164094</v>
      </c>
      <c r="P45">
        <v>4.0381232066400363</v>
      </c>
      <c r="Q45">
        <v>4.7350427350427351</v>
      </c>
      <c r="R45">
        <f t="shared" si="0"/>
        <v>12.694252698610512</v>
      </c>
      <c r="S45">
        <f t="shared" si="1"/>
        <v>3.2776278591816452</v>
      </c>
      <c r="T45">
        <v>4.1750841750841747</v>
      </c>
      <c r="U45">
        <f t="shared" si="2"/>
        <v>12.751539243615809</v>
      </c>
      <c r="V45">
        <f t="shared" si="3"/>
        <v>3.2924191178971878</v>
      </c>
      <c r="W45">
        <v>3.3008658008658012</v>
      </c>
      <c r="X45">
        <f t="shared" si="4"/>
        <v>12.060009361555496</v>
      </c>
      <c r="Y45">
        <f t="shared" si="5"/>
        <v>2.8423307474794943</v>
      </c>
      <c r="Z45">
        <v>10.912698412698409</v>
      </c>
      <c r="AA45">
        <f t="shared" si="6"/>
        <v>11.810663612089451</v>
      </c>
      <c r="AB45">
        <f t="shared" si="7"/>
        <v>2.6410249579806462</v>
      </c>
      <c r="AC45">
        <v>38.377192982456151</v>
      </c>
      <c r="AD45">
        <f t="shared" si="8"/>
        <v>11.523755214331798</v>
      </c>
      <c r="AE45">
        <f t="shared" si="9"/>
        <v>2.6436694687615963</v>
      </c>
    </row>
    <row r="46" spans="1:31" ht="15" thickBot="1" x14ac:dyDescent="0.35">
      <c r="A46" s="1">
        <v>43</v>
      </c>
      <c r="B46">
        <v>6.2523498007368987</v>
      </c>
      <c r="C46">
        <v>15.138012610894641</v>
      </c>
      <c r="D46">
        <v>2.7638103275957282</v>
      </c>
      <c r="E46">
        <v>11.693121693121691</v>
      </c>
      <c r="F46">
        <v>13.379879614600439</v>
      </c>
      <c r="G46">
        <v>2.4428206272074702</v>
      </c>
      <c r="H46">
        <v>27.362674362674358</v>
      </c>
      <c r="I46">
        <v>16.214867032989542</v>
      </c>
      <c r="J46">
        <v>2.9604161469726433</v>
      </c>
      <c r="K46">
        <v>25.158730158730151</v>
      </c>
      <c r="L46">
        <v>18.583719308330455</v>
      </c>
      <c r="M46">
        <v>3.39290742250666</v>
      </c>
      <c r="N46">
        <v>49.383975812547241</v>
      </c>
      <c r="O46">
        <v>18.295133961187286</v>
      </c>
      <c r="P46">
        <v>3.9923255345566715</v>
      </c>
      <c r="Q46">
        <v>4.7350427350427351</v>
      </c>
      <c r="R46">
        <f t="shared" si="0"/>
        <v>12.698627710792669</v>
      </c>
      <c r="S46">
        <f t="shared" si="1"/>
        <v>3.2787574776123596</v>
      </c>
      <c r="T46">
        <v>4.8888888888888884</v>
      </c>
      <c r="U46">
        <f t="shared" si="2"/>
        <v>12.747286333178343</v>
      </c>
      <c r="V46">
        <f t="shared" si="3"/>
        <v>3.2913210258658254</v>
      </c>
      <c r="W46">
        <v>3.3008658008658012</v>
      </c>
      <c r="X46">
        <f t="shared" si="4"/>
        <v>12.024489545909153</v>
      </c>
      <c r="Y46">
        <f t="shared" si="5"/>
        <v>2.8339593556231799</v>
      </c>
      <c r="Z46">
        <v>10.912698412698409</v>
      </c>
      <c r="AA46">
        <f t="shared" si="6"/>
        <v>11.77992890784118</v>
      </c>
      <c r="AB46">
        <f t="shared" si="7"/>
        <v>2.634152260250711</v>
      </c>
      <c r="AC46">
        <v>37.62531328320803</v>
      </c>
      <c r="AD46">
        <f t="shared" si="8"/>
        <v>11.438474296994835</v>
      </c>
      <c r="AE46">
        <f t="shared" si="9"/>
        <v>2.6241051381038849</v>
      </c>
    </row>
    <row r="47" spans="1:31" ht="15" thickBot="1" x14ac:dyDescent="0.35">
      <c r="A47" s="1">
        <v>44</v>
      </c>
      <c r="B47">
        <v>6.2523498007368987</v>
      </c>
      <c r="C47">
        <v>15.138012610894641</v>
      </c>
      <c r="D47">
        <v>2.7638103275957282</v>
      </c>
      <c r="E47">
        <v>12.169312169312168</v>
      </c>
      <c r="F47">
        <v>14.22858999906058</v>
      </c>
      <c r="G47">
        <v>2.5977732346600844</v>
      </c>
      <c r="H47">
        <v>26.970899470899472</v>
      </c>
      <c r="I47">
        <v>16.142378993441945</v>
      </c>
      <c r="J47">
        <v>2.9471817021694573</v>
      </c>
      <c r="K47">
        <v>27.06349206349206</v>
      </c>
      <c r="L47">
        <v>19.681979638729693</v>
      </c>
      <c r="M47">
        <v>3.5934214081643008</v>
      </c>
      <c r="N47">
        <v>49.066515495086932</v>
      </c>
      <c r="O47">
        <v>18.612298245583599</v>
      </c>
      <c r="P47">
        <v>4.0615364555551761</v>
      </c>
      <c r="Q47">
        <v>6.5128205128205137</v>
      </c>
      <c r="R47">
        <f t="shared" si="0"/>
        <v>12.729136711381747</v>
      </c>
      <c r="S47">
        <f t="shared" si="1"/>
        <v>3.2866348338191962</v>
      </c>
      <c r="T47">
        <v>6.1010101010101012</v>
      </c>
      <c r="U47">
        <f t="shared" si="2"/>
        <v>12.693023124717433</v>
      </c>
      <c r="V47">
        <f t="shared" si="3"/>
        <v>3.2773103859327222</v>
      </c>
      <c r="W47">
        <v>3.1389906389906383</v>
      </c>
      <c r="X47">
        <f t="shared" si="4"/>
        <v>11.968170089961204</v>
      </c>
      <c r="Y47">
        <f t="shared" si="5"/>
        <v>2.8206858566960178</v>
      </c>
      <c r="Z47">
        <v>9.9305555555555554</v>
      </c>
      <c r="AA47">
        <f t="shared" si="6"/>
        <v>11.769199708774423</v>
      </c>
      <c r="AB47">
        <f t="shared" si="7"/>
        <v>2.6317530654683412</v>
      </c>
      <c r="AC47">
        <v>45.227652464494575</v>
      </c>
      <c r="AD47">
        <f t="shared" si="8"/>
        <v>11.494811668716908</v>
      </c>
      <c r="AE47">
        <f t="shared" si="9"/>
        <v>2.6370295179437733</v>
      </c>
    </row>
    <row r="48" spans="1:31" ht="15" thickBot="1" x14ac:dyDescent="0.35">
      <c r="A48" s="1">
        <v>45</v>
      </c>
      <c r="B48">
        <v>6.2034739454094305</v>
      </c>
      <c r="C48">
        <v>15.130153181233261</v>
      </c>
      <c r="D48">
        <v>2.7623753986241733</v>
      </c>
      <c r="E48">
        <v>12.608058608058604</v>
      </c>
      <c r="F48">
        <v>14.858934732183364</v>
      </c>
      <c r="G48">
        <v>2.7128579111054267</v>
      </c>
      <c r="H48">
        <v>26.970899470899472</v>
      </c>
      <c r="I48">
        <v>16.142378993441945</v>
      </c>
      <c r="J48">
        <v>2.9471817021694573</v>
      </c>
      <c r="K48">
        <v>26.801587301587297</v>
      </c>
      <c r="L48">
        <v>19.692211525356548</v>
      </c>
      <c r="M48">
        <v>3.5952894865347558</v>
      </c>
      <c r="N48">
        <v>49.066515495086932</v>
      </c>
      <c r="O48">
        <v>18.612298245583599</v>
      </c>
      <c r="P48">
        <v>4.0615364555551761</v>
      </c>
      <c r="Q48">
        <v>5.6517094017094012</v>
      </c>
      <c r="R48">
        <f t="shared" si="0"/>
        <v>12.699270697177344</v>
      </c>
      <c r="S48">
        <f t="shared" si="1"/>
        <v>3.2789234952691309</v>
      </c>
      <c r="T48">
        <v>6.0732323232323226</v>
      </c>
      <c r="U48">
        <f t="shared" si="2"/>
        <v>12.703698974693234</v>
      </c>
      <c r="V48">
        <f t="shared" si="3"/>
        <v>3.2800668666907393</v>
      </c>
      <c r="W48">
        <v>3.1389906389906383</v>
      </c>
      <c r="X48">
        <f t="shared" si="4"/>
        <v>11.978533597692461</v>
      </c>
      <c r="Y48">
        <f t="shared" si="5"/>
        <v>2.8231283520368748</v>
      </c>
      <c r="Z48">
        <v>9.9305555555555554</v>
      </c>
      <c r="AA48">
        <f t="shared" si="6"/>
        <v>11.778561471149755</v>
      </c>
      <c r="AB48">
        <f t="shared" si="7"/>
        <v>2.6338464828152404</v>
      </c>
      <c r="AC48">
        <v>53.613199665831239</v>
      </c>
      <c r="AD48">
        <f t="shared" si="8"/>
        <v>11.496731423241441</v>
      </c>
      <c r="AE48">
        <f t="shared" si="9"/>
        <v>2.6374699296263917</v>
      </c>
    </row>
    <row r="49" spans="1:31" ht="15" thickBot="1" x14ac:dyDescent="0.35">
      <c r="A49" s="1">
        <v>46</v>
      </c>
      <c r="B49">
        <v>6.2034739454094305</v>
      </c>
      <c r="C49">
        <v>15.130153181233261</v>
      </c>
      <c r="D49">
        <v>2.7623753986241733</v>
      </c>
      <c r="E49">
        <v>12.244422244422244</v>
      </c>
      <c r="F49">
        <v>13.952507857392625</v>
      </c>
      <c r="G49">
        <v>2.5473677624214437</v>
      </c>
      <c r="H49">
        <v>26.970899470899472</v>
      </c>
      <c r="I49">
        <v>16.142378993441945</v>
      </c>
      <c r="J49">
        <v>2.9471817021694573</v>
      </c>
      <c r="K49">
        <v>26.801587301587297</v>
      </c>
      <c r="L49">
        <v>19.692211525356548</v>
      </c>
      <c r="M49">
        <v>3.5952894865347558</v>
      </c>
      <c r="N49">
        <v>49.860166288737716</v>
      </c>
      <c r="O49">
        <v>19.722544067539431</v>
      </c>
      <c r="P49">
        <v>4.3038119564633686</v>
      </c>
      <c r="Q49">
        <v>5.6517094017094012</v>
      </c>
      <c r="R49">
        <f t="shared" si="0"/>
        <v>12.883529886320273</v>
      </c>
      <c r="S49">
        <f t="shared" si="1"/>
        <v>3.3264988087581391</v>
      </c>
      <c r="T49">
        <v>5.9722222222222223</v>
      </c>
      <c r="U49">
        <f t="shared" si="2"/>
        <v>12.883585099564664</v>
      </c>
      <c r="V49">
        <f t="shared" si="3"/>
        <v>3.3265130646952397</v>
      </c>
      <c r="W49">
        <v>3.1389906389906383</v>
      </c>
      <c r="X49">
        <f t="shared" si="4"/>
        <v>12.142057782337597</v>
      </c>
      <c r="Y49">
        <f t="shared" si="5"/>
        <v>2.8616681080220587</v>
      </c>
      <c r="Z49">
        <v>10.555555555555555</v>
      </c>
      <c r="AA49">
        <f t="shared" si="6"/>
        <v>11.930633674398493</v>
      </c>
      <c r="AB49">
        <f t="shared" si="7"/>
        <v>2.6678518949907182</v>
      </c>
      <c r="AC49">
        <v>54.365079365079353</v>
      </c>
      <c r="AD49">
        <f t="shared" si="8"/>
        <v>11.673955441507232</v>
      </c>
      <c r="AE49">
        <f t="shared" si="9"/>
        <v>2.6781269652459812</v>
      </c>
    </row>
    <row r="50" spans="1:31" ht="15" thickBot="1" x14ac:dyDescent="0.35">
      <c r="A50" s="1">
        <v>47</v>
      </c>
      <c r="B50">
        <v>6.2034739454094305</v>
      </c>
      <c r="C50">
        <v>15.130153181233261</v>
      </c>
      <c r="D50">
        <v>2.7623753986241733</v>
      </c>
      <c r="E50">
        <v>12.283022533022534</v>
      </c>
      <c r="F50">
        <v>13.551340369191694</v>
      </c>
      <c r="G50">
        <v>2.4741249348796424</v>
      </c>
      <c r="H50">
        <v>25.535714285714285</v>
      </c>
      <c r="I50">
        <v>16.032700301361189</v>
      </c>
      <c r="J50">
        <v>2.9271572042593537</v>
      </c>
      <c r="K50">
        <v>28.25396825396825</v>
      </c>
      <c r="L50">
        <v>21.160656147830156</v>
      </c>
      <c r="M50">
        <v>3.8633895679268213</v>
      </c>
      <c r="N50">
        <v>56.16969009826154</v>
      </c>
      <c r="O50">
        <v>23.144392201494707</v>
      </c>
      <c r="P50">
        <v>5.0505204369558605</v>
      </c>
      <c r="Q50">
        <v>6.0961538461538458</v>
      </c>
      <c r="R50">
        <f t="shared" si="0"/>
        <v>14.250804302255371</v>
      </c>
      <c r="S50">
        <f t="shared" si="1"/>
        <v>3.6795260269185053</v>
      </c>
      <c r="T50">
        <v>5.8867521367521363</v>
      </c>
      <c r="U50">
        <f t="shared" si="2"/>
        <v>14.202921456964388</v>
      </c>
      <c r="V50">
        <f t="shared" si="3"/>
        <v>3.6671627825882744</v>
      </c>
      <c r="W50">
        <v>4.5278795278795263</v>
      </c>
      <c r="X50">
        <f t="shared" si="4"/>
        <v>13.360450751255652</v>
      </c>
      <c r="Y50">
        <f t="shared" si="5"/>
        <v>3.1488217655563635</v>
      </c>
      <c r="Z50">
        <v>10.555555555555555</v>
      </c>
      <c r="AA50">
        <f t="shared" si="6"/>
        <v>13.044748331122024</v>
      </c>
      <c r="AB50">
        <f t="shared" si="7"/>
        <v>2.9169830794101124</v>
      </c>
      <c r="AC50">
        <v>54.365079365079353</v>
      </c>
      <c r="AD50">
        <f t="shared" si="8"/>
        <v>13.036938547315174</v>
      </c>
      <c r="AE50">
        <f t="shared" si="9"/>
        <v>2.9908094855047427</v>
      </c>
    </row>
    <row r="51" spans="1:31" ht="15" thickBot="1" x14ac:dyDescent="0.35">
      <c r="A51" s="1">
        <v>48</v>
      </c>
      <c r="B51">
        <v>5.6658395368072796</v>
      </c>
      <c r="C51">
        <v>15.204640386121433</v>
      </c>
      <c r="D51">
        <v>2.7759748394117643</v>
      </c>
      <c r="E51">
        <v>12.20104895104895</v>
      </c>
      <c r="F51">
        <v>13.526529520321366</v>
      </c>
      <c r="G51">
        <v>2.4695951143472645</v>
      </c>
      <c r="H51">
        <v>27.972222222222225</v>
      </c>
      <c r="I51">
        <v>17.583067765058836</v>
      </c>
      <c r="J51">
        <v>3.210214281689197</v>
      </c>
      <c r="K51">
        <v>28.974603174603171</v>
      </c>
      <c r="L51">
        <v>22.205528536975883</v>
      </c>
      <c r="M51">
        <v>4.0541562936766891</v>
      </c>
      <c r="N51">
        <v>57.003023431594869</v>
      </c>
      <c r="O51">
        <v>22.5155338830325</v>
      </c>
      <c r="P51">
        <v>4.9132923014450061</v>
      </c>
      <c r="Q51">
        <v>5.9677691589456288</v>
      </c>
      <c r="R51">
        <f t="shared" si="0"/>
        <v>14.617761509910812</v>
      </c>
      <c r="S51">
        <f t="shared" si="1"/>
        <v>3.7742735631063287</v>
      </c>
      <c r="T51">
        <v>5.8622423328305677</v>
      </c>
      <c r="U51">
        <f t="shared" si="2"/>
        <v>14.543450981847954</v>
      </c>
      <c r="V51">
        <f t="shared" si="3"/>
        <v>3.7550867497670937</v>
      </c>
      <c r="W51">
        <v>4.5278795278795263</v>
      </c>
      <c r="X51">
        <f t="shared" si="4"/>
        <v>13.692114357773352</v>
      </c>
      <c r="Y51">
        <f t="shared" si="5"/>
        <v>3.2269890072527341</v>
      </c>
      <c r="Z51">
        <v>8.0555555555555554</v>
      </c>
      <c r="AA51">
        <f t="shared" si="6"/>
        <v>13.372655997488028</v>
      </c>
      <c r="AB51">
        <f t="shared" si="7"/>
        <v>2.990307691745981</v>
      </c>
      <c r="AC51">
        <v>54.584377610693394</v>
      </c>
      <c r="AD51">
        <f t="shared" si="8"/>
        <v>13.273915784263234</v>
      </c>
      <c r="AE51">
        <f t="shared" si="9"/>
        <v>3.0451745318337311</v>
      </c>
    </row>
    <row r="52" spans="1:31" ht="15" thickBot="1" x14ac:dyDescent="0.35">
      <c r="A52" s="1">
        <v>49</v>
      </c>
      <c r="B52">
        <v>5.3497577691126077</v>
      </c>
      <c r="C52">
        <v>14.350392738507947</v>
      </c>
      <c r="D52">
        <v>2.6200112706471734</v>
      </c>
      <c r="E52">
        <v>12.20104895104895</v>
      </c>
      <c r="F52">
        <v>13.526529520321366</v>
      </c>
      <c r="G52">
        <v>2.4695951143472645</v>
      </c>
      <c r="H52">
        <v>29.735042735042736</v>
      </c>
      <c r="I52">
        <v>19.08558814645961</v>
      </c>
      <c r="J52">
        <v>3.4845357170241034</v>
      </c>
      <c r="K52">
        <v>28.974603174603171</v>
      </c>
      <c r="L52">
        <v>22.205528536975883</v>
      </c>
      <c r="M52">
        <v>4.0541562936766891</v>
      </c>
      <c r="N52">
        <v>57.598261526832964</v>
      </c>
      <c r="O52">
        <v>22.136191247343483</v>
      </c>
      <c r="P52">
        <v>4.8305129518091858</v>
      </c>
      <c r="Q52">
        <v>5.9677691589456288</v>
      </c>
      <c r="R52">
        <f t="shared" si="0"/>
        <v>14.869728364149251</v>
      </c>
      <c r="S52">
        <f t="shared" si="1"/>
        <v>3.8393308453780661</v>
      </c>
      <c r="T52">
        <v>6.2543991955756661</v>
      </c>
      <c r="U52">
        <f t="shared" si="2"/>
        <v>14.757471502787128</v>
      </c>
      <c r="V52">
        <f t="shared" si="3"/>
        <v>3.810346373040828</v>
      </c>
      <c r="W52">
        <v>4.4566544566544559</v>
      </c>
      <c r="X52">
        <f t="shared" si="4"/>
        <v>13.884653320387779</v>
      </c>
      <c r="Y52">
        <f t="shared" si="5"/>
        <v>3.272367032851232</v>
      </c>
      <c r="Z52">
        <v>7.916666666666667</v>
      </c>
      <c r="AA52">
        <f t="shared" si="6"/>
        <v>13.568206520448284</v>
      </c>
      <c r="AB52">
        <f t="shared" si="7"/>
        <v>3.0340354473274336</v>
      </c>
      <c r="AC52">
        <v>56.324143692564732</v>
      </c>
      <c r="AD52">
        <f t="shared" si="8"/>
        <v>13.354289107662353</v>
      </c>
      <c r="AE52">
        <f t="shared" si="9"/>
        <v>3.0636130093283676</v>
      </c>
    </row>
    <row r="53" spans="1:31" ht="15" thickBot="1" x14ac:dyDescent="0.35">
      <c r="A53" s="1">
        <v>50</v>
      </c>
      <c r="B53">
        <v>5.2463665366891172</v>
      </c>
      <c r="C53">
        <v>14.081477454676941</v>
      </c>
      <c r="D53">
        <v>2.5709142816431099</v>
      </c>
      <c r="E53">
        <v>12.426934176934177</v>
      </c>
      <c r="F53">
        <v>14.124458164121943</v>
      </c>
      <c r="G53">
        <v>2.5787614496766467</v>
      </c>
      <c r="H53">
        <v>30.401709401709404</v>
      </c>
      <c r="I53">
        <v>19.617722045391595</v>
      </c>
      <c r="J53">
        <v>3.5816896303768737</v>
      </c>
      <c r="K53">
        <v>28.665079365079361</v>
      </c>
      <c r="L53">
        <v>22.169071585112231</v>
      </c>
      <c r="M53">
        <v>4.0475001953721534</v>
      </c>
      <c r="N53">
        <v>57.598261526832964</v>
      </c>
      <c r="O53">
        <v>22.136191247343483</v>
      </c>
      <c r="P53">
        <v>4.8305129518091858</v>
      </c>
      <c r="Q53">
        <v>8.0511024922789627</v>
      </c>
      <c r="R53">
        <f t="shared" si="0"/>
        <v>14.889663296404613</v>
      </c>
      <c r="S53">
        <f t="shared" si="1"/>
        <v>3.8444780006208656</v>
      </c>
      <c r="T53">
        <v>6.2543991955756661</v>
      </c>
      <c r="U53">
        <f t="shared" si="2"/>
        <v>14.667977603938533</v>
      </c>
      <c r="V53">
        <f t="shared" si="3"/>
        <v>3.7872392470794041</v>
      </c>
      <c r="W53">
        <v>4.242979242979243</v>
      </c>
      <c r="X53">
        <f t="shared" si="4"/>
        <v>13.830802034242906</v>
      </c>
      <c r="Y53">
        <f t="shared" si="5"/>
        <v>3.2596752378606895</v>
      </c>
      <c r="Z53">
        <v>8.4166666666666679</v>
      </c>
      <c r="AA53">
        <f t="shared" si="6"/>
        <v>13.544893834022011</v>
      </c>
      <c r="AB53">
        <f t="shared" si="7"/>
        <v>3.0288224136900737</v>
      </c>
      <c r="AC53">
        <v>56.031746031746025</v>
      </c>
      <c r="AD53">
        <f t="shared" si="8"/>
        <v>13.27814682569398</v>
      </c>
      <c r="AE53">
        <f t="shared" si="9"/>
        <v>3.0461451768052261</v>
      </c>
    </row>
    <row r="54" spans="1:31" ht="15" thickBot="1" x14ac:dyDescent="0.35">
      <c r="A54" s="1">
        <v>51</v>
      </c>
      <c r="B54">
        <v>5.2463665366891172</v>
      </c>
      <c r="C54">
        <v>14.081477454676941</v>
      </c>
      <c r="D54">
        <v>2.5709142816431099</v>
      </c>
      <c r="E54">
        <v>11.593600843600845</v>
      </c>
      <c r="F54">
        <v>13.145108714001038</v>
      </c>
      <c r="G54">
        <v>2.3999575211727588</v>
      </c>
      <c r="H54">
        <v>30.679487179487179</v>
      </c>
      <c r="I54">
        <v>20.040610431990562</v>
      </c>
      <c r="J54">
        <v>3.6588981332593034</v>
      </c>
      <c r="K54">
        <v>28.665079365079361</v>
      </c>
      <c r="L54">
        <v>22.169071585112231</v>
      </c>
      <c r="M54">
        <v>4.0475001953721534</v>
      </c>
      <c r="N54">
        <v>57.037037037037038</v>
      </c>
      <c r="O54">
        <v>22.364532749487097</v>
      </c>
      <c r="P54">
        <v>4.8803411526598026</v>
      </c>
      <c r="Q54">
        <v>8.4837199837199844</v>
      </c>
      <c r="R54">
        <f t="shared" si="0"/>
        <v>14.84534310181734</v>
      </c>
      <c r="S54">
        <f t="shared" si="1"/>
        <v>3.833034624791464</v>
      </c>
      <c r="T54">
        <v>6.1811391223155914</v>
      </c>
      <c r="U54">
        <f t="shared" si="2"/>
        <v>14.609005487182172</v>
      </c>
      <c r="V54">
        <f t="shared" si="3"/>
        <v>3.7720127774805503</v>
      </c>
      <c r="W54">
        <v>5.4945054945054945</v>
      </c>
      <c r="X54">
        <f t="shared" si="4"/>
        <v>13.776326289053531</v>
      </c>
      <c r="Y54">
        <f t="shared" si="5"/>
        <v>3.2468362689261205</v>
      </c>
      <c r="Z54">
        <v>8.4166666666666679</v>
      </c>
      <c r="AA54">
        <f t="shared" si="6"/>
        <v>13.438344962325889</v>
      </c>
      <c r="AB54">
        <f t="shared" si="7"/>
        <v>3.0049966373716206</v>
      </c>
      <c r="AC54">
        <v>53.400167084377607</v>
      </c>
      <c r="AD54">
        <f t="shared" si="8"/>
        <v>13.131035034375438</v>
      </c>
      <c r="AE54">
        <f t="shared" si="9"/>
        <v>3.0123961996731907</v>
      </c>
    </row>
    <row r="55" spans="1:31" ht="15" thickBot="1" x14ac:dyDescent="0.35">
      <c r="A55" s="1">
        <v>52</v>
      </c>
      <c r="B55">
        <v>5.2463665366891172</v>
      </c>
      <c r="C55">
        <v>14.081477454676941</v>
      </c>
      <c r="D55">
        <v>2.5709142816431099</v>
      </c>
      <c r="E55">
        <v>11.550033300033299</v>
      </c>
      <c r="F55">
        <v>13.15677428174865</v>
      </c>
      <c r="G55">
        <v>2.4020873527065834</v>
      </c>
      <c r="H55">
        <v>30.588578088578085</v>
      </c>
      <c r="I55">
        <v>20.049982633467742</v>
      </c>
      <c r="J55">
        <v>3.6606092553134824</v>
      </c>
      <c r="K55">
        <v>29.633333333333329</v>
      </c>
      <c r="L55">
        <v>24.169342724616776</v>
      </c>
      <c r="M55">
        <v>4.4126980701166651</v>
      </c>
      <c r="N55">
        <v>57.037037037037038</v>
      </c>
      <c r="O55">
        <v>22.364532749487097</v>
      </c>
      <c r="P55">
        <v>4.8803411526598026</v>
      </c>
      <c r="Q55">
        <v>8.4470899470899461</v>
      </c>
      <c r="R55">
        <f t="shared" si="0"/>
        <v>14.944561269051574</v>
      </c>
      <c r="S55">
        <f t="shared" si="1"/>
        <v>3.8586525352573129</v>
      </c>
      <c r="T55">
        <v>7.2922502334267021</v>
      </c>
      <c r="U55">
        <f t="shared" si="2"/>
        <v>14.703301492625382</v>
      </c>
      <c r="V55">
        <f t="shared" si="3"/>
        <v>3.7963597967016218</v>
      </c>
      <c r="W55">
        <v>5.4945054945054945</v>
      </c>
      <c r="X55">
        <f t="shared" si="4"/>
        <v>13.836363697584565</v>
      </c>
      <c r="Y55">
        <f t="shared" si="5"/>
        <v>3.260986023470319</v>
      </c>
      <c r="Z55">
        <v>8.4166666666666679</v>
      </c>
      <c r="AA55">
        <f t="shared" si="6"/>
        <v>13.509536265029336</v>
      </c>
      <c r="AB55">
        <f t="shared" si="7"/>
        <v>3.0209159805521768</v>
      </c>
      <c r="AC55">
        <v>54.569757727652451</v>
      </c>
      <c r="AD55">
        <f t="shared" si="8"/>
        <v>13.241891781318486</v>
      </c>
      <c r="AE55">
        <f t="shared" si="9"/>
        <v>3.0378278920207586</v>
      </c>
    </row>
    <row r="56" spans="1:31" ht="15" thickBot="1" x14ac:dyDescent="0.35">
      <c r="A56" s="1">
        <v>53</v>
      </c>
      <c r="B56">
        <v>5.2463665366891172</v>
      </c>
      <c r="C56">
        <v>14.081477454676941</v>
      </c>
      <c r="D56">
        <v>2.5709142816431099</v>
      </c>
      <c r="E56">
        <v>11.78151478151478</v>
      </c>
      <c r="F56">
        <v>13.679779411971413</v>
      </c>
      <c r="G56">
        <v>2.4975745885445906</v>
      </c>
      <c r="H56">
        <v>30.477466977466978</v>
      </c>
      <c r="I56">
        <v>20.164184207316776</v>
      </c>
      <c r="J56">
        <v>3.6814595146800579</v>
      </c>
      <c r="K56">
        <v>29.538095238095238</v>
      </c>
      <c r="L56">
        <v>24.224876802259622</v>
      </c>
      <c r="M56">
        <v>4.4228371591284112</v>
      </c>
      <c r="N56">
        <v>57.354497354497362</v>
      </c>
      <c r="O56">
        <v>22.455824096684989</v>
      </c>
      <c r="P56">
        <v>4.9002625578419359</v>
      </c>
      <c r="Q56">
        <v>7.9708994708994707</v>
      </c>
      <c r="R56">
        <f t="shared" si="0"/>
        <v>14.977451417506945</v>
      </c>
      <c r="S56">
        <f t="shared" si="1"/>
        <v>3.8671446985558853</v>
      </c>
      <c r="T56">
        <v>7.2486772486772475</v>
      </c>
      <c r="U56">
        <f t="shared" si="2"/>
        <v>14.753551891822296</v>
      </c>
      <c r="V56">
        <f t="shared" si="3"/>
        <v>3.8093343381932083</v>
      </c>
      <c r="W56">
        <v>5.4639804639804641</v>
      </c>
      <c r="X56">
        <f t="shared" si="4"/>
        <v>13.885900733579865</v>
      </c>
      <c r="Y56">
        <f t="shared" si="5"/>
        <v>3.2726610260617166</v>
      </c>
      <c r="Z56">
        <v>8.4166666666666679</v>
      </c>
      <c r="AA56">
        <f t="shared" si="6"/>
        <v>13.561164266324088</v>
      </c>
      <c r="AB56">
        <f t="shared" si="7"/>
        <v>3.0324607035608424</v>
      </c>
      <c r="AC56">
        <v>63.648705096073506</v>
      </c>
      <c r="AD56">
        <f t="shared" si="8"/>
        <v>13.30904288874086</v>
      </c>
      <c r="AE56">
        <f t="shared" si="9"/>
        <v>3.0532330554578713</v>
      </c>
    </row>
    <row r="57" spans="1:31" ht="15" thickBot="1" x14ac:dyDescent="0.35">
      <c r="A57" s="1">
        <v>54</v>
      </c>
      <c r="B57">
        <v>5.2463665366891172</v>
      </c>
      <c r="C57">
        <v>14.081477454676941</v>
      </c>
      <c r="D57">
        <v>2.5709142816431099</v>
      </c>
      <c r="E57">
        <v>11.731009731009728</v>
      </c>
      <c r="F57">
        <v>13.658114779496326</v>
      </c>
      <c r="G57">
        <v>2.4936191859090346</v>
      </c>
      <c r="H57">
        <v>29.477466977466978</v>
      </c>
      <c r="I57">
        <v>21.407284802866005</v>
      </c>
      <c r="J57">
        <v>3.9084175938236001</v>
      </c>
      <c r="K57">
        <v>29.823809523809523</v>
      </c>
      <c r="L57">
        <v>23.904282547524144</v>
      </c>
      <c r="M57">
        <v>4.3643049240866674</v>
      </c>
      <c r="N57">
        <v>57.354497354497362</v>
      </c>
      <c r="O57">
        <v>22.455824096684989</v>
      </c>
      <c r="P57">
        <v>4.9002625578419359</v>
      </c>
      <c r="Q57">
        <v>7.9708994708994707</v>
      </c>
      <c r="R57">
        <f t="shared" si="0"/>
        <v>14.936275045436998</v>
      </c>
      <c r="S57">
        <f t="shared" si="1"/>
        <v>3.8565130507195966</v>
      </c>
      <c r="T57">
        <v>7.1632071632071623</v>
      </c>
      <c r="U57">
        <f t="shared" si="2"/>
        <v>14.712311425121124</v>
      </c>
      <c r="V57">
        <f t="shared" si="3"/>
        <v>3.7986861412654589</v>
      </c>
      <c r="W57">
        <v>5.4639804639804641</v>
      </c>
      <c r="X57">
        <f t="shared" si="4"/>
        <v>13.854904138774696</v>
      </c>
      <c r="Y57">
        <f t="shared" si="5"/>
        <v>3.2653556772978307</v>
      </c>
      <c r="Z57">
        <v>8.4166666666666679</v>
      </c>
      <c r="AA57">
        <f t="shared" si="6"/>
        <v>13.533061091299189</v>
      </c>
      <c r="AB57">
        <f t="shared" si="7"/>
        <v>3.0261764515427521</v>
      </c>
      <c r="AC57">
        <v>62.733918128654963</v>
      </c>
      <c r="AD57">
        <f t="shared" si="8"/>
        <v>13.310134200325486</v>
      </c>
      <c r="AE57">
        <f t="shared" si="9"/>
        <v>3.0534834137016484</v>
      </c>
    </row>
    <row r="58" spans="1:31" ht="15" thickBot="1" x14ac:dyDescent="0.35">
      <c r="A58" s="1">
        <v>55</v>
      </c>
      <c r="B58">
        <v>5.1577454803261258</v>
      </c>
      <c r="C58">
        <v>13.86649143647362</v>
      </c>
      <c r="D58">
        <v>2.5316633844037062</v>
      </c>
      <c r="E58">
        <v>12.193325193325192</v>
      </c>
      <c r="F58">
        <v>14.770585395728864</v>
      </c>
      <c r="G58">
        <v>2.6967276029331742</v>
      </c>
      <c r="H58">
        <v>28.996392496392495</v>
      </c>
      <c r="I58">
        <v>21.16565498674365</v>
      </c>
      <c r="J58">
        <v>3.8643022268715734</v>
      </c>
      <c r="K58">
        <v>29.173015873015874</v>
      </c>
      <c r="L58">
        <v>23.829329540171482</v>
      </c>
      <c r="M58">
        <v>4.3506204397933619</v>
      </c>
      <c r="N58">
        <v>59.537037037037038</v>
      </c>
      <c r="O58">
        <v>25.673540044883051</v>
      </c>
      <c r="P58">
        <v>5.6024257434296567</v>
      </c>
      <c r="Q58">
        <v>7.9708994708994707</v>
      </c>
      <c r="R58">
        <f t="shared" si="0"/>
        <v>15.34148416700061</v>
      </c>
      <c r="S58">
        <f t="shared" si="1"/>
        <v>3.9611371461401004</v>
      </c>
      <c r="T58">
        <v>7.1632071632071623</v>
      </c>
      <c r="U58">
        <f t="shared" si="2"/>
        <v>15.092538715222817</v>
      </c>
      <c r="V58">
        <f t="shared" si="3"/>
        <v>3.8968599832746751</v>
      </c>
      <c r="W58">
        <v>5.2808302808302807</v>
      </c>
      <c r="X58">
        <f t="shared" si="4"/>
        <v>14.221693005780836</v>
      </c>
      <c r="Y58">
        <f t="shared" si="5"/>
        <v>3.3518013211833217</v>
      </c>
      <c r="Z58">
        <v>8.4166666666666679</v>
      </c>
      <c r="AA58">
        <f t="shared" si="6"/>
        <v>13.904519964275442</v>
      </c>
      <c r="AB58">
        <f t="shared" si="7"/>
        <v>3.1092397057861003</v>
      </c>
      <c r="AC58">
        <v>68.742690058479525</v>
      </c>
      <c r="AD58">
        <f t="shared" si="8"/>
        <v>13.790834154358912</v>
      </c>
      <c r="AE58">
        <f t="shared" si="9"/>
        <v>3.1637609897588694</v>
      </c>
    </row>
    <row r="59" spans="1:31" ht="15" thickBot="1" x14ac:dyDescent="0.35">
      <c r="A59" s="1">
        <v>56</v>
      </c>
      <c r="B59">
        <v>5.0691244239631335</v>
      </c>
      <c r="C59">
        <v>13.647483719337254</v>
      </c>
      <c r="D59">
        <v>2.4916782287559278</v>
      </c>
      <c r="E59">
        <v>12.121896621896619</v>
      </c>
      <c r="F59">
        <v>14.779192911836985</v>
      </c>
      <c r="G59">
        <v>2.6982991131786771</v>
      </c>
      <c r="H59">
        <v>28.920634920634921</v>
      </c>
      <c r="I59">
        <v>21.176101961630316</v>
      </c>
      <c r="J59">
        <v>3.8662095748059464</v>
      </c>
      <c r="K59">
        <v>28.923809523809524</v>
      </c>
      <c r="L59">
        <v>23.777919023888032</v>
      </c>
      <c r="M59">
        <v>4.3412342066395482</v>
      </c>
      <c r="N59">
        <v>59.537037037037038</v>
      </c>
      <c r="O59">
        <v>25.673540044883051</v>
      </c>
      <c r="P59">
        <v>5.6024257434296567</v>
      </c>
      <c r="Q59">
        <v>7.8238406473700595</v>
      </c>
      <c r="R59">
        <f t="shared" si="0"/>
        <v>15.334139423797447</v>
      </c>
      <c r="S59">
        <f t="shared" si="1"/>
        <v>3.9592407497540529</v>
      </c>
      <c r="T59">
        <v>7.1632071632071623</v>
      </c>
      <c r="U59">
        <f t="shared" si="2"/>
        <v>15.081695844500222</v>
      </c>
      <c r="V59">
        <f t="shared" si="3"/>
        <v>3.8940603781307055</v>
      </c>
      <c r="W59">
        <v>5.2808302808302807</v>
      </c>
      <c r="X59">
        <f t="shared" si="4"/>
        <v>14.208906976059767</v>
      </c>
      <c r="Y59">
        <f t="shared" si="5"/>
        <v>3.3487878802874773</v>
      </c>
      <c r="Z59">
        <v>8.4166666666666679</v>
      </c>
      <c r="AA59">
        <f t="shared" si="6"/>
        <v>13.889864270179901</v>
      </c>
      <c r="AB59">
        <f t="shared" si="7"/>
        <v>3.1059624933318202</v>
      </c>
      <c r="AC59">
        <v>69.225146198830416</v>
      </c>
      <c r="AD59">
        <f t="shared" si="8"/>
        <v>13.776605333888631</v>
      </c>
      <c r="AE59">
        <f t="shared" si="9"/>
        <v>3.1604967501465087</v>
      </c>
    </row>
    <row r="60" spans="1:31" ht="15" thickBot="1" x14ac:dyDescent="0.35">
      <c r="A60" s="1">
        <v>57</v>
      </c>
      <c r="B60">
        <v>5.0691244239631335</v>
      </c>
      <c r="C60">
        <v>13.647483719337254</v>
      </c>
      <c r="D60">
        <v>2.4916782287559278</v>
      </c>
      <c r="E60">
        <v>11.973748473748474</v>
      </c>
      <c r="F60">
        <v>14.462907210777006</v>
      </c>
      <c r="G60">
        <v>2.6405535088163643</v>
      </c>
      <c r="H60">
        <v>29.003968253968253</v>
      </c>
      <c r="I60">
        <v>21.6814688816571</v>
      </c>
      <c r="J60">
        <v>3.9584765287778336</v>
      </c>
      <c r="K60">
        <v>28.852380952380951</v>
      </c>
      <c r="L60">
        <v>23.824421053800087</v>
      </c>
      <c r="M60">
        <v>4.3497242768904218</v>
      </c>
      <c r="N60">
        <v>59.537037037037038</v>
      </c>
      <c r="O60">
        <v>25.673540044883051</v>
      </c>
      <c r="P60">
        <v>5.6024257434296567</v>
      </c>
      <c r="Q60">
        <v>7.8238406473700595</v>
      </c>
      <c r="R60">
        <f t="shared" si="0"/>
        <v>15.351470034632019</v>
      </c>
      <c r="S60">
        <f t="shared" si="1"/>
        <v>3.9637154749889021</v>
      </c>
      <c r="T60">
        <v>7.1632071632071623</v>
      </c>
      <c r="U60">
        <f t="shared" si="2"/>
        <v>15.098613686018595</v>
      </c>
      <c r="V60">
        <f t="shared" si="3"/>
        <v>3.8984285272446666</v>
      </c>
      <c r="W60">
        <v>5.1587301587301573</v>
      </c>
      <c r="X60">
        <f t="shared" si="4"/>
        <v>14.224393740144622</v>
      </c>
      <c r="Y60">
        <f t="shared" si="5"/>
        <v>3.352437836470568</v>
      </c>
      <c r="Z60">
        <v>8.4166666666666679</v>
      </c>
      <c r="AA60">
        <f t="shared" si="6"/>
        <v>13.907469131129449</v>
      </c>
      <c r="AB60">
        <f t="shared" si="7"/>
        <v>3.1098991795906636</v>
      </c>
      <c r="AC60">
        <v>71.964380648591188</v>
      </c>
      <c r="AD60">
        <f t="shared" si="8"/>
        <v>13.773981196117536</v>
      </c>
      <c r="AE60">
        <f t="shared" si="9"/>
        <v>3.1598947456108135</v>
      </c>
    </row>
    <row r="61" spans="1:31" ht="15" thickBot="1" x14ac:dyDescent="0.35">
      <c r="A61" s="1">
        <v>58</v>
      </c>
      <c r="B61">
        <v>5.0691244239631335</v>
      </c>
      <c r="C61">
        <v>13.647483719337254</v>
      </c>
      <c r="D61">
        <v>2.4916782287559278</v>
      </c>
      <c r="E61">
        <v>11.973748473748474</v>
      </c>
      <c r="F61">
        <v>14.462907210777006</v>
      </c>
      <c r="G61">
        <v>2.6405535088163643</v>
      </c>
      <c r="H61">
        <v>29.003968253968253</v>
      </c>
      <c r="I61">
        <v>21.6814688816571</v>
      </c>
      <c r="J61">
        <v>3.9584765287778336</v>
      </c>
      <c r="K61">
        <v>28.852380952380951</v>
      </c>
      <c r="L61">
        <v>23.824421053800087</v>
      </c>
      <c r="M61">
        <v>4.3497242768904218</v>
      </c>
      <c r="N61">
        <v>59.537037037037038</v>
      </c>
      <c r="O61">
        <v>25.673540044883051</v>
      </c>
      <c r="P61">
        <v>5.6024257434296567</v>
      </c>
      <c r="Q61">
        <v>7.8238406473700595</v>
      </c>
      <c r="R61">
        <f t="shared" si="0"/>
        <v>15.351470034632019</v>
      </c>
      <c r="S61">
        <f t="shared" si="1"/>
        <v>3.9637154749889021</v>
      </c>
      <c r="T61">
        <v>7.0899470899470884</v>
      </c>
      <c r="U61">
        <f t="shared" si="2"/>
        <v>15.098613686018595</v>
      </c>
      <c r="V61">
        <f t="shared" si="3"/>
        <v>3.8984285272446666</v>
      </c>
      <c r="W61">
        <v>5.1587301587301573</v>
      </c>
      <c r="X61">
        <f t="shared" si="4"/>
        <v>14.227028317099473</v>
      </c>
      <c r="Y61">
        <f t="shared" si="5"/>
        <v>3.3530587596274972</v>
      </c>
      <c r="Z61">
        <v>8.4166666666666679</v>
      </c>
      <c r="AA61">
        <f t="shared" si="6"/>
        <v>13.909558302633405</v>
      </c>
      <c r="AB61">
        <f t="shared" si="7"/>
        <v>3.110366346742711</v>
      </c>
      <c r="AC61">
        <v>71.964380648591188</v>
      </c>
      <c r="AD61">
        <f t="shared" si="8"/>
        <v>13.77578371746583</v>
      </c>
      <c r="AE61">
        <f t="shared" si="9"/>
        <v>3.1603082627817916</v>
      </c>
    </row>
    <row r="62" spans="1:31" ht="15" thickBot="1" x14ac:dyDescent="0.35">
      <c r="A62" s="1">
        <v>59</v>
      </c>
      <c r="B62">
        <v>5.0691244239631335</v>
      </c>
      <c r="C62">
        <v>13.647483719337254</v>
      </c>
      <c r="D62">
        <v>2.4916782287559278</v>
      </c>
      <c r="E62">
        <v>11.973748473748474</v>
      </c>
      <c r="F62">
        <v>14.462907210777006</v>
      </c>
      <c r="G62">
        <v>2.6405535088163643</v>
      </c>
      <c r="H62">
        <v>29.003968253968253</v>
      </c>
      <c r="I62">
        <v>21.6814688816571</v>
      </c>
      <c r="J62">
        <v>3.9584765287778336</v>
      </c>
      <c r="K62">
        <v>28.852380952380951</v>
      </c>
      <c r="L62">
        <v>23.824421053800087</v>
      </c>
      <c r="M62">
        <v>4.3497242768904218</v>
      </c>
      <c r="N62">
        <v>59.537037037037038</v>
      </c>
      <c r="O62">
        <v>25.673540044883051</v>
      </c>
      <c r="P62">
        <v>5.6024257434296567</v>
      </c>
      <c r="Q62">
        <v>7.8238406473700595</v>
      </c>
      <c r="R62">
        <f t="shared" si="0"/>
        <v>15.351470034632019</v>
      </c>
      <c r="S62">
        <f t="shared" si="1"/>
        <v>3.9637154749889021</v>
      </c>
      <c r="T62">
        <v>7.0899470899470884</v>
      </c>
      <c r="U62">
        <f t="shared" si="2"/>
        <v>15.098613686018595</v>
      </c>
      <c r="V62">
        <f t="shared" si="3"/>
        <v>3.8984285272446666</v>
      </c>
      <c r="W62">
        <v>5.1587301587301573</v>
      </c>
      <c r="X62">
        <f t="shared" si="4"/>
        <v>14.227028317099473</v>
      </c>
      <c r="Y62">
        <f t="shared" si="5"/>
        <v>3.3530587596274972</v>
      </c>
      <c r="Z62">
        <v>8.4166666666666679</v>
      </c>
      <c r="AA62">
        <f t="shared" si="6"/>
        <v>13.909558302633405</v>
      </c>
      <c r="AB62">
        <f t="shared" si="7"/>
        <v>3.110366346742711</v>
      </c>
      <c r="AC62">
        <v>73.280170122275393</v>
      </c>
      <c r="AD62">
        <f t="shared" si="8"/>
        <v>13.77578371746583</v>
      </c>
      <c r="AE62">
        <f t="shared" si="9"/>
        <v>3.1603082627817916</v>
      </c>
    </row>
    <row r="63" spans="1:31" ht="15" thickBot="1" x14ac:dyDescent="0.35">
      <c r="A63" s="1">
        <v>60</v>
      </c>
      <c r="B63">
        <v>5.0691244239631335</v>
      </c>
      <c r="C63">
        <v>13.647483719337254</v>
      </c>
      <c r="D63">
        <v>2.4916782287559278</v>
      </c>
      <c r="E63">
        <v>11.973748473748474</v>
      </c>
      <c r="F63">
        <v>14.462907210777006</v>
      </c>
      <c r="G63">
        <v>2.6405535088163643</v>
      </c>
      <c r="H63">
        <v>29.003968253968253</v>
      </c>
      <c r="I63">
        <v>21.6814688816571</v>
      </c>
      <c r="J63">
        <v>3.9584765287778336</v>
      </c>
      <c r="K63">
        <v>28.852380952380951</v>
      </c>
      <c r="L63">
        <v>23.824421053800087</v>
      </c>
      <c r="M63">
        <v>4.3497242768904218</v>
      </c>
      <c r="N63">
        <v>59.537037037037038</v>
      </c>
      <c r="O63">
        <v>25.673540044883051</v>
      </c>
      <c r="P63">
        <v>5.6024257434296567</v>
      </c>
      <c r="Q63">
        <v>7.8238406473700595</v>
      </c>
      <c r="R63">
        <f t="shared" si="0"/>
        <v>15.351470034632019</v>
      </c>
      <c r="S63">
        <f t="shared" si="1"/>
        <v>3.9637154749889021</v>
      </c>
      <c r="T63">
        <v>7.0899470899470884</v>
      </c>
      <c r="U63">
        <f t="shared" si="2"/>
        <v>15.098613686018595</v>
      </c>
      <c r="V63">
        <f t="shared" si="3"/>
        <v>3.8984285272446666</v>
      </c>
      <c r="W63">
        <v>5.1587301587301573</v>
      </c>
      <c r="X63">
        <f t="shared" si="4"/>
        <v>14.227028317099473</v>
      </c>
      <c r="Y63">
        <f t="shared" si="5"/>
        <v>3.3530587596274972</v>
      </c>
      <c r="Z63">
        <v>8.4166666666666679</v>
      </c>
      <c r="AA63">
        <f t="shared" si="6"/>
        <v>13.909558302633405</v>
      </c>
      <c r="AB63">
        <f t="shared" si="7"/>
        <v>3.110366346742711</v>
      </c>
      <c r="AC63">
        <v>73.280170122275393</v>
      </c>
      <c r="AD63">
        <f t="shared" si="8"/>
        <v>13.77578371746583</v>
      </c>
      <c r="AE63">
        <f t="shared" si="9"/>
        <v>3.1603082627817916</v>
      </c>
    </row>
    <row r="65" spans="1:31" ht="20.399999999999999" thickBot="1" x14ac:dyDescent="0.45">
      <c r="A65" s="74" t="s">
        <v>15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</row>
    <row r="66" spans="1:31" ht="15" thickTop="1" x14ac:dyDescent="0.3">
      <c r="B66" s="75" t="s">
        <v>107</v>
      </c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</row>
    <row r="67" spans="1:31" ht="15" thickBot="1" x14ac:dyDescent="0.35">
      <c r="A67" s="1" t="s">
        <v>0</v>
      </c>
      <c r="B67" s="2" t="s">
        <v>1</v>
      </c>
      <c r="C67" s="2" t="s">
        <v>106</v>
      </c>
      <c r="D67" s="2" t="s">
        <v>112</v>
      </c>
      <c r="E67" s="2" t="s">
        <v>2</v>
      </c>
      <c r="F67" s="2"/>
      <c r="G67" s="2"/>
      <c r="H67" s="2" t="s">
        <v>3</v>
      </c>
      <c r="I67" s="2"/>
      <c r="J67" s="2"/>
      <c r="K67" s="2" t="s">
        <v>4</v>
      </c>
      <c r="L67" s="2"/>
      <c r="M67" s="2"/>
      <c r="N67" s="2" t="s">
        <v>5</v>
      </c>
      <c r="O67" s="2"/>
      <c r="P67" s="2"/>
      <c r="Q67" s="3" t="s">
        <v>7</v>
      </c>
      <c r="R67" s="3"/>
      <c r="S67" s="3"/>
      <c r="T67" s="3" t="s">
        <v>8</v>
      </c>
      <c r="U67" s="3"/>
      <c r="V67" s="3"/>
      <c r="W67" s="3" t="s">
        <v>9</v>
      </c>
      <c r="X67" s="3"/>
      <c r="Y67" s="3"/>
      <c r="Z67" s="3" t="s">
        <v>10</v>
      </c>
      <c r="AA67" s="3"/>
      <c r="AB67" s="3"/>
      <c r="AC67" s="3" t="s">
        <v>11</v>
      </c>
    </row>
    <row r="68" spans="1:31" ht="15" thickBot="1" x14ac:dyDescent="0.35">
      <c r="A68" s="1">
        <v>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</row>
    <row r="69" spans="1:31" ht="15" thickBot="1" x14ac:dyDescent="0.35">
      <c r="A69" s="1">
        <v>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</row>
    <row r="70" spans="1:31" ht="15" thickBot="1" x14ac:dyDescent="0.35">
      <c r="A70" s="1">
        <v>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</row>
    <row r="71" spans="1:31" ht="15" thickBot="1" x14ac:dyDescent="0.35">
      <c r="A71" s="1">
        <v>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</row>
    <row r="72" spans="1:31" ht="15" thickBot="1" x14ac:dyDescent="0.35">
      <c r="A72" s="1">
        <v>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</row>
    <row r="73" spans="1:31" ht="15" thickBot="1" x14ac:dyDescent="0.35">
      <c r="A73" s="1">
        <v>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1.587301587301587</v>
      </c>
      <c r="O73">
        <v>7.2739296745330781</v>
      </c>
      <c r="P73">
        <v>1.5871546311440274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</row>
    <row r="74" spans="1:31" ht="15" thickBot="1" x14ac:dyDescent="0.35">
      <c r="A74" s="1">
        <v>7</v>
      </c>
      <c r="B74">
        <v>2.7777777777777772</v>
      </c>
      <c r="C74">
        <v>6.3174836964908616</v>
      </c>
      <c r="D74">
        <v>1.1534569465931825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1.587301587301587</v>
      </c>
      <c r="O74">
        <v>7.2739296745330781</v>
      </c>
      <c r="P74">
        <v>1.5871546311440274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2.6315789473684212</v>
      </c>
      <c r="AD74">
        <v>11.470786693528089</v>
      </c>
      <c r="AE74">
        <v>2.6315179384097473</v>
      </c>
    </row>
    <row r="75" spans="1:31" ht="15" thickBot="1" x14ac:dyDescent="0.35">
      <c r="A75" s="1">
        <v>8</v>
      </c>
      <c r="B75">
        <v>2.7777777777777772</v>
      </c>
      <c r="C75">
        <v>6.3174836964908616</v>
      </c>
      <c r="D75">
        <v>1.1534569465931825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2.7777777777777777</v>
      </c>
      <c r="O75">
        <v>8.87151079037295</v>
      </c>
      <c r="P75">
        <v>1.9357431355821404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2.6315789473684212</v>
      </c>
      <c r="AD75">
        <v>11.470786693528089</v>
      </c>
      <c r="AE75">
        <v>2.6315179384097473</v>
      </c>
    </row>
    <row r="76" spans="1:31" ht="15" thickBot="1" x14ac:dyDescent="0.35">
      <c r="A76" s="1">
        <v>9</v>
      </c>
      <c r="B76">
        <v>2.7777777777777772</v>
      </c>
      <c r="C76">
        <v>6.3174836964908616</v>
      </c>
      <c r="D76">
        <v>1.1534569465931825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2</v>
      </c>
      <c r="L76">
        <v>0</v>
      </c>
      <c r="M76">
        <v>0</v>
      </c>
      <c r="N76">
        <v>4.3650793650793647</v>
      </c>
      <c r="O76">
        <v>11.061396718068535</v>
      </c>
      <c r="P76">
        <v>2.4135711800280459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4.3859649122807012</v>
      </c>
      <c r="AD76">
        <v>13.42802631953805</v>
      </c>
      <c r="AE76">
        <v>3.080529093722884</v>
      </c>
    </row>
    <row r="77" spans="1:31" ht="15" thickBot="1" x14ac:dyDescent="0.35">
      <c r="A77" s="1">
        <v>10</v>
      </c>
      <c r="B77">
        <v>5.5555555555555545</v>
      </c>
      <c r="C77">
        <v>12.634967392981723</v>
      </c>
      <c r="D77">
        <v>2.3069138931863651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2</v>
      </c>
      <c r="L77">
        <v>6.9221865524317288</v>
      </c>
      <c r="M77">
        <v>1.3844373104863457</v>
      </c>
      <c r="N77">
        <v>4.3650793650793647</v>
      </c>
      <c r="O77">
        <v>11.061396718068535</v>
      </c>
      <c r="P77">
        <v>2.4135711800280459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3.5087719298245608</v>
      </c>
      <c r="AD77">
        <v>10.510058921410192</v>
      </c>
      <c r="AE77">
        <v>2.411116981282448</v>
      </c>
    </row>
    <row r="78" spans="1:31" ht="15" thickBot="1" x14ac:dyDescent="0.35">
      <c r="A78" s="1">
        <v>11</v>
      </c>
      <c r="B78">
        <v>4.761904761904761</v>
      </c>
      <c r="C78">
        <v>10.829972051127191</v>
      </c>
      <c r="D78">
        <v>1.977354765588313</v>
      </c>
      <c r="E78">
        <v>2</v>
      </c>
      <c r="F78">
        <v>6.1025715325872936</v>
      </c>
      <c r="G78">
        <v>1.1142179172151347</v>
      </c>
      <c r="H78">
        <v>1.1111111111111109</v>
      </c>
      <c r="I78">
        <v>6.0858061945018456</v>
      </c>
      <c r="J78">
        <v>1.1111568731973425</v>
      </c>
      <c r="K78">
        <v>2.9333333333333331</v>
      </c>
      <c r="L78">
        <v>6.9221865524317288</v>
      </c>
      <c r="M78">
        <v>1.3844373104863457</v>
      </c>
      <c r="N78">
        <v>5.9523809523809517</v>
      </c>
      <c r="O78">
        <v>12.677313820927749</v>
      </c>
      <c r="P78">
        <v>2.7661605544245575</v>
      </c>
      <c r="Q78">
        <v>0</v>
      </c>
      <c r="R78">
        <v>0</v>
      </c>
      <c r="S78">
        <v>0</v>
      </c>
      <c r="T78">
        <v>8.3333333333333339</v>
      </c>
      <c r="U78">
        <v>14.433756729740644</v>
      </c>
      <c r="V78">
        <v>8.3333333331835941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3.5087719298245608</v>
      </c>
      <c r="AD78">
        <v>10.510058921410192</v>
      </c>
      <c r="AE78">
        <v>2.411116981282448</v>
      </c>
    </row>
    <row r="79" spans="1:31" ht="15" thickBot="1" x14ac:dyDescent="0.35">
      <c r="A79" s="1">
        <v>12</v>
      </c>
      <c r="B79">
        <v>9.5238095238095219</v>
      </c>
      <c r="C79">
        <v>21.659944102254382</v>
      </c>
      <c r="D79">
        <v>3.954709531176626</v>
      </c>
      <c r="E79">
        <v>2</v>
      </c>
      <c r="F79">
        <v>6.1025715325872936</v>
      </c>
      <c r="G79">
        <v>1.1142179172151347</v>
      </c>
      <c r="H79">
        <v>1.1111111111111109</v>
      </c>
      <c r="I79">
        <v>6.0858061945018456</v>
      </c>
      <c r="J79">
        <v>1.1111568731973425</v>
      </c>
      <c r="K79">
        <v>2.9333333333333331</v>
      </c>
      <c r="L79">
        <v>8.4063468086123265</v>
      </c>
      <c r="M79">
        <v>1.6812693617224652</v>
      </c>
      <c r="N79">
        <v>5.1587301587301582</v>
      </c>
      <c r="O79">
        <v>11.016461948485723</v>
      </c>
      <c r="P79">
        <v>2.403766517234502</v>
      </c>
      <c r="Q79">
        <v>0</v>
      </c>
      <c r="R79">
        <v>0</v>
      </c>
      <c r="S79">
        <v>0</v>
      </c>
      <c r="T79">
        <v>13.333333333333334</v>
      </c>
      <c r="U79">
        <v>23.094010767585029</v>
      </c>
      <c r="V79">
        <v>13.33333333309375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3.5087719298245608</v>
      </c>
      <c r="AD79">
        <v>10.510058921410192</v>
      </c>
      <c r="AE79">
        <v>2.411116981282448</v>
      </c>
    </row>
    <row r="80" spans="1:31" ht="15" thickBot="1" x14ac:dyDescent="0.35">
      <c r="A80" s="1">
        <v>13</v>
      </c>
      <c r="B80">
        <v>9.5238095238095219</v>
      </c>
      <c r="C80">
        <v>21.659944102254382</v>
      </c>
      <c r="D80">
        <v>3.954709531176626</v>
      </c>
      <c r="E80">
        <v>4</v>
      </c>
      <c r="F80">
        <v>12.205143065174587</v>
      </c>
      <c r="G80">
        <v>2.2284358344302695</v>
      </c>
      <c r="H80">
        <v>0.83333333333333337</v>
      </c>
      <c r="I80">
        <v>4.5643546458763842</v>
      </c>
      <c r="J80">
        <v>0.8333676548980069</v>
      </c>
      <c r="K80">
        <v>2.9333333333333331</v>
      </c>
      <c r="L80">
        <v>8.4063468086123265</v>
      </c>
      <c r="M80">
        <v>1.6812693617224652</v>
      </c>
      <c r="N80">
        <v>7.4603174603174596</v>
      </c>
      <c r="O80">
        <v>13.970395759317546</v>
      </c>
      <c r="P80">
        <v>3.0483080426178364</v>
      </c>
      <c r="Q80">
        <v>0</v>
      </c>
      <c r="R80">
        <v>0</v>
      </c>
      <c r="S80">
        <v>0</v>
      </c>
      <c r="T80">
        <v>13.333333333333334</v>
      </c>
      <c r="U80">
        <v>23.094010767585029</v>
      </c>
      <c r="V80">
        <f>U80/1.7320508076</f>
        <v>13.33333333309375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3.5087719298245608</v>
      </c>
      <c r="AD80">
        <v>10.510058921410192</v>
      </c>
      <c r="AE80">
        <v>2.411116981282448</v>
      </c>
    </row>
    <row r="81" spans="1:31" ht="15" thickBot="1" x14ac:dyDescent="0.35">
      <c r="A81" s="1">
        <v>14</v>
      </c>
      <c r="B81">
        <v>8.3333333333333339</v>
      </c>
      <c r="C81">
        <v>18.952451089472586</v>
      </c>
      <c r="D81">
        <v>3.4603708397795478</v>
      </c>
      <c r="E81">
        <v>3.333333333333333</v>
      </c>
      <c r="F81">
        <v>10.170952554312155</v>
      </c>
      <c r="G81">
        <v>1.8570298620252246</v>
      </c>
      <c r="H81">
        <v>0.83333333333333337</v>
      </c>
      <c r="I81">
        <v>4.5643546458763842</v>
      </c>
      <c r="J81">
        <v>0.8333676548980069</v>
      </c>
      <c r="K81">
        <v>3.9333333333333331</v>
      </c>
      <c r="L81">
        <v>8.4063468086123265</v>
      </c>
      <c r="M81">
        <v>1.6812693617224652</v>
      </c>
      <c r="N81">
        <v>9.0476190476190474</v>
      </c>
      <c r="O81">
        <v>14.940357616679918</v>
      </c>
      <c r="P81">
        <v>3.2599514764739075</v>
      </c>
      <c r="Q81">
        <v>0</v>
      </c>
      <c r="R81">
        <v>0</v>
      </c>
      <c r="S81">
        <v>0</v>
      </c>
      <c r="T81">
        <v>13.333333333333334</v>
      </c>
      <c r="U81">
        <v>23.094010767585029</v>
      </c>
      <c r="V81">
        <v>13.33333333309375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6.3157894736842097</v>
      </c>
      <c r="AD81">
        <v>16.992908355339573</v>
      </c>
      <c r="AE81">
        <v>3.8983501618122443</v>
      </c>
    </row>
    <row r="82" spans="1:31" ht="15" thickBot="1" x14ac:dyDescent="0.35">
      <c r="A82" s="1">
        <v>15</v>
      </c>
      <c r="B82">
        <v>19.079365079365076</v>
      </c>
      <c r="C82">
        <v>15.700064886107894</v>
      </c>
      <c r="D82">
        <v>2.8665446204323342</v>
      </c>
      <c r="E82">
        <v>3.333333333333333</v>
      </c>
      <c r="F82">
        <v>10.170952554312155</v>
      </c>
      <c r="G82">
        <v>1.8570298620252246</v>
      </c>
      <c r="H82">
        <v>0.83333333333333337</v>
      </c>
      <c r="I82">
        <v>4.5643546458763842</v>
      </c>
      <c r="J82">
        <v>0.8333676548980069</v>
      </c>
      <c r="K82">
        <v>3.6666666666666661</v>
      </c>
      <c r="L82">
        <v>9.4633797110522586</v>
      </c>
      <c r="M82">
        <v>1.8926759422104518</v>
      </c>
      <c r="N82">
        <v>11.03174603174603</v>
      </c>
      <c r="O82">
        <v>14.818121324132814</v>
      </c>
      <c r="P82">
        <v>3.2332798001598984</v>
      </c>
      <c r="Q82">
        <v>0</v>
      </c>
      <c r="R82">
        <v>0</v>
      </c>
      <c r="S82">
        <v>0</v>
      </c>
      <c r="T82">
        <v>13.333333333333334</v>
      </c>
      <c r="U82">
        <v>23.094010767585029</v>
      </c>
      <c r="V82">
        <v>13.3333333330937</v>
      </c>
      <c r="W82">
        <v>0</v>
      </c>
      <c r="X82">
        <v>0</v>
      </c>
      <c r="Y82">
        <v>0</v>
      </c>
      <c r="Z82">
        <v>1.25</v>
      </c>
      <c r="AA82">
        <v>5.5901699437494745</v>
      </c>
      <c r="AB82">
        <v>1.2500380017328878</v>
      </c>
      <c r="AC82">
        <v>6.3157894736842097</v>
      </c>
      <c r="AD82">
        <v>16.992908355339573</v>
      </c>
      <c r="AE82">
        <v>3.8983501618122443</v>
      </c>
    </row>
    <row r="83" spans="1:31" ht="15" thickBot="1" x14ac:dyDescent="0.35">
      <c r="A83" s="1">
        <v>16</v>
      </c>
      <c r="B83">
        <v>19.079365079365076</v>
      </c>
      <c r="C83">
        <v>15.700064886107894</v>
      </c>
      <c r="D83">
        <v>2.8665446204323342</v>
      </c>
      <c r="E83">
        <v>5</v>
      </c>
      <c r="F83">
        <v>15.256428831468234</v>
      </c>
      <c r="G83">
        <v>2.785544793037837</v>
      </c>
      <c r="H83">
        <v>0.83333333333333337</v>
      </c>
      <c r="I83">
        <v>4.5643546458763842</v>
      </c>
      <c r="J83">
        <v>0.8333676548980069</v>
      </c>
      <c r="K83">
        <v>3.6666666666666661</v>
      </c>
      <c r="L83">
        <v>9.0267093384843999</v>
      </c>
      <c r="M83">
        <v>1.80534186769688</v>
      </c>
      <c r="N83">
        <v>13.333333333333334</v>
      </c>
      <c r="O83">
        <v>15.898986690282426</v>
      </c>
      <c r="P83">
        <v>3.4691221231251199</v>
      </c>
      <c r="Q83">
        <v>0</v>
      </c>
      <c r="R83">
        <v>0</v>
      </c>
      <c r="S83">
        <v>0</v>
      </c>
      <c r="T83">
        <v>16.666666666666668</v>
      </c>
      <c r="U83">
        <v>28.867513459481287</v>
      </c>
      <c r="V83">
        <v>16.666666666367188</v>
      </c>
      <c r="W83">
        <v>0</v>
      </c>
      <c r="X83">
        <v>0</v>
      </c>
      <c r="Y83">
        <v>0</v>
      </c>
      <c r="Z83">
        <v>1.25</v>
      </c>
      <c r="AA83">
        <v>5.5901699437494745</v>
      </c>
      <c r="AB83">
        <v>1.2500380017328878</v>
      </c>
      <c r="AC83">
        <v>7.3684210526315788</v>
      </c>
      <c r="AD83">
        <v>17.198153337862138</v>
      </c>
      <c r="AE83">
        <v>3.9454354984772051</v>
      </c>
    </row>
    <row r="84" spans="1:31" ht="15" thickBot="1" x14ac:dyDescent="0.35">
      <c r="A84" s="1">
        <v>17</v>
      </c>
      <c r="B84">
        <v>19.079365079365076</v>
      </c>
      <c r="C84">
        <v>15.700064886107894</v>
      </c>
      <c r="D84">
        <v>2.8665446204323342</v>
      </c>
      <c r="E84">
        <v>6.4285714285714279</v>
      </c>
      <c r="F84">
        <v>15.394187191802958</v>
      </c>
      <c r="G84">
        <v>2.8106969493888911</v>
      </c>
      <c r="H84">
        <v>0.83333333333333337</v>
      </c>
      <c r="I84">
        <v>4.5643546458763842</v>
      </c>
      <c r="J84">
        <v>0.8333676548980069</v>
      </c>
      <c r="K84">
        <v>7.466666666666665</v>
      </c>
      <c r="L84">
        <v>9.0267093384843999</v>
      </c>
      <c r="M84">
        <v>1.80534186769688</v>
      </c>
      <c r="N84">
        <v>13.095238095238095</v>
      </c>
      <c r="O84">
        <v>15.752298899999348</v>
      </c>
      <c r="P84">
        <v>3.4371151865588798</v>
      </c>
      <c r="Q84">
        <v>0</v>
      </c>
      <c r="R84">
        <v>0</v>
      </c>
      <c r="S84">
        <v>0</v>
      </c>
      <c r="T84">
        <v>16.666666666666668</v>
      </c>
      <c r="U84">
        <v>28.867513459481287</v>
      </c>
      <c r="V84">
        <v>16.666666666367188</v>
      </c>
      <c r="W84">
        <v>0</v>
      </c>
      <c r="X84">
        <v>0</v>
      </c>
      <c r="Y84">
        <v>0</v>
      </c>
      <c r="Z84">
        <v>1.25</v>
      </c>
      <c r="AA84">
        <v>5.5901699437494745</v>
      </c>
      <c r="AB84">
        <v>1.2500380017328878</v>
      </c>
      <c r="AC84">
        <v>6.0526315789473681</v>
      </c>
      <c r="AD84">
        <v>13.393504579171228</v>
      </c>
      <c r="AE84">
        <v>3.0726094469307705</v>
      </c>
    </row>
    <row r="85" spans="1:31" ht="15" thickBot="1" x14ac:dyDescent="0.35">
      <c r="A85" s="1">
        <v>18</v>
      </c>
      <c r="B85">
        <v>19.079365079365076</v>
      </c>
      <c r="C85">
        <v>15.700064886107894</v>
      </c>
      <c r="D85">
        <v>2.8665446204323342</v>
      </c>
      <c r="E85">
        <v>8.0952380952380931</v>
      </c>
      <c r="F85">
        <v>20.324600209610683</v>
      </c>
      <c r="G85">
        <v>3.7109001660782694</v>
      </c>
      <c r="H85">
        <v>1.3333333333333333</v>
      </c>
      <c r="I85">
        <v>7.3029674334022152</v>
      </c>
      <c r="J85">
        <v>1.3333882478368111</v>
      </c>
      <c r="K85">
        <v>9.6</v>
      </c>
      <c r="L85">
        <v>12.464022298273212</v>
      </c>
      <c r="M85">
        <v>2.4928044596546424</v>
      </c>
      <c r="N85">
        <v>16.666666666666664</v>
      </c>
      <c r="O85">
        <v>15.793810320642846</v>
      </c>
      <c r="P85">
        <v>3.4461728825317142</v>
      </c>
      <c r="Q85">
        <v>0</v>
      </c>
      <c r="R85">
        <v>0</v>
      </c>
      <c r="S85">
        <v>0</v>
      </c>
      <c r="T85">
        <v>12.5</v>
      </c>
      <c r="U85">
        <v>21.650635094610966</v>
      </c>
      <c r="V85">
        <v>12.49999999977539</v>
      </c>
      <c r="W85">
        <v>0</v>
      </c>
      <c r="X85">
        <v>0</v>
      </c>
      <c r="Y85">
        <v>0</v>
      </c>
      <c r="Z85">
        <v>1</v>
      </c>
      <c r="AA85">
        <v>4.4721359549995796</v>
      </c>
      <c r="AB85">
        <v>1.0000304013863102</v>
      </c>
      <c r="AC85">
        <v>7.3684210526315788</v>
      </c>
      <c r="AD85">
        <v>16.276126096272247</v>
      </c>
      <c r="AE85">
        <v>3.7339128461280677</v>
      </c>
    </row>
    <row r="86" spans="1:31" ht="15" thickBot="1" x14ac:dyDescent="0.35">
      <c r="A86" s="1">
        <v>19</v>
      </c>
      <c r="B86">
        <v>19.079365079365076</v>
      </c>
      <c r="C86">
        <v>15.700064886107894</v>
      </c>
      <c r="D86">
        <v>2.8665446204323342</v>
      </c>
      <c r="E86">
        <v>9.5238095238095219</v>
      </c>
      <c r="F86">
        <v>20.203050891044214</v>
      </c>
      <c r="G86">
        <v>3.6887074842147549</v>
      </c>
      <c r="H86">
        <v>1.3333333333333333</v>
      </c>
      <c r="I86">
        <v>7.3029674334022152</v>
      </c>
      <c r="J86">
        <v>1.3333882478368111</v>
      </c>
      <c r="K86">
        <v>9.466666666666665</v>
      </c>
      <c r="L86">
        <v>12.539567007705678</v>
      </c>
      <c r="M86">
        <v>2.5079134015411357</v>
      </c>
      <c r="N86">
        <v>22.698412698412696</v>
      </c>
      <c r="O86">
        <v>13.085999627211764</v>
      </c>
      <c r="P86">
        <v>2.8553348521081747</v>
      </c>
      <c r="Q86">
        <v>0</v>
      </c>
      <c r="R86">
        <v>0</v>
      </c>
      <c r="S86">
        <v>0</v>
      </c>
      <c r="T86">
        <v>12.5</v>
      </c>
      <c r="U86">
        <v>21.650635094610966</v>
      </c>
      <c r="V86">
        <v>12.49999999977539</v>
      </c>
      <c r="W86">
        <v>0</v>
      </c>
      <c r="X86">
        <v>0</v>
      </c>
      <c r="Y86">
        <v>0</v>
      </c>
      <c r="Z86">
        <v>2</v>
      </c>
      <c r="AA86">
        <v>6.1558701125109243</v>
      </c>
      <c r="AB86">
        <v>1.3765362505614767</v>
      </c>
      <c r="AC86">
        <v>9.8245614035087723</v>
      </c>
      <c r="AD86">
        <v>20.539744195533054</v>
      </c>
      <c r="AE86">
        <v>4.7120312446737911</v>
      </c>
    </row>
    <row r="87" spans="1:31" s="73" customFormat="1" ht="15" thickBot="1" x14ac:dyDescent="0.35">
      <c r="A87" s="72">
        <v>20</v>
      </c>
      <c r="B87" s="73">
        <v>21.222222222222221</v>
      </c>
      <c r="C87" s="73">
        <v>15.628182945279871</v>
      </c>
      <c r="D87" s="73">
        <v>2.8534202930947363</v>
      </c>
      <c r="E87" s="73">
        <v>12.619047619047617</v>
      </c>
      <c r="F87" s="73">
        <v>25.675257738877256</v>
      </c>
      <c r="G87" s="73">
        <v>4.6878323423182868</v>
      </c>
      <c r="H87" s="73">
        <v>1.3333333333333333</v>
      </c>
      <c r="I87" s="73">
        <v>7.3029674334022152</v>
      </c>
      <c r="J87" s="73">
        <v>1.3333882478368111</v>
      </c>
      <c r="K87" s="73">
        <v>11.133333333333331</v>
      </c>
      <c r="L87" s="73">
        <v>12.441715970729129</v>
      </c>
      <c r="M87" s="73">
        <v>2.4883431941458261</v>
      </c>
      <c r="N87" s="73">
        <v>22.07482993197279</v>
      </c>
      <c r="O87" s="73">
        <v>12.708832176479692</v>
      </c>
      <c r="P87" s="73">
        <v>2.7730377867073295</v>
      </c>
      <c r="Q87" s="73">
        <v>0</v>
      </c>
      <c r="R87" s="73">
        <v>0</v>
      </c>
      <c r="S87" s="73">
        <v>0</v>
      </c>
      <c r="T87" s="73">
        <v>15.873015873015872</v>
      </c>
      <c r="U87" s="73">
        <v>16.723259925163077</v>
      </c>
      <c r="V87" s="73">
        <v>9.6551786193474918</v>
      </c>
      <c r="W87" s="73">
        <v>0</v>
      </c>
      <c r="X87" s="73">
        <v>0</v>
      </c>
      <c r="Y87" s="73">
        <v>0</v>
      </c>
      <c r="Z87" s="73">
        <v>2</v>
      </c>
      <c r="AA87" s="73">
        <v>6.1558701125109243</v>
      </c>
      <c r="AB87" s="73">
        <v>1.3765362505614767</v>
      </c>
      <c r="AC87" s="73">
        <v>10.87719298245614</v>
      </c>
      <c r="AD87" s="73">
        <v>21.576510583661612</v>
      </c>
      <c r="AE87" s="73">
        <v>4.9498762522738273</v>
      </c>
    </row>
    <row r="88" spans="1:31" ht="15" thickBot="1" x14ac:dyDescent="0.35">
      <c r="A88" s="1">
        <v>21</v>
      </c>
      <c r="B88">
        <v>25.111111111111107</v>
      </c>
      <c r="C88">
        <v>16.093199185542407</v>
      </c>
      <c r="D88">
        <v>2.9383237512401692</v>
      </c>
      <c r="E88">
        <v>14.047619047619047</v>
      </c>
      <c r="F88">
        <v>26.13705553542572</v>
      </c>
      <c r="G88">
        <v>4.77214817152195</v>
      </c>
      <c r="H88">
        <v>1.3333333333333333</v>
      </c>
      <c r="I88">
        <v>7.3029674334022152</v>
      </c>
      <c r="J88">
        <v>1.3333882478368111</v>
      </c>
      <c r="K88">
        <v>11.133333333333331</v>
      </c>
      <c r="L88">
        <v>14.447542402826908</v>
      </c>
      <c r="M88">
        <v>2.8895084805653815</v>
      </c>
      <c r="N88">
        <v>21.530612244897959</v>
      </c>
      <c r="O88">
        <v>12.134584350120042</v>
      </c>
      <c r="P88">
        <v>2.6477382391708577</v>
      </c>
      <c r="Q88">
        <v>0</v>
      </c>
      <c r="R88">
        <v>0</v>
      </c>
      <c r="S88">
        <v>0</v>
      </c>
      <c r="T88">
        <v>23.743386243386244</v>
      </c>
      <c r="U88">
        <v>17.949862168280013</v>
      </c>
      <c r="V88">
        <v>10.363357754586929</v>
      </c>
      <c r="W88">
        <v>5.5555555555555545</v>
      </c>
      <c r="X88">
        <v>10.855649121315492</v>
      </c>
      <c r="Y88">
        <v>3.1337565276865464</v>
      </c>
      <c r="Z88">
        <v>2</v>
      </c>
      <c r="AA88">
        <v>6.1558701125109243</v>
      </c>
      <c r="AB88">
        <v>1.3765362505614767</v>
      </c>
      <c r="AC88">
        <v>12.192982456140351</v>
      </c>
      <c r="AD88">
        <v>21.6385332418281</v>
      </c>
      <c r="AE88">
        <v>4.9641048960376466</v>
      </c>
    </row>
    <row r="89" spans="1:31" ht="15" thickBot="1" x14ac:dyDescent="0.35">
      <c r="A89" s="1">
        <v>22</v>
      </c>
      <c r="B89">
        <v>24.444444444444443</v>
      </c>
      <c r="C89">
        <v>16.367038489428435</v>
      </c>
      <c r="D89">
        <v>2.98832179832544</v>
      </c>
      <c r="E89">
        <v>16.19047619047619</v>
      </c>
      <c r="F89">
        <v>25.70949599617229</v>
      </c>
      <c r="G89">
        <v>4.6940836217221635</v>
      </c>
      <c r="H89">
        <v>2.2857142857142856</v>
      </c>
      <c r="I89">
        <v>8.8270583937914022</v>
      </c>
      <c r="J89">
        <v>1.6116593744369914</v>
      </c>
      <c r="K89">
        <v>11.133333333333331</v>
      </c>
      <c r="L89">
        <v>14.447542402826908</v>
      </c>
      <c r="M89">
        <v>2.8895084805653815</v>
      </c>
      <c r="N89">
        <v>21.258503401360542</v>
      </c>
      <c r="O89">
        <v>11.958010165853693</v>
      </c>
      <c r="P89">
        <v>2.6092101605615738</v>
      </c>
      <c r="Q89">
        <v>1.5151515151515149</v>
      </c>
      <c r="R89">
        <v>5.0251890762960603</v>
      </c>
      <c r="S89">
        <v>1.5151518762139031</v>
      </c>
      <c r="T89">
        <v>23.743386243386244</v>
      </c>
      <c r="U89">
        <v>17.949862168280013</v>
      </c>
      <c r="V89">
        <v>10.363357754586929</v>
      </c>
      <c r="W89">
        <v>4.8611111111111107</v>
      </c>
      <c r="X89">
        <v>9.0302055787569309</v>
      </c>
      <c r="Y89">
        <v>2.6067962737682682</v>
      </c>
      <c r="Z89">
        <v>2</v>
      </c>
      <c r="AA89">
        <v>6.1558701125109243</v>
      </c>
      <c r="AB89">
        <v>1.3765362505614767</v>
      </c>
      <c r="AC89">
        <v>13.822055137844609</v>
      </c>
      <c r="AD89">
        <v>21.934571630856894</v>
      </c>
      <c r="AE89">
        <v>5.0320191857896059</v>
      </c>
    </row>
    <row r="90" spans="1:31" ht="15" thickBot="1" x14ac:dyDescent="0.35">
      <c r="A90" s="1">
        <v>23</v>
      </c>
      <c r="B90">
        <v>23.333333333333329</v>
      </c>
      <c r="C90">
        <v>15.863229057313486</v>
      </c>
      <c r="D90">
        <v>2.896335413057054</v>
      </c>
      <c r="E90">
        <v>23.083333333333329</v>
      </c>
      <c r="F90">
        <v>23.591910914857891</v>
      </c>
      <c r="G90">
        <v>4.3074513264301419</v>
      </c>
      <c r="H90">
        <v>2.6190476190476191</v>
      </c>
      <c r="I90">
        <v>10.35664740335816</v>
      </c>
      <c r="J90">
        <v>1.8909343442319078</v>
      </c>
      <c r="K90">
        <v>11.133333333333331</v>
      </c>
      <c r="L90">
        <v>14.447542402826908</v>
      </c>
      <c r="M90">
        <v>2.8895084805653815</v>
      </c>
      <c r="N90">
        <v>26.050642479213906</v>
      </c>
      <c r="O90">
        <v>16.576188742704165</v>
      </c>
      <c r="P90">
        <v>3.6168860446659754</v>
      </c>
      <c r="Q90">
        <v>1.5151515151515149</v>
      </c>
      <c r="R90">
        <v>5.0251890762960603</v>
      </c>
      <c r="S90">
        <v>1.5151518762139031</v>
      </c>
      <c r="T90">
        <v>22.261904761904759</v>
      </c>
      <c r="U90">
        <v>15.387566762953584</v>
      </c>
      <c r="V90">
        <v>8.8840158126049555</v>
      </c>
      <c r="W90">
        <v>6.8452380952380949</v>
      </c>
      <c r="X90">
        <v>12.414674770603696</v>
      </c>
      <c r="Y90">
        <v>3.5838085467495597</v>
      </c>
      <c r="Z90">
        <v>3</v>
      </c>
      <c r="AA90">
        <v>7.326950970650465</v>
      </c>
      <c r="AB90">
        <v>1.6384058521132523</v>
      </c>
      <c r="AC90">
        <v>14.912280701754385</v>
      </c>
      <c r="AD90">
        <v>22.451756813567943</v>
      </c>
      <c r="AE90">
        <v>5.1506668533076265</v>
      </c>
    </row>
    <row r="91" spans="1:31" ht="15" thickBot="1" x14ac:dyDescent="0.35">
      <c r="A91" s="1">
        <v>24</v>
      </c>
      <c r="B91">
        <v>23.333333333333329</v>
      </c>
      <c r="C91">
        <v>15.863229057313486</v>
      </c>
      <c r="D91">
        <v>2.896335413057054</v>
      </c>
      <c r="E91">
        <v>24.333333333333329</v>
      </c>
      <c r="F91">
        <v>24.001720166675941</v>
      </c>
      <c r="G91">
        <v>4.3822749984801792</v>
      </c>
      <c r="H91">
        <v>2.6190476190476191</v>
      </c>
      <c r="I91">
        <v>10.35664740335816</v>
      </c>
      <c r="J91">
        <v>1.8909343442319078</v>
      </c>
      <c r="K91">
        <v>14.390476190476187</v>
      </c>
      <c r="L91">
        <v>14.447542402826908</v>
      </c>
      <c r="M91">
        <v>2.8895084805653815</v>
      </c>
      <c r="N91">
        <v>26.086545729402875</v>
      </c>
      <c r="O91">
        <v>16.079453592096023</v>
      </c>
      <c r="P91">
        <v>3.508499583699765</v>
      </c>
      <c r="Q91">
        <v>1.5151515151515149</v>
      </c>
      <c r="R91">
        <v>5.0251890762960603</v>
      </c>
      <c r="S91">
        <v>1.5151518762139031</v>
      </c>
      <c r="T91">
        <v>22.261904761904759</v>
      </c>
      <c r="U91">
        <v>15.387566762953584</v>
      </c>
      <c r="V91">
        <v>8.8840158126049555</v>
      </c>
      <c r="W91">
        <v>9.6230158730158717</v>
      </c>
      <c r="X91">
        <v>14.325866492682565</v>
      </c>
      <c r="Y91">
        <v>4.1355221723277023</v>
      </c>
      <c r="Z91">
        <v>4</v>
      </c>
      <c r="AA91">
        <v>8.2078268166812318</v>
      </c>
      <c r="AB91">
        <v>1.8353816674153021</v>
      </c>
      <c r="AC91">
        <v>14.912280701754385</v>
      </c>
      <c r="AD91">
        <v>22.451756813567943</v>
      </c>
      <c r="AE91">
        <v>5.1506668533076265</v>
      </c>
    </row>
    <row r="92" spans="1:31" ht="15" thickBot="1" x14ac:dyDescent="0.35">
      <c r="A92" s="1">
        <v>25</v>
      </c>
      <c r="B92">
        <v>23.333333333333329</v>
      </c>
      <c r="C92">
        <v>15.863229057313486</v>
      </c>
      <c r="D92">
        <v>2.896335413057054</v>
      </c>
      <c r="E92">
        <v>25.833333333333329</v>
      </c>
      <c r="F92">
        <v>23.478819918226769</v>
      </c>
      <c r="G92">
        <v>4.2868029794096705</v>
      </c>
      <c r="H92">
        <v>2.6190476190476191</v>
      </c>
      <c r="I92">
        <v>10.35664740335816</v>
      </c>
      <c r="J92">
        <v>1.8909343442319078</v>
      </c>
      <c r="K92">
        <v>16.428571428571427</v>
      </c>
      <c r="L92">
        <v>14.176680467775663</v>
      </c>
      <c r="M92">
        <v>2.8353360935551324</v>
      </c>
      <c r="N92">
        <v>31.795162509448225</v>
      </c>
      <c r="O92">
        <v>14.401891493065314</v>
      </c>
      <c r="P92">
        <v>3.1424594137170661</v>
      </c>
      <c r="Q92">
        <v>3.333333333333333</v>
      </c>
      <c r="R92">
        <v>7.4535599249992988</v>
      </c>
      <c r="S92">
        <v>2.2473334104195408</v>
      </c>
      <c r="T92">
        <v>21.049783549783552</v>
      </c>
      <c r="U92">
        <v>13.292206734805625</v>
      </c>
      <c r="V92">
        <v>7.6742591363262873</v>
      </c>
      <c r="W92">
        <v>9.6230158730158717</v>
      </c>
      <c r="X92">
        <v>14.325866492682565</v>
      </c>
      <c r="Y92">
        <v>4.1355221723277023</v>
      </c>
      <c r="Z92">
        <v>3.333333333333333</v>
      </c>
      <c r="AA92">
        <v>6.8398556805676929</v>
      </c>
      <c r="AB92">
        <v>1.5294847228460851</v>
      </c>
      <c r="AC92">
        <v>15.789473684210526</v>
      </c>
      <c r="AD92">
        <v>24.159439666851636</v>
      </c>
      <c r="AE92">
        <v>5.5424270857654587</v>
      </c>
    </row>
    <row r="93" spans="1:31" ht="15" thickBot="1" x14ac:dyDescent="0.35">
      <c r="A93" s="1">
        <v>26</v>
      </c>
      <c r="B93">
        <v>22.777777777777775</v>
      </c>
      <c r="C93">
        <v>15.843088919800582</v>
      </c>
      <c r="D93">
        <v>2.8926581924047072</v>
      </c>
      <c r="E93">
        <v>29.107142857142854</v>
      </c>
      <c r="F93">
        <v>23.341432150663053</v>
      </c>
      <c r="G93">
        <v>4.2617184865187241</v>
      </c>
      <c r="H93">
        <v>2.6190476190476191</v>
      </c>
      <c r="I93">
        <v>10.35664740335816</v>
      </c>
      <c r="J93">
        <v>1.8909343442319078</v>
      </c>
      <c r="K93">
        <v>16.62857142857143</v>
      </c>
      <c r="L93">
        <v>13.980029758493895</v>
      </c>
      <c r="M93">
        <v>2.796005951698779</v>
      </c>
      <c r="N93">
        <v>34.178004535147387</v>
      </c>
      <c r="O93">
        <v>14.818913764558783</v>
      </c>
      <c r="P93">
        <v>3.2334527088280125</v>
      </c>
      <c r="Q93">
        <v>3.333333333333333</v>
      </c>
      <c r="R93">
        <v>7.4535599249992988</v>
      </c>
      <c r="S93">
        <v>2.2473334104195408</v>
      </c>
      <c r="T93">
        <v>21.049783549783552</v>
      </c>
      <c r="U93">
        <v>13.292206734805625</v>
      </c>
      <c r="V93">
        <v>7.6742591363262873</v>
      </c>
      <c r="W93">
        <v>12.003968253968253</v>
      </c>
      <c r="X93">
        <v>18.291670863485383</v>
      </c>
      <c r="Y93">
        <v>5.2803514861389385</v>
      </c>
      <c r="Z93">
        <v>3.333333333333333</v>
      </c>
      <c r="AA93">
        <v>6.8398556805676929</v>
      </c>
      <c r="AB93">
        <v>1.5294847228460851</v>
      </c>
      <c r="AC93">
        <v>25.751879699248121</v>
      </c>
      <c r="AD93">
        <v>23.97580995661416</v>
      </c>
      <c r="AE93">
        <v>5.5003005176907918</v>
      </c>
    </row>
    <row r="94" spans="1:31" ht="15" thickBot="1" x14ac:dyDescent="0.35">
      <c r="A94" s="1">
        <v>27</v>
      </c>
      <c r="B94">
        <v>24.999999999999993</v>
      </c>
      <c r="C94">
        <v>16.397664938494742</v>
      </c>
      <c r="D94">
        <v>2.9939136276236518</v>
      </c>
      <c r="E94">
        <v>33.035714285714292</v>
      </c>
      <c r="F94">
        <v>21.294824121496521</v>
      </c>
      <c r="G94">
        <v>3.8880453024459594</v>
      </c>
      <c r="H94">
        <v>2.6190476190476191</v>
      </c>
      <c r="I94">
        <v>10.35664740335816</v>
      </c>
      <c r="J94">
        <v>1.8909343442319078</v>
      </c>
      <c r="K94">
        <v>16.62857142857143</v>
      </c>
      <c r="L94">
        <v>14.506182381538917</v>
      </c>
      <c r="M94">
        <v>2.9012364763077834</v>
      </c>
      <c r="N94">
        <v>33.278533635676496</v>
      </c>
      <c r="O94">
        <v>13.998695613019553</v>
      </c>
      <c r="P94">
        <v>3.0544830052410106</v>
      </c>
      <c r="Q94">
        <v>6.3636363636363633</v>
      </c>
      <c r="R94">
        <v>11.590661514488046</v>
      </c>
      <c r="S94">
        <v>3.4947167705739468</v>
      </c>
      <c r="T94">
        <v>31.666666666666668</v>
      </c>
      <c r="U94">
        <v>16.072751268321589</v>
      </c>
      <c r="V94">
        <v>9.2796072712166247</v>
      </c>
      <c r="W94">
        <v>11.607142857142856</v>
      </c>
      <c r="X94">
        <v>17.832775582398011</v>
      </c>
      <c r="Y94">
        <v>5.1478798055824617</v>
      </c>
      <c r="Z94">
        <v>3.333333333333333</v>
      </c>
      <c r="AA94">
        <v>6.8398556805676929</v>
      </c>
      <c r="AB94">
        <v>1.5294847228460851</v>
      </c>
      <c r="AC94">
        <v>26.629072681704258</v>
      </c>
      <c r="AD94">
        <v>25.79200399601304</v>
      </c>
      <c r="AE94">
        <v>5.9169543464127186</v>
      </c>
    </row>
    <row r="95" spans="1:31" ht="15" thickBot="1" x14ac:dyDescent="0.35">
      <c r="A95" s="1">
        <v>28</v>
      </c>
      <c r="B95">
        <v>24.999999999999993</v>
      </c>
      <c r="C95">
        <v>16.397664938494742</v>
      </c>
      <c r="D95">
        <v>2.9939136276236518</v>
      </c>
      <c r="E95">
        <v>32.857142857142861</v>
      </c>
      <c r="F95">
        <v>21.463777865574496</v>
      </c>
      <c r="G95">
        <v>3.918893165158754</v>
      </c>
      <c r="H95">
        <v>2.6190476190476191</v>
      </c>
      <c r="I95">
        <v>10.35664740335816</v>
      </c>
      <c r="J95">
        <v>1.8909343442319078</v>
      </c>
      <c r="K95">
        <v>17.18095238095238</v>
      </c>
      <c r="L95">
        <v>14.506182381538917</v>
      </c>
      <c r="M95">
        <v>2.9012364763077834</v>
      </c>
      <c r="N95">
        <v>34.27059712773999</v>
      </c>
      <c r="O95">
        <v>11.920270825068089</v>
      </c>
      <c r="P95">
        <v>2.6009755236893057</v>
      </c>
      <c r="Q95">
        <v>6.3636363636363633</v>
      </c>
      <c r="R95">
        <v>11.590661514488046</v>
      </c>
      <c r="S95">
        <v>3.4947167705739468</v>
      </c>
      <c r="T95">
        <v>31.666666666666668</v>
      </c>
      <c r="U95">
        <v>16.072751268321589</v>
      </c>
      <c r="V95">
        <v>9.2796072712166247</v>
      </c>
      <c r="W95">
        <v>14.384920634920633</v>
      </c>
      <c r="X95">
        <v>18.445979432343595</v>
      </c>
      <c r="Y95">
        <v>5.3248965409333033</v>
      </c>
      <c r="Z95">
        <v>3.333333333333333</v>
      </c>
      <c r="AA95">
        <v>6.8398556805676929</v>
      </c>
      <c r="AB95">
        <v>1.5294847228460851</v>
      </c>
      <c r="AC95">
        <v>25.181704260651628</v>
      </c>
      <c r="AD95">
        <v>25.061192696035853</v>
      </c>
      <c r="AE95">
        <v>5.7492986226280918</v>
      </c>
    </row>
    <row r="96" spans="1:31" ht="15" thickBot="1" x14ac:dyDescent="0.35">
      <c r="A96" s="1">
        <v>29</v>
      </c>
      <c r="B96">
        <v>24.999999999999993</v>
      </c>
      <c r="C96">
        <v>16.397664938494742</v>
      </c>
      <c r="D96">
        <v>2.9939136276236518</v>
      </c>
      <c r="E96">
        <v>40.718975468975465</v>
      </c>
      <c r="F96">
        <v>17.734479438421886</v>
      </c>
      <c r="G96">
        <v>3.2379914987076654</v>
      </c>
      <c r="H96">
        <v>3.8214285714285712</v>
      </c>
      <c r="I96">
        <v>12.640188552518076</v>
      </c>
      <c r="J96">
        <v>2.3078671813982243</v>
      </c>
      <c r="K96">
        <v>18.552380952380954</v>
      </c>
      <c r="L96">
        <v>15.040836325471215</v>
      </c>
      <c r="M96">
        <v>3.0081672650942428</v>
      </c>
      <c r="N96">
        <v>35.222978080120939</v>
      </c>
      <c r="O96">
        <v>13.137704568725418</v>
      </c>
      <c r="P96">
        <v>2.866616750758328</v>
      </c>
      <c r="Q96">
        <v>8.3333333333333321</v>
      </c>
      <c r="R96">
        <v>12.360330811826104</v>
      </c>
      <c r="S96">
        <v>3.7267808505956972</v>
      </c>
      <c r="T96">
        <v>31.666666666666668</v>
      </c>
      <c r="U96">
        <v>16.072751268321589</v>
      </c>
      <c r="V96">
        <v>9.2796072712166247</v>
      </c>
      <c r="W96">
        <v>14.384920634920633</v>
      </c>
      <c r="X96">
        <v>18.445979432343595</v>
      </c>
      <c r="Y96">
        <v>5.3248965409333033</v>
      </c>
      <c r="Z96">
        <v>6.9047619047619024</v>
      </c>
      <c r="AA96">
        <v>7.874023030952352</v>
      </c>
      <c r="AB96">
        <v>1.7607386026279854</v>
      </c>
      <c r="AC96">
        <v>23.408521303258144</v>
      </c>
      <c r="AD96">
        <v>20.346899033378421</v>
      </c>
      <c r="AE96">
        <v>4.6677905559482493</v>
      </c>
    </row>
    <row r="97" spans="1:31" ht="15" thickBot="1" x14ac:dyDescent="0.35">
      <c r="A97" s="1">
        <v>30</v>
      </c>
      <c r="B97">
        <v>24.999999999999993</v>
      </c>
      <c r="C97">
        <v>16.397664938494742</v>
      </c>
      <c r="D97">
        <v>2.9939136276236518</v>
      </c>
      <c r="E97">
        <v>43.70310245310246</v>
      </c>
      <c r="F97">
        <v>17.410192136449034</v>
      </c>
      <c r="G97">
        <v>3.1787825701020691</v>
      </c>
      <c r="H97">
        <v>3.8214285714285712</v>
      </c>
      <c r="I97">
        <v>12.640188552518076</v>
      </c>
      <c r="J97">
        <v>2.3078671813982243</v>
      </c>
      <c r="K97">
        <v>17.652380952380952</v>
      </c>
      <c r="L97">
        <v>16.85297231164169</v>
      </c>
      <c r="M97">
        <v>3.3705944623283379</v>
      </c>
      <c r="N97">
        <v>38.125472411186692</v>
      </c>
      <c r="O97">
        <v>15.884073057309466</v>
      </c>
      <c r="P97">
        <v>3.4658680029040947</v>
      </c>
      <c r="Q97">
        <v>10.930735930735931</v>
      </c>
      <c r="R97">
        <v>13.392917267782307</v>
      </c>
      <c r="S97">
        <v>4.0381174555157013</v>
      </c>
      <c r="T97">
        <v>31.666666666666668</v>
      </c>
      <c r="U97">
        <v>16.072751268321589</v>
      </c>
      <c r="V97">
        <v>9.2796072712166247</v>
      </c>
      <c r="W97">
        <v>19.444444444444443</v>
      </c>
      <c r="X97">
        <v>22.000153045075255</v>
      </c>
      <c r="Y97">
        <v>6.3508982691541771</v>
      </c>
      <c r="Z97">
        <v>7.7380952380952364</v>
      </c>
      <c r="AA97">
        <v>9.6444427670007453</v>
      </c>
      <c r="AB97">
        <v>2.15662852571573</v>
      </c>
      <c r="AC97">
        <v>26.090225563909776</v>
      </c>
      <c r="AD97">
        <v>24.22537838939899</v>
      </c>
      <c r="AE97">
        <v>5.5575541154849715</v>
      </c>
    </row>
    <row r="98" spans="1:31" ht="15" thickBot="1" x14ac:dyDescent="0.35">
      <c r="A98" s="1">
        <v>31</v>
      </c>
      <c r="B98">
        <v>35.972222222222221</v>
      </c>
      <c r="C98">
        <v>17.373736514894034</v>
      </c>
      <c r="D98">
        <v>3.1721264405503073</v>
      </c>
      <c r="E98">
        <v>44.397546897546903</v>
      </c>
      <c r="F98">
        <v>18.006526966511579</v>
      </c>
      <c r="G98">
        <v>3.2876624003125028</v>
      </c>
      <c r="H98">
        <v>3.8214285714285712</v>
      </c>
      <c r="I98">
        <v>12.640188552518076</v>
      </c>
      <c r="J98">
        <v>2.3078671813982243</v>
      </c>
      <c r="K98">
        <v>18.857142857142854</v>
      </c>
      <c r="L98">
        <v>15.957285730224902</v>
      </c>
      <c r="M98">
        <v>3.1914571460449803</v>
      </c>
      <c r="N98">
        <v>38.839758125472407</v>
      </c>
      <c r="O98">
        <v>17.199705055245872</v>
      </c>
      <c r="P98">
        <v>3.7529358619345126</v>
      </c>
      <c r="Q98">
        <v>13.961038961038959</v>
      </c>
      <c r="R98">
        <v>14.405164389210894</v>
      </c>
      <c r="S98">
        <v>4.3433215188730747</v>
      </c>
      <c r="T98">
        <v>35</v>
      </c>
      <c r="U98">
        <v>13.228756555322953</v>
      </c>
      <c r="V98">
        <v>7.6376261581224947</v>
      </c>
      <c r="W98">
        <v>20.634920634920633</v>
      </c>
      <c r="X98">
        <v>21.225185187007721</v>
      </c>
      <c r="Y98">
        <v>6.1271842786938722</v>
      </c>
      <c r="Z98">
        <v>8.4821428571428559</v>
      </c>
      <c r="AA98">
        <v>11.029671368417366</v>
      </c>
      <c r="AB98">
        <v>2.4663844741541516</v>
      </c>
      <c r="AC98">
        <v>26.372180451127818</v>
      </c>
      <c r="AD98">
        <v>23.304240596697369</v>
      </c>
      <c r="AE98">
        <v>5.3462355119746201</v>
      </c>
    </row>
    <row r="99" spans="1:31" ht="15" thickBot="1" x14ac:dyDescent="0.35">
      <c r="A99" s="1">
        <v>32</v>
      </c>
      <c r="B99">
        <v>34.722222222222221</v>
      </c>
      <c r="C99">
        <v>17.010345435994296</v>
      </c>
      <c r="D99">
        <v>3.1057778776692158</v>
      </c>
      <c r="E99">
        <v>45.13828763828765</v>
      </c>
      <c r="F99">
        <v>17.268366611856219</v>
      </c>
      <c r="G99">
        <v>3.152887823964984</v>
      </c>
      <c r="H99">
        <v>3.8214285714285712</v>
      </c>
      <c r="I99">
        <v>12.640188552518076</v>
      </c>
      <c r="J99">
        <v>2.3078671813982243</v>
      </c>
      <c r="K99">
        <v>20.704761904761902</v>
      </c>
      <c r="L99">
        <v>16.59149003471914</v>
      </c>
      <c r="M99">
        <v>3.3182980069438281</v>
      </c>
      <c r="N99">
        <v>39.298941798941797</v>
      </c>
      <c r="O99">
        <v>16.362412475979738</v>
      </c>
      <c r="P99">
        <v>3.5702405577088672</v>
      </c>
      <c r="Q99">
        <v>13.961038961038959</v>
      </c>
      <c r="R99">
        <v>14.405164389210894</v>
      </c>
      <c r="S99">
        <v>4.3433215188730747</v>
      </c>
      <c r="T99">
        <v>33.717948717948723</v>
      </c>
      <c r="U99">
        <v>11.056159314025825</v>
      </c>
      <c r="V99">
        <v>6.3832765560414986</v>
      </c>
      <c r="W99">
        <v>20.634920634920633</v>
      </c>
      <c r="X99">
        <v>21.225185187007721</v>
      </c>
      <c r="Y99">
        <v>6.1271842786938722</v>
      </c>
      <c r="Z99">
        <v>10.148809523809522</v>
      </c>
      <c r="AA99">
        <v>12.142788036070487</v>
      </c>
      <c r="AB99">
        <v>2.7152924946490353</v>
      </c>
      <c r="AC99">
        <v>27.124060150375943</v>
      </c>
      <c r="AD99">
        <v>25.456287754255793</v>
      </c>
      <c r="AE99">
        <v>5.8399375439907759</v>
      </c>
    </row>
    <row r="100" spans="1:31" ht="15" thickBot="1" x14ac:dyDescent="0.35">
      <c r="A100" s="1">
        <v>33</v>
      </c>
      <c r="B100">
        <v>34.722222222222221</v>
      </c>
      <c r="C100">
        <v>17.010345435994296</v>
      </c>
      <c r="D100">
        <v>3.1057778776692158</v>
      </c>
      <c r="E100">
        <v>47.360509860509865</v>
      </c>
      <c r="F100">
        <v>17.760648330576121</v>
      </c>
      <c r="G100">
        <v>3.2427694596633412</v>
      </c>
      <c r="H100">
        <v>15.154761904761903</v>
      </c>
      <c r="I100">
        <v>14.119626681042609</v>
      </c>
      <c r="J100">
        <v>2.5779855178094957</v>
      </c>
      <c r="K100">
        <v>20.704761904761902</v>
      </c>
      <c r="L100">
        <v>17.236191850980585</v>
      </c>
      <c r="M100">
        <v>3.4472383701961169</v>
      </c>
      <c r="N100">
        <v>40.013227513227513</v>
      </c>
      <c r="O100">
        <v>15.484579194403334</v>
      </c>
      <c r="P100">
        <v>3.3786993660055278</v>
      </c>
      <c r="Q100">
        <v>13.636363636363633</v>
      </c>
      <c r="R100">
        <v>14.079500105910126</v>
      </c>
      <c r="S100">
        <v>4.2451300195349626</v>
      </c>
      <c r="T100">
        <v>33.717948717948723</v>
      </c>
      <c r="U100">
        <v>11.056159314025825</v>
      </c>
      <c r="V100">
        <v>6.3832765560414986</v>
      </c>
      <c r="W100">
        <v>20.171957671957671</v>
      </c>
      <c r="X100">
        <v>20.577142813211807</v>
      </c>
      <c r="Y100">
        <v>5.9401105259955784</v>
      </c>
      <c r="Z100">
        <v>10.148809523809522</v>
      </c>
      <c r="AA100">
        <v>12.142788036070487</v>
      </c>
      <c r="AB100">
        <v>2.7152924946490353</v>
      </c>
      <c r="AC100">
        <v>29.229323308270679</v>
      </c>
      <c r="AD100">
        <v>28.097322147758589</v>
      </c>
      <c r="AE100">
        <v>6.4458183408484953</v>
      </c>
    </row>
    <row r="101" spans="1:31" ht="15" thickBot="1" x14ac:dyDescent="0.35">
      <c r="A101" s="1">
        <v>34</v>
      </c>
      <c r="B101">
        <v>40.138888888888893</v>
      </c>
      <c r="C101">
        <v>18.401670790098855</v>
      </c>
      <c r="D101">
        <v>3.3598084334670175</v>
      </c>
      <c r="E101">
        <v>47.647546897546903</v>
      </c>
      <c r="F101">
        <v>15.962728889154929</v>
      </c>
      <c r="G101">
        <v>2.9145022620330341</v>
      </c>
      <c r="H101">
        <v>15.154761904761903</v>
      </c>
      <c r="I101">
        <v>14.119626681042609</v>
      </c>
      <c r="J101">
        <v>2.5779855178094957</v>
      </c>
      <c r="K101">
        <v>19.428571428571427</v>
      </c>
      <c r="L101">
        <v>17.236191850980585</v>
      </c>
      <c r="M101">
        <v>3.4472383701961169</v>
      </c>
      <c r="N101">
        <v>40.154950869236579</v>
      </c>
      <c r="O101">
        <v>14.952357281653077</v>
      </c>
      <c r="P101">
        <v>3.2625697756170795</v>
      </c>
      <c r="Q101">
        <v>13.636363636363633</v>
      </c>
      <c r="R101">
        <v>14.079500105910126</v>
      </c>
      <c r="S101">
        <v>4.2451300195349626</v>
      </c>
      <c r="T101">
        <v>33.717948717948723</v>
      </c>
      <c r="U101">
        <v>11.056159314025825</v>
      </c>
      <c r="V101">
        <v>6.3832765560414986</v>
      </c>
      <c r="W101">
        <v>23.082010582010582</v>
      </c>
      <c r="X101">
        <v>24.260303065546111</v>
      </c>
      <c r="Y101">
        <v>7.0033474963767262</v>
      </c>
      <c r="Z101">
        <v>9.7916666666666661</v>
      </c>
      <c r="AA101">
        <v>12.036357568167036</v>
      </c>
      <c r="AB101">
        <v>2.6914931950284067</v>
      </c>
      <c r="AC101">
        <v>29.981203007518797</v>
      </c>
      <c r="AD101">
        <v>28.667614306687561</v>
      </c>
      <c r="AE101">
        <v>6.5766493018324299</v>
      </c>
    </row>
    <row r="102" spans="1:31" ht="15" thickBot="1" x14ac:dyDescent="0.35">
      <c r="A102" s="1">
        <v>35</v>
      </c>
      <c r="B102">
        <v>42.103174603174608</v>
      </c>
      <c r="C102">
        <v>19.352589020620147</v>
      </c>
      <c r="D102">
        <v>3.5334287056089368</v>
      </c>
      <c r="E102">
        <v>48.45310245310246</v>
      </c>
      <c r="F102">
        <v>16.774204754096125</v>
      </c>
      <c r="G102">
        <v>3.0626629092744428</v>
      </c>
      <c r="H102">
        <v>15.154761904761903</v>
      </c>
      <c r="I102">
        <v>14.119626681042609</v>
      </c>
      <c r="J102">
        <v>2.5779855178094957</v>
      </c>
      <c r="K102">
        <v>19.919047619047618</v>
      </c>
      <c r="L102">
        <v>18.120120475923457</v>
      </c>
      <c r="M102">
        <v>3.6240240951846916</v>
      </c>
      <c r="N102">
        <v>40.710506424792136</v>
      </c>
      <c r="O102">
        <v>14.573046824380137</v>
      </c>
      <c r="P102">
        <v>3.1798051111455679</v>
      </c>
      <c r="Q102">
        <v>15.151515151515149</v>
      </c>
      <c r="R102">
        <v>15.283515910478799</v>
      </c>
      <c r="S102">
        <v>4.6081545301724889</v>
      </c>
      <c r="T102">
        <v>43.532763532763532</v>
      </c>
      <c r="U102">
        <v>3.1766062369837837</v>
      </c>
      <c r="V102">
        <v>1.8340144659990767</v>
      </c>
      <c r="W102">
        <v>24.93386243386243</v>
      </c>
      <c r="X102">
        <v>26.758688912151015</v>
      </c>
      <c r="Y102">
        <v>7.7245694949861496</v>
      </c>
      <c r="Z102">
        <v>8.8392857142857135</v>
      </c>
      <c r="AA102">
        <v>10.452230732360052</v>
      </c>
      <c r="AB102">
        <v>2.337260897218258</v>
      </c>
      <c r="AC102">
        <v>39.630325814536342</v>
      </c>
      <c r="AD102">
        <v>19.508272899996978</v>
      </c>
      <c r="AE102">
        <v>4.4754009864640922</v>
      </c>
    </row>
    <row r="103" spans="1:31" ht="15" thickBot="1" x14ac:dyDescent="0.35">
      <c r="A103" s="1">
        <v>36</v>
      </c>
      <c r="B103">
        <v>40.806878306878303</v>
      </c>
      <c r="C103">
        <v>18.948750010132052</v>
      </c>
      <c r="D103">
        <v>3.4596950904020543</v>
      </c>
      <c r="E103">
        <v>45.834054834054839</v>
      </c>
      <c r="F103">
        <v>22.405292609957119</v>
      </c>
      <c r="G103">
        <v>4.0907965327655864</v>
      </c>
      <c r="H103">
        <v>20.488095238095237</v>
      </c>
      <c r="I103">
        <v>10.632894191742835</v>
      </c>
      <c r="J103">
        <v>1.9413719539424565</v>
      </c>
      <c r="K103">
        <v>21.085714285714285</v>
      </c>
      <c r="L103">
        <v>17.432575815021867</v>
      </c>
      <c r="M103">
        <v>3.4865151630043734</v>
      </c>
      <c r="N103">
        <v>40.710506424792136</v>
      </c>
      <c r="O103">
        <v>14.573046824380137</v>
      </c>
      <c r="P103">
        <v>3.1798051111455679</v>
      </c>
      <c r="Q103">
        <v>17.748917748917748</v>
      </c>
      <c r="R103">
        <v>12.870964192054444</v>
      </c>
      <c r="S103">
        <v>3.8807426443439001</v>
      </c>
      <c r="T103">
        <v>42.43386243386243</v>
      </c>
      <c r="U103">
        <v>2.2522536141579637</v>
      </c>
      <c r="V103">
        <v>1.3003392303940424</v>
      </c>
      <c r="W103">
        <v>25.628306878306876</v>
      </c>
      <c r="X103">
        <v>26.260073218569293</v>
      </c>
      <c r="Y103">
        <v>7.5806315169705769</v>
      </c>
      <c r="Z103">
        <v>9.553571428571427</v>
      </c>
      <c r="AA103">
        <v>11.297934637254244</v>
      </c>
      <c r="AB103">
        <v>2.5263717882947772</v>
      </c>
      <c r="AC103">
        <v>36.85254803675857</v>
      </c>
      <c r="AD103">
        <v>19.32528389158092</v>
      </c>
      <c r="AE103">
        <v>4.4334214020603167</v>
      </c>
    </row>
    <row r="104" spans="1:31" ht="15" thickBot="1" x14ac:dyDescent="0.35">
      <c r="A104" s="1">
        <v>37</v>
      </c>
      <c r="B104">
        <v>43.399470899470906</v>
      </c>
      <c r="C104">
        <v>20.035308266929817</v>
      </c>
      <c r="D104">
        <v>3.6580807498502494</v>
      </c>
      <c r="E104">
        <v>50.637445887445899</v>
      </c>
      <c r="F104">
        <v>15.276999585518817</v>
      </c>
      <c r="G104">
        <v>2.7893006363919692</v>
      </c>
      <c r="H104">
        <v>20.488095238095237</v>
      </c>
      <c r="I104">
        <v>10.632894191742835</v>
      </c>
      <c r="J104">
        <v>1.9413719539424565</v>
      </c>
      <c r="K104">
        <v>21.050793650793647</v>
      </c>
      <c r="L104">
        <v>17.641131323169159</v>
      </c>
      <c r="M104">
        <v>3.5282262646338318</v>
      </c>
      <c r="N104">
        <v>43.647014361300066</v>
      </c>
      <c r="O104">
        <v>16.359051323676482</v>
      </c>
      <c r="P104">
        <v>3.5695071620502907</v>
      </c>
      <c r="Q104">
        <v>18.885281385281385</v>
      </c>
      <c r="R104">
        <v>14.071033022326356</v>
      </c>
      <c r="S104">
        <v>4.2425770971706038</v>
      </c>
      <c r="T104">
        <v>42.43386243386243</v>
      </c>
      <c r="U104">
        <v>2.2522536141579637</v>
      </c>
      <c r="V104">
        <v>1.3003392303940424</v>
      </c>
      <c r="W104">
        <v>24.702380952380953</v>
      </c>
      <c r="X104">
        <v>25.175558599026886</v>
      </c>
      <c r="Y104">
        <v>7.2675590576102964</v>
      </c>
      <c r="Z104">
        <v>9.4841269841269824</v>
      </c>
      <c r="AA104">
        <v>11.283129586862218</v>
      </c>
      <c r="AB104">
        <v>2.5230611777419982</v>
      </c>
      <c r="AC104">
        <v>36.85254803675857</v>
      </c>
      <c r="AD104">
        <v>19.32528389158092</v>
      </c>
      <c r="AE104">
        <v>4.4334214020603167</v>
      </c>
    </row>
    <row r="105" spans="1:31" ht="15" thickBot="1" x14ac:dyDescent="0.35">
      <c r="A105" s="1">
        <v>38</v>
      </c>
      <c r="B105">
        <v>45.482804232804241</v>
      </c>
      <c r="C105">
        <v>23.665850230913687</v>
      </c>
      <c r="D105">
        <v>4.3209512928452956</v>
      </c>
      <c r="E105">
        <v>50.038239538239537</v>
      </c>
      <c r="F105">
        <v>13.189946009924217</v>
      </c>
      <c r="G105">
        <v>2.4082428354800469</v>
      </c>
      <c r="H105">
        <v>19.599206349206348</v>
      </c>
      <c r="I105">
        <v>10.779788973540805</v>
      </c>
      <c r="J105">
        <v>1.9681922537047296</v>
      </c>
      <c r="K105">
        <v>21.050793650793647</v>
      </c>
      <c r="L105">
        <v>17.442857883135645</v>
      </c>
      <c r="M105">
        <v>3.488571576627129</v>
      </c>
      <c r="N105">
        <v>45.82955404383975</v>
      </c>
      <c r="O105">
        <v>17.206831067728523</v>
      </c>
      <c r="P105">
        <v>3.7544907413765047</v>
      </c>
      <c r="Q105">
        <v>18.885281385281385</v>
      </c>
      <c r="R105">
        <v>14.071033022326356</v>
      </c>
      <c r="S105">
        <v>4.2425770971706038</v>
      </c>
      <c r="T105">
        <v>40.952380952380956</v>
      </c>
      <c r="U105">
        <v>1.6495721976846434</v>
      </c>
      <c r="V105">
        <v>0.95238095236383835</v>
      </c>
      <c r="W105">
        <v>27.976190476190478</v>
      </c>
      <c r="X105">
        <v>25.918799513340495</v>
      </c>
      <c r="Y105">
        <v>7.4821142666857856</v>
      </c>
      <c r="Z105">
        <v>10.198412698412696</v>
      </c>
      <c r="AA105">
        <v>12.892470828371714</v>
      </c>
      <c r="AB105">
        <v>2.8829317594748911</v>
      </c>
      <c r="AC105">
        <v>36.476608187134516</v>
      </c>
      <c r="AD105">
        <v>18.974943009266028</v>
      </c>
      <c r="AE105">
        <v>4.3530495547754136</v>
      </c>
    </row>
    <row r="106" spans="1:31" ht="15" thickBot="1" x14ac:dyDescent="0.35">
      <c r="A106" s="1">
        <v>39</v>
      </c>
      <c r="B106">
        <v>48.853174603174608</v>
      </c>
      <c r="C106">
        <v>25.863532866623217</v>
      </c>
      <c r="D106">
        <v>4.7222079362101912</v>
      </c>
      <c r="E106">
        <v>52.805916305916313</v>
      </c>
      <c r="F106">
        <v>14.106855689718127</v>
      </c>
      <c r="G106">
        <v>2.5756537684349325</v>
      </c>
      <c r="H106">
        <v>17.821428571428577</v>
      </c>
      <c r="I106">
        <v>10.843913435528314</v>
      </c>
      <c r="J106">
        <v>1.979900207326696</v>
      </c>
      <c r="K106">
        <v>25.688888888888883</v>
      </c>
      <c r="L106">
        <v>17.442857883135645</v>
      </c>
      <c r="M106">
        <v>3.488571576627129</v>
      </c>
      <c r="N106">
        <v>48.091458805744516</v>
      </c>
      <c r="O106">
        <v>18.041006281617481</v>
      </c>
      <c r="P106">
        <v>3.9365058436869909</v>
      </c>
      <c r="Q106">
        <v>18.885281385281385</v>
      </c>
      <c r="R106">
        <v>14.071033022326356</v>
      </c>
      <c r="S106">
        <v>4.2425770971706038</v>
      </c>
      <c r="T106">
        <v>40.952380952380956</v>
      </c>
      <c r="U106">
        <v>1.6495721976846434</v>
      </c>
      <c r="V106">
        <v>0.95238095236383835</v>
      </c>
      <c r="W106">
        <v>27.976190476190478</v>
      </c>
      <c r="X106">
        <v>25.918799513340495</v>
      </c>
      <c r="Y106">
        <v>7.4821142666857856</v>
      </c>
      <c r="Z106">
        <v>10.198412698412696</v>
      </c>
      <c r="AA106">
        <v>12.892470828371714</v>
      </c>
      <c r="AB106">
        <v>2.8829317594748911</v>
      </c>
      <c r="AC106">
        <v>36.476608187134516</v>
      </c>
      <c r="AD106">
        <v>18.974943009266028</v>
      </c>
      <c r="AE106">
        <v>4.3530495547754136</v>
      </c>
    </row>
    <row r="107" spans="1:31" s="73" customFormat="1" ht="15" thickBot="1" x14ac:dyDescent="0.35">
      <c r="A107" s="72">
        <v>40</v>
      </c>
      <c r="B107" s="73">
        <v>48.853174603174608</v>
      </c>
      <c r="C107" s="73">
        <v>25.863532866623217</v>
      </c>
      <c r="D107" s="73">
        <v>4.7222079362101912</v>
      </c>
      <c r="E107" s="73">
        <v>53.220057720057724</v>
      </c>
      <c r="F107" s="73">
        <v>13.888467504103813</v>
      </c>
      <c r="G107" s="73">
        <v>2.5357800810852313</v>
      </c>
      <c r="H107" s="73">
        <v>17.821428571428577</v>
      </c>
      <c r="I107" s="73">
        <v>10.843913435528314</v>
      </c>
      <c r="J107" s="73">
        <v>1.979900207326696</v>
      </c>
      <c r="K107" s="73">
        <v>24.43650793650793</v>
      </c>
      <c r="L107" s="73">
        <v>21.130132259217248</v>
      </c>
      <c r="M107" s="73">
        <v>4.2260264518434498</v>
      </c>
      <c r="N107" s="73">
        <v>49.168556311413447</v>
      </c>
      <c r="O107" s="73">
        <v>19.184542077644476</v>
      </c>
      <c r="P107" s="73">
        <v>4.1860227095013034</v>
      </c>
      <c r="Q107" s="73">
        <v>18.885281385281385</v>
      </c>
      <c r="R107" s="73">
        <v>14.071033022326356</v>
      </c>
      <c r="S107" s="73">
        <v>4.2425770971706038</v>
      </c>
      <c r="T107" s="73">
        <v>40.952380952380956</v>
      </c>
      <c r="U107" s="73">
        <v>1.6495721976846434</v>
      </c>
      <c r="V107" s="73">
        <v>0.95238095236383835</v>
      </c>
      <c r="W107" s="73">
        <v>26.688311688311686</v>
      </c>
      <c r="X107" s="73">
        <v>24.697529312135625</v>
      </c>
      <c r="Y107" s="73">
        <v>7.1295638643722068</v>
      </c>
      <c r="Z107" s="73">
        <v>10.198412698412696</v>
      </c>
      <c r="AA107" s="73">
        <v>12.892470828371714</v>
      </c>
      <c r="AB107" s="73">
        <v>2.8829317594748911</v>
      </c>
      <c r="AC107" s="73">
        <v>38.011695906432756</v>
      </c>
      <c r="AD107" s="73">
        <v>22.073239629295298</v>
      </c>
      <c r="AE107" s="73">
        <v>5.0638310688908685</v>
      </c>
    </row>
    <row r="108" spans="1:31" ht="15" thickBot="1" x14ac:dyDescent="0.35">
      <c r="A108" s="1">
        <v>41</v>
      </c>
      <c r="B108">
        <v>50.51058201058202</v>
      </c>
      <c r="C108">
        <v>19.425193304402253</v>
      </c>
      <c r="D108">
        <v>3.5466849195549117</v>
      </c>
      <c r="E108">
        <v>52.775613275613289</v>
      </c>
      <c r="F108">
        <v>14.240721172790238</v>
      </c>
      <c r="G108">
        <v>2.6000951566168045</v>
      </c>
      <c r="H108">
        <v>17.821428571428577</v>
      </c>
      <c r="I108">
        <v>10.843913435528314</v>
      </c>
      <c r="J108">
        <v>1.979900207326696</v>
      </c>
      <c r="K108">
        <v>25.603174603174597</v>
      </c>
      <c r="L108">
        <v>19.251287942045952</v>
      </c>
      <c r="M108">
        <v>3.8502575884091903</v>
      </c>
      <c r="N108">
        <v>49.423658352229779</v>
      </c>
      <c r="O108">
        <v>18.505005260164094</v>
      </c>
      <c r="P108">
        <v>4.0377493476247199</v>
      </c>
      <c r="Q108">
        <v>21.915584415584416</v>
      </c>
      <c r="R108">
        <v>15.121433496172891</v>
      </c>
      <c r="S108">
        <v>4.5592848318570001</v>
      </c>
      <c r="T108">
        <v>39.740259740259745</v>
      </c>
      <c r="U108">
        <v>3.2545361262705601</v>
      </c>
      <c r="V108">
        <v>1.8790073085559063</v>
      </c>
      <c r="W108">
        <v>28.771645021645018</v>
      </c>
      <c r="X108">
        <v>23.253833657764641</v>
      </c>
      <c r="Y108">
        <v>6.7128047530267283</v>
      </c>
      <c r="Z108">
        <v>10.912698412698409</v>
      </c>
      <c r="AA108">
        <v>12.691884286743525</v>
      </c>
      <c r="AB108">
        <v>2.8380778816510563</v>
      </c>
      <c r="AC108">
        <v>38.377192982456151</v>
      </c>
      <c r="AD108">
        <v>21.110352316994991</v>
      </c>
      <c r="AE108">
        <v>4.8429346907536113</v>
      </c>
    </row>
    <row r="109" spans="1:31" ht="15" thickBot="1" x14ac:dyDescent="0.35">
      <c r="A109" s="1">
        <v>42</v>
      </c>
      <c r="B109">
        <v>50.51058201058202</v>
      </c>
      <c r="C109">
        <v>19.425193304402253</v>
      </c>
      <c r="D109">
        <v>3.5466849195549117</v>
      </c>
      <c r="E109">
        <v>55.269008769008778</v>
      </c>
      <c r="F109">
        <v>17.299761822698311</v>
      </c>
      <c r="G109">
        <v>3.1586200150991988</v>
      </c>
      <c r="H109">
        <v>18.376984126984134</v>
      </c>
      <c r="I109">
        <v>10.313356252921563</v>
      </c>
      <c r="J109">
        <v>1.8830301721602269</v>
      </c>
      <c r="K109">
        <v>25.158730158730151</v>
      </c>
      <c r="L109">
        <v>19.492762690396319</v>
      </c>
      <c r="M109">
        <v>3.8985525380792638</v>
      </c>
      <c r="N109">
        <v>49.423658352229779</v>
      </c>
      <c r="O109">
        <v>18.505005260164094</v>
      </c>
      <c r="P109">
        <v>4.0377493476247199</v>
      </c>
      <c r="Q109">
        <v>21.915584415584416</v>
      </c>
      <c r="R109">
        <v>15.121433496172891</v>
      </c>
      <c r="S109">
        <v>4.5592848318570001</v>
      </c>
      <c r="T109">
        <v>39.740259740259745</v>
      </c>
      <c r="U109">
        <v>3.2545361262705601</v>
      </c>
      <c r="V109">
        <v>1.8790073085559063</v>
      </c>
      <c r="W109">
        <v>28.771645021645018</v>
      </c>
      <c r="X109">
        <v>23.253833657764641</v>
      </c>
      <c r="Y109">
        <v>6.7128047530267283</v>
      </c>
      <c r="Z109">
        <v>10.912698412698409</v>
      </c>
      <c r="AA109">
        <v>12.691884286743525</v>
      </c>
      <c r="AB109">
        <v>2.8380778816510563</v>
      </c>
      <c r="AC109">
        <v>38.377192982456151</v>
      </c>
      <c r="AD109">
        <v>21.110352316994991</v>
      </c>
      <c r="AE109">
        <v>4.8429346907536113</v>
      </c>
    </row>
    <row r="110" spans="1:31" ht="15" thickBot="1" x14ac:dyDescent="0.35">
      <c r="A110" s="1">
        <v>43</v>
      </c>
      <c r="B110">
        <v>50.51058201058202</v>
      </c>
      <c r="C110">
        <v>19.425193304402253</v>
      </c>
      <c r="D110">
        <v>3.5466849195549117</v>
      </c>
      <c r="E110">
        <v>56.21273171273171</v>
      </c>
      <c r="F110">
        <v>16.040403268293371</v>
      </c>
      <c r="G110">
        <v>2.9286841826352692</v>
      </c>
      <c r="H110">
        <v>18.138888888888896</v>
      </c>
      <c r="I110">
        <v>9.4323649368228093</v>
      </c>
      <c r="J110">
        <v>1.7221772753008597</v>
      </c>
      <c r="K110">
        <v>27.06349206349206</v>
      </c>
      <c r="L110">
        <v>18.966929095215473</v>
      </c>
      <c r="M110">
        <v>3.7933858190430945</v>
      </c>
      <c r="N110">
        <v>49.383975812547241</v>
      </c>
      <c r="O110">
        <v>18.295133961187286</v>
      </c>
      <c r="P110">
        <v>3.9919559155983602</v>
      </c>
      <c r="Q110">
        <v>21.48268398268398</v>
      </c>
      <c r="R110">
        <v>14.827175557863553</v>
      </c>
      <c r="S110">
        <v>4.4705627040820888</v>
      </c>
      <c r="T110">
        <v>38.730158730158728</v>
      </c>
      <c r="U110">
        <v>4.8872394661399081</v>
      </c>
      <c r="V110">
        <v>2.8216490213193373</v>
      </c>
      <c r="W110">
        <v>29.464285714285712</v>
      </c>
      <c r="X110">
        <v>20.501877827022028</v>
      </c>
      <c r="Y110">
        <v>5.9183833921187716</v>
      </c>
      <c r="Z110">
        <v>10.912698412698409</v>
      </c>
      <c r="AA110">
        <v>12.691884286743525</v>
      </c>
      <c r="AB110">
        <v>2.8380778816510563</v>
      </c>
      <c r="AC110">
        <v>37.62531328320803</v>
      </c>
      <c r="AD110">
        <v>18.936053815814347</v>
      </c>
      <c r="AE110">
        <v>4.3441279687575927</v>
      </c>
    </row>
    <row r="111" spans="1:31" ht="15" thickBot="1" x14ac:dyDescent="0.35">
      <c r="A111" s="1">
        <v>44</v>
      </c>
      <c r="B111">
        <v>50.51058201058202</v>
      </c>
      <c r="C111">
        <v>19.425193304402253</v>
      </c>
      <c r="D111">
        <v>3.5466849195549117</v>
      </c>
      <c r="E111">
        <v>57.773337773337779</v>
      </c>
      <c r="F111">
        <v>14.529841869668639</v>
      </c>
      <c r="G111">
        <v>2.6528833064941826</v>
      </c>
      <c r="H111">
        <v>18.472222222222225</v>
      </c>
      <c r="I111">
        <v>8.3105531549962084</v>
      </c>
      <c r="J111">
        <v>1.5173549671346007</v>
      </c>
      <c r="K111">
        <v>26.801587301587297</v>
      </c>
      <c r="L111">
        <v>20.087836351139895</v>
      </c>
      <c r="M111">
        <v>4.0175672702279792</v>
      </c>
      <c r="N111">
        <v>49.066515495086932</v>
      </c>
      <c r="O111">
        <v>18.612298245583599</v>
      </c>
      <c r="P111">
        <v>4.0611604288857945</v>
      </c>
      <c r="Q111">
        <v>24.080086580086576</v>
      </c>
      <c r="R111">
        <v>14.564160468440489</v>
      </c>
      <c r="S111">
        <v>4.3912606519281319</v>
      </c>
      <c r="T111">
        <v>38.730158730158728</v>
      </c>
      <c r="U111">
        <v>4.8872394661399081</v>
      </c>
      <c r="V111">
        <v>2.8216490213193373</v>
      </c>
      <c r="W111">
        <v>30.628052503052501</v>
      </c>
      <c r="X111">
        <v>19.693924923816926</v>
      </c>
      <c r="Y111">
        <v>5.6851474376229003</v>
      </c>
      <c r="Z111">
        <v>9.9305555555555554</v>
      </c>
      <c r="AA111">
        <v>11.16830128270457</v>
      </c>
      <c r="AB111">
        <v>2.4973840077604135</v>
      </c>
      <c r="AC111">
        <v>45.227652464494575</v>
      </c>
      <c r="AD111">
        <v>14.250838295577596</v>
      </c>
      <c r="AE111">
        <v>3.2692907308046792</v>
      </c>
    </row>
    <row r="112" spans="1:31" ht="15" thickBot="1" x14ac:dyDescent="0.35">
      <c r="A112" s="1">
        <v>45</v>
      </c>
      <c r="B112">
        <v>48.298460798460816</v>
      </c>
      <c r="C112">
        <v>18.458831205241108</v>
      </c>
      <c r="D112">
        <v>3.3702448795400963</v>
      </c>
      <c r="E112">
        <v>57.211399711399729</v>
      </c>
      <c r="F112">
        <v>14.857391771646672</v>
      </c>
      <c r="G112">
        <v>2.7126879261724794</v>
      </c>
      <c r="H112">
        <v>18.472222222222225</v>
      </c>
      <c r="I112">
        <v>8.3105531549962084</v>
      </c>
      <c r="J112">
        <v>1.5173549671346007</v>
      </c>
      <c r="K112">
        <v>26.801587301587297</v>
      </c>
      <c r="L112">
        <v>20.098279226698978</v>
      </c>
      <c r="M112">
        <v>4.0196558453397957</v>
      </c>
      <c r="N112">
        <v>49.066515495086932</v>
      </c>
      <c r="O112">
        <v>18.612298245583599</v>
      </c>
      <c r="P112">
        <v>4.0611604288857945</v>
      </c>
      <c r="Q112">
        <v>23.593073593073594</v>
      </c>
      <c r="R112">
        <v>13.950107301115519</v>
      </c>
      <c r="S112">
        <v>4.2061166116857143</v>
      </c>
      <c r="T112">
        <v>38.730158730158728</v>
      </c>
      <c r="U112">
        <v>4.8872394661399081</v>
      </c>
      <c r="V112">
        <v>2.8216490213193373</v>
      </c>
      <c r="W112">
        <v>33.266941391941394</v>
      </c>
      <c r="X112">
        <v>18.939602022291364</v>
      </c>
      <c r="Y112">
        <v>5.4673931338293444</v>
      </c>
      <c r="Z112">
        <v>9.9305555555555554</v>
      </c>
      <c r="AA112">
        <v>11.16830128270457</v>
      </c>
      <c r="AB112">
        <v>2.4973840077604135</v>
      </c>
      <c r="AC112">
        <v>53.613199665831239</v>
      </c>
      <c r="AD112">
        <v>12.499051458119352</v>
      </c>
      <c r="AE112">
        <v>2.8674125850239394</v>
      </c>
    </row>
    <row r="113" spans="1:31" ht="15" thickBot="1" x14ac:dyDescent="0.35">
      <c r="A113" s="1">
        <v>46</v>
      </c>
      <c r="B113">
        <v>49.586339586339598</v>
      </c>
      <c r="C113">
        <v>21.177464363688657</v>
      </c>
      <c r="D113">
        <v>3.8666175577302639</v>
      </c>
      <c r="E113">
        <v>56.520840270840282</v>
      </c>
      <c r="F113">
        <v>12.928954908664542</v>
      </c>
      <c r="G113">
        <v>2.3605906351405039</v>
      </c>
      <c r="H113">
        <v>27.361111111111111</v>
      </c>
      <c r="I113">
        <v>10.362406573148352</v>
      </c>
      <c r="J113">
        <v>1.891985863273389</v>
      </c>
      <c r="K113">
        <v>28.25396825396825</v>
      </c>
      <c r="L113">
        <v>20.098279226698978</v>
      </c>
      <c r="M113">
        <v>4.0196558453397957</v>
      </c>
      <c r="N113">
        <v>49.860166288737716</v>
      </c>
      <c r="O113">
        <v>19.722544067539431</v>
      </c>
      <c r="P113">
        <v>4.3034134993540105</v>
      </c>
      <c r="Q113">
        <v>23.593073593073594</v>
      </c>
      <c r="R113">
        <v>13.950107301115519</v>
      </c>
      <c r="S113">
        <v>4.2061166116857143</v>
      </c>
      <c r="T113">
        <v>38.730158730158728</v>
      </c>
      <c r="U113">
        <v>4.8872394661399081</v>
      </c>
      <c r="V113">
        <v>2.8216490213193373</v>
      </c>
      <c r="W113">
        <v>32.946428571428569</v>
      </c>
      <c r="X113">
        <v>18.588980841343933</v>
      </c>
      <c r="Y113">
        <v>5.3661774992541886</v>
      </c>
      <c r="Z113">
        <v>10.555555555555555</v>
      </c>
      <c r="AA113">
        <v>11.658657791292999</v>
      </c>
      <c r="AB113">
        <v>2.6070343898240158</v>
      </c>
      <c r="AC113">
        <v>54.365079365079353</v>
      </c>
      <c r="AD113">
        <v>12.243133580414208</v>
      </c>
      <c r="AE113">
        <v>2.808702358434092</v>
      </c>
    </row>
    <row r="114" spans="1:31" ht="15" thickBot="1" x14ac:dyDescent="0.35">
      <c r="A114" s="1">
        <v>47</v>
      </c>
      <c r="B114">
        <v>51.808561808561812</v>
      </c>
      <c r="C114">
        <v>19.85428816842899</v>
      </c>
      <c r="D114">
        <v>3.625029791570018</v>
      </c>
      <c r="E114">
        <v>55.011377511377525</v>
      </c>
      <c r="F114">
        <v>12.713686569974758</v>
      </c>
      <c r="G114">
        <v>2.3212865747625995</v>
      </c>
      <c r="H114">
        <v>27.916666666666668</v>
      </c>
      <c r="I114">
        <v>10.215001926960936</v>
      </c>
      <c r="J114">
        <v>1.8650724716014122</v>
      </c>
      <c r="K114">
        <v>28.974603174603171</v>
      </c>
      <c r="L114">
        <v>21.597004243613231</v>
      </c>
      <c r="M114">
        <v>4.3194008487226458</v>
      </c>
      <c r="N114">
        <v>56.16969009826154</v>
      </c>
      <c r="O114">
        <v>23.144392201494707</v>
      </c>
      <c r="P114">
        <v>5.0500528478059579</v>
      </c>
      <c r="Q114">
        <v>24.350649350649348</v>
      </c>
      <c r="R114">
        <v>13.761344900908359</v>
      </c>
      <c r="S114">
        <v>4.1492025930308527</v>
      </c>
      <c r="T114">
        <v>40.439560439560438</v>
      </c>
      <c r="U114">
        <v>2.2305256187015829</v>
      </c>
      <c r="V114">
        <v>1.2877945663685755</v>
      </c>
      <c r="W114">
        <v>32.648809523809526</v>
      </c>
      <c r="X114">
        <v>18.693689924165021</v>
      </c>
      <c r="Y114">
        <v>5.3964044131984092</v>
      </c>
      <c r="Z114">
        <v>10.555555555555555</v>
      </c>
      <c r="AA114">
        <v>11.658657791292999</v>
      </c>
      <c r="AB114">
        <v>2.6070343898240158</v>
      </c>
      <c r="AC114">
        <v>54.365079365079353</v>
      </c>
      <c r="AD114">
        <v>12.243133580414208</v>
      </c>
      <c r="AE114">
        <v>2.808702358434092</v>
      </c>
    </row>
    <row r="115" spans="1:31" ht="15" thickBot="1" x14ac:dyDescent="0.35">
      <c r="A115" s="1">
        <v>48</v>
      </c>
      <c r="B115">
        <v>52.946127946127945</v>
      </c>
      <c r="C115">
        <v>23.46525563809692</v>
      </c>
      <c r="D115">
        <v>4.2843263900122182</v>
      </c>
      <c r="E115">
        <v>58.120657120657128</v>
      </c>
      <c r="F115">
        <v>14.689087557390669</v>
      </c>
      <c r="G115">
        <v>2.6819586557222328</v>
      </c>
      <c r="H115">
        <v>27.916666666666668</v>
      </c>
      <c r="I115">
        <v>10.215001926960936</v>
      </c>
      <c r="J115">
        <v>1.8650724716014122</v>
      </c>
      <c r="K115">
        <v>28.974603174603171</v>
      </c>
      <c r="L115">
        <v>22.663422660167321</v>
      </c>
      <c r="M115">
        <v>4.5326845320334641</v>
      </c>
      <c r="N115">
        <v>57.003023431594869</v>
      </c>
      <c r="O115">
        <v>22.5155338830325</v>
      </c>
      <c r="P115">
        <v>4.9128374172010689</v>
      </c>
      <c r="Q115">
        <v>22.835497835497836</v>
      </c>
      <c r="R115">
        <v>13.068893216455345</v>
      </c>
      <c r="S115">
        <v>3.9404205048432819</v>
      </c>
      <c r="T115">
        <v>51.868131868131876</v>
      </c>
      <c r="U115">
        <v>11.698007368941729</v>
      </c>
      <c r="V115">
        <v>6.7538477033193747</v>
      </c>
      <c r="W115">
        <v>33.24404761904762</v>
      </c>
      <c r="X115">
        <v>19.396900712911407</v>
      </c>
      <c r="Y115">
        <v>5.5994039183359279</v>
      </c>
      <c r="Z115">
        <v>8.0555555555555554</v>
      </c>
      <c r="AA115">
        <v>12.329078345095636</v>
      </c>
      <c r="AB115">
        <v>2.7569495404954463</v>
      </c>
      <c r="AC115">
        <v>54.584377610693394</v>
      </c>
      <c r="AD115">
        <v>12.43278848523272</v>
      </c>
      <c r="AE115">
        <v>2.852211168899454</v>
      </c>
    </row>
    <row r="116" spans="1:31" ht="15" thickBot="1" x14ac:dyDescent="0.35">
      <c r="A116" s="1">
        <v>49</v>
      </c>
      <c r="B116">
        <v>49.444444444444443</v>
      </c>
      <c r="C116">
        <v>20.373272752713284</v>
      </c>
      <c r="D116">
        <v>3.7197868819998692</v>
      </c>
      <c r="E116">
        <v>60.231379731379725</v>
      </c>
      <c r="F116">
        <v>12.087210406499954</v>
      </c>
      <c r="G116">
        <v>2.206903488497344</v>
      </c>
      <c r="H116">
        <v>27.916666666666668</v>
      </c>
      <c r="I116">
        <v>10.215001926960936</v>
      </c>
      <c r="J116">
        <v>1.8650724716014122</v>
      </c>
      <c r="K116">
        <v>28.665079365079361</v>
      </c>
      <c r="L116">
        <v>22.663422660167321</v>
      </c>
      <c r="M116">
        <v>4.5326845320334641</v>
      </c>
      <c r="N116">
        <v>57.598261526832964</v>
      </c>
      <c r="O116">
        <v>22.136191247343483</v>
      </c>
      <c r="P116">
        <v>4.830065731473594</v>
      </c>
      <c r="Q116">
        <v>23.971861471861473</v>
      </c>
      <c r="R116">
        <v>14.888309869455076</v>
      </c>
      <c r="S116">
        <v>4.4889953969624159</v>
      </c>
      <c r="T116">
        <v>51.868131868131876</v>
      </c>
      <c r="U116">
        <v>11.698007368941729</v>
      </c>
      <c r="V116">
        <v>6.7538477033193747</v>
      </c>
      <c r="W116">
        <v>32.603021978021978</v>
      </c>
      <c r="X116">
        <v>18.842669853999968</v>
      </c>
      <c r="Y116">
        <v>5.4394112221323709</v>
      </c>
      <c r="Z116">
        <v>7.916666666666667</v>
      </c>
      <c r="AA116">
        <v>12.142382772306833</v>
      </c>
      <c r="AB116">
        <v>2.7152018721616349</v>
      </c>
      <c r="AC116">
        <v>56.324143692564732</v>
      </c>
      <c r="AD116">
        <v>10.599095091966769</v>
      </c>
      <c r="AE116">
        <v>2.4315428061405755</v>
      </c>
    </row>
    <row r="117" spans="1:31" ht="15" thickBot="1" x14ac:dyDescent="0.35">
      <c r="A117" s="1">
        <v>50</v>
      </c>
      <c r="B117">
        <v>49.444444444444443</v>
      </c>
      <c r="C117">
        <v>20.373272752713284</v>
      </c>
      <c r="D117">
        <v>3.7197868819998692</v>
      </c>
      <c r="E117">
        <v>61.041819291819287</v>
      </c>
      <c r="F117">
        <v>12.971590556527984</v>
      </c>
      <c r="G117">
        <v>2.3683751244345412</v>
      </c>
      <c r="H117">
        <v>27.916666666666668</v>
      </c>
      <c r="I117">
        <v>10.215001926960936</v>
      </c>
      <c r="J117">
        <v>1.8650724716014122</v>
      </c>
      <c r="K117">
        <v>28.665079365079361</v>
      </c>
      <c r="L117">
        <v>22.626213939482678</v>
      </c>
      <c r="M117">
        <v>4.525242787896536</v>
      </c>
      <c r="N117">
        <v>57.598261526832964</v>
      </c>
      <c r="O117">
        <v>22.136191247343483</v>
      </c>
      <c r="P117">
        <v>4.830065731473594</v>
      </c>
      <c r="Q117">
        <v>25.10822510822511</v>
      </c>
      <c r="R117">
        <v>16.422139402154802</v>
      </c>
      <c r="S117">
        <v>4.9514625119262243</v>
      </c>
      <c r="T117">
        <v>51.868131868131876</v>
      </c>
      <c r="U117">
        <v>11.698007368941729</v>
      </c>
      <c r="V117">
        <v>6.7538477033193747</v>
      </c>
      <c r="W117">
        <v>33.885073260073256</v>
      </c>
      <c r="X117">
        <v>20.047842878889394</v>
      </c>
      <c r="Y117">
        <v>5.7873147690813269</v>
      </c>
      <c r="Z117">
        <v>8.4166666666666679</v>
      </c>
      <c r="AA117">
        <v>13.908494933638158</v>
      </c>
      <c r="AB117">
        <v>3.110128562978121</v>
      </c>
      <c r="AC117">
        <v>56.031746031746025</v>
      </c>
      <c r="AD117">
        <v>10.856750923750793</v>
      </c>
      <c r="AE117">
        <v>2.4906517374973145</v>
      </c>
    </row>
    <row r="118" spans="1:31" ht="15" thickBot="1" x14ac:dyDescent="0.35">
      <c r="A118" s="1">
        <v>51</v>
      </c>
      <c r="B118">
        <v>50.5</v>
      </c>
      <c r="C118">
        <v>22.654958098323231</v>
      </c>
      <c r="D118">
        <v>4.1363808833893065</v>
      </c>
      <c r="E118">
        <v>63.254433475021706</v>
      </c>
      <c r="F118">
        <v>15.059205567729895</v>
      </c>
      <c r="G118">
        <v>2.7495354332170705</v>
      </c>
      <c r="H118">
        <v>38.551587301587311</v>
      </c>
      <c r="I118">
        <v>8.941128735723602</v>
      </c>
      <c r="J118">
        <v>1.6324865319926241</v>
      </c>
      <c r="K118">
        <v>29.633333333333329</v>
      </c>
      <c r="L118">
        <v>22.626213939482678</v>
      </c>
      <c r="M118">
        <v>4.525242787896536</v>
      </c>
      <c r="N118">
        <v>57.037037037037038</v>
      </c>
      <c r="O118">
        <v>22.364532749487097</v>
      </c>
      <c r="P118">
        <v>4.8798893191113022</v>
      </c>
      <c r="Q118">
        <v>24.621212121212121</v>
      </c>
      <c r="R118">
        <v>16.504896732837086</v>
      </c>
      <c r="S118">
        <v>4.976414791920063</v>
      </c>
      <c r="T118">
        <v>51.868131868131876</v>
      </c>
      <c r="U118">
        <v>11.698007368941729</v>
      </c>
      <c r="V118">
        <v>6.7538477033193747</v>
      </c>
      <c r="W118">
        <v>38.646978021978022</v>
      </c>
      <c r="X118">
        <v>16.760323392820595</v>
      </c>
      <c r="Y118">
        <v>4.8382894704342041</v>
      </c>
      <c r="Z118">
        <v>8.4166666666666679</v>
      </c>
      <c r="AA118">
        <v>13.908494933638158</v>
      </c>
      <c r="AB118">
        <v>3.110128562978121</v>
      </c>
      <c r="AC118">
        <v>53.400167084377607</v>
      </c>
      <c r="AD118">
        <v>11.145740416634172</v>
      </c>
      <c r="AE118">
        <v>2.5569489370576215</v>
      </c>
    </row>
    <row r="119" spans="1:31" ht="15" thickBot="1" x14ac:dyDescent="0.35">
      <c r="A119" s="1">
        <v>52</v>
      </c>
      <c r="B119">
        <v>48</v>
      </c>
      <c r="C119">
        <v>20.193237255830962</v>
      </c>
      <c r="D119">
        <v>3.6869156939621983</v>
      </c>
      <c r="E119">
        <v>66.303919936272862</v>
      </c>
      <c r="F119">
        <v>16.268788986957787</v>
      </c>
      <c r="G119">
        <v>2.9703832366181828</v>
      </c>
      <c r="H119">
        <v>39.38492063492064</v>
      </c>
      <c r="I119">
        <v>5.857376753621188</v>
      </c>
      <c r="J119">
        <v>1.0694498363376279</v>
      </c>
      <c r="K119">
        <v>29.538095238095238</v>
      </c>
      <c r="L119">
        <v>24.667732122400007</v>
      </c>
      <c r="M119">
        <v>4.9335464244800011</v>
      </c>
      <c r="N119">
        <v>57.037037037037038</v>
      </c>
      <c r="O119">
        <v>22.364532749487097</v>
      </c>
      <c r="P119">
        <v>4.8798893191113022</v>
      </c>
      <c r="Q119">
        <v>24.621212121212121</v>
      </c>
      <c r="R119">
        <v>16.504896732837086</v>
      </c>
      <c r="S119">
        <v>4.976414791920063</v>
      </c>
      <c r="T119">
        <v>54.432234432234431</v>
      </c>
      <c r="U119">
        <v>7.3102394415195455</v>
      </c>
      <c r="V119">
        <v>4.2205687093260904</v>
      </c>
      <c r="W119">
        <v>40.452533577533572</v>
      </c>
      <c r="X119">
        <v>18.582475403774414</v>
      </c>
      <c r="Y119">
        <v>5.3642995408547307</v>
      </c>
      <c r="Z119">
        <v>8.4166666666666679</v>
      </c>
      <c r="AA119">
        <v>13.908494933638158</v>
      </c>
      <c r="AB119">
        <v>3.110128562978121</v>
      </c>
      <c r="AC119">
        <v>54.569757727652451</v>
      </c>
      <c r="AD119">
        <v>11.318371667852087</v>
      </c>
      <c r="AE119">
        <v>2.5965523440816902</v>
      </c>
    </row>
    <row r="120" spans="1:31" ht="15" thickBot="1" x14ac:dyDescent="0.35">
      <c r="A120" s="1">
        <v>53</v>
      </c>
      <c r="B120">
        <v>46.487179487179482</v>
      </c>
      <c r="C120">
        <v>21.796321345074904</v>
      </c>
      <c r="D120">
        <v>3.9796095207366995</v>
      </c>
      <c r="E120">
        <v>66.700244200244214</v>
      </c>
      <c r="F120">
        <v>17.935583996899563</v>
      </c>
      <c r="G120">
        <v>3.2747095119407637</v>
      </c>
      <c r="H120">
        <v>39.38492063492064</v>
      </c>
      <c r="I120">
        <v>5.857376753621188</v>
      </c>
      <c r="J120">
        <v>1.0694498363376279</v>
      </c>
      <c r="K120">
        <v>29.823809523809523</v>
      </c>
      <c r="L120">
        <v>24.724411353050463</v>
      </c>
      <c r="M120">
        <v>4.9448822706100923</v>
      </c>
      <c r="N120">
        <v>57.354497354497362</v>
      </c>
      <c r="O120">
        <v>22.455824096684989</v>
      </c>
      <c r="P120">
        <v>4.8998088799225368</v>
      </c>
      <c r="Q120">
        <v>24.621212121212121</v>
      </c>
      <c r="R120">
        <v>16.504896732837086</v>
      </c>
      <c r="S120">
        <v>4.976414791920063</v>
      </c>
      <c r="T120">
        <v>54.432234432234431</v>
      </c>
      <c r="U120">
        <v>7.3102394415195455</v>
      </c>
      <c r="V120">
        <v>4.2205687093260904</v>
      </c>
      <c r="W120">
        <v>40.452533577533572</v>
      </c>
      <c r="X120">
        <v>18.582475403774414</v>
      </c>
      <c r="Y120">
        <v>5.3642995408547307</v>
      </c>
      <c r="Z120">
        <v>8.4166666666666679</v>
      </c>
      <c r="AA120">
        <v>13.908494933638158</v>
      </c>
      <c r="AB120">
        <v>3.110128562978121</v>
      </c>
      <c r="AC120">
        <v>63.648705096073506</v>
      </c>
      <c r="AD120">
        <v>7.7976664341067927</v>
      </c>
      <c r="AE120">
        <v>1.7888658944957083</v>
      </c>
    </row>
    <row r="121" spans="1:31" ht="15" thickBot="1" x14ac:dyDescent="0.35">
      <c r="A121" s="1">
        <v>54</v>
      </c>
      <c r="B121">
        <v>46.487179487179482</v>
      </c>
      <c r="C121">
        <v>21.796321345074904</v>
      </c>
      <c r="D121">
        <v>3.9796095207366995</v>
      </c>
      <c r="E121">
        <v>68.856990231990238</v>
      </c>
      <c r="F121">
        <v>19.517911582571013</v>
      </c>
      <c r="G121">
        <v>3.5636135808966611</v>
      </c>
      <c r="H121">
        <v>39.38492063492064</v>
      </c>
      <c r="I121">
        <v>5.857376753621188</v>
      </c>
      <c r="J121">
        <v>1.0694498363376279</v>
      </c>
      <c r="K121">
        <v>29.173015873015874</v>
      </c>
      <c r="L121">
        <v>24.397206211979718</v>
      </c>
      <c r="M121">
        <v>4.8794412423959432</v>
      </c>
      <c r="N121">
        <v>57.354497354497362</v>
      </c>
      <c r="O121">
        <v>22.455824096684989</v>
      </c>
      <c r="P121">
        <v>4.8998088799225368</v>
      </c>
      <c r="Q121">
        <v>24.621212121212121</v>
      </c>
      <c r="R121">
        <v>16.504896732837086</v>
      </c>
      <c r="S121">
        <v>4.976414791920063</v>
      </c>
      <c r="T121">
        <v>53.333333333333336</v>
      </c>
      <c r="U121">
        <v>9.1844292961837617</v>
      </c>
      <c r="V121">
        <v>5.3026327264094979</v>
      </c>
      <c r="W121">
        <v>42.113095238095234</v>
      </c>
      <c r="X121">
        <v>20.192087059504125</v>
      </c>
      <c r="Y121">
        <v>5.8289544847289747</v>
      </c>
      <c r="Z121">
        <v>8.4166666666666679</v>
      </c>
      <c r="AA121">
        <v>13.908494933638158</v>
      </c>
      <c r="AB121">
        <v>3.110128562978121</v>
      </c>
      <c r="AC121">
        <v>62.733918128654963</v>
      </c>
      <c r="AD121">
        <v>6.3453043391284245</v>
      </c>
      <c r="AE121">
        <v>1.4556789032182667</v>
      </c>
    </row>
    <row r="122" spans="1:31" ht="15" thickBot="1" x14ac:dyDescent="0.35">
      <c r="A122" s="1">
        <v>55</v>
      </c>
      <c r="B122">
        <v>45.153846153846146</v>
      </c>
      <c r="C122">
        <v>22.368093650726895</v>
      </c>
      <c r="D122">
        <v>4.0840046833534585</v>
      </c>
      <c r="E122">
        <v>69.469129554655865</v>
      </c>
      <c r="F122">
        <v>17.790496472080729</v>
      </c>
      <c r="G122">
        <v>3.2482191842396801</v>
      </c>
      <c r="H122">
        <v>43.82936507936509</v>
      </c>
      <c r="I122">
        <v>5.9039146173359454</v>
      </c>
      <c r="J122">
        <v>1.0779467988562981</v>
      </c>
      <c r="K122">
        <v>28.923809523809524</v>
      </c>
      <c r="L122">
        <v>24.320707619187594</v>
      </c>
      <c r="M122">
        <v>4.8641415238375192</v>
      </c>
      <c r="N122">
        <v>59.537037037037038</v>
      </c>
      <c r="O122">
        <v>25.673540044883051</v>
      </c>
      <c r="P122">
        <v>5.6019070575786714</v>
      </c>
      <c r="Q122">
        <v>24.621212121212121</v>
      </c>
      <c r="R122">
        <v>16.504896732837086</v>
      </c>
      <c r="S122">
        <v>4.976414791920063</v>
      </c>
      <c r="T122">
        <v>55.714285714285722</v>
      </c>
      <c r="U122">
        <v>11.33893419027677</v>
      </c>
      <c r="V122">
        <v>6.5465367069621117</v>
      </c>
      <c r="W122">
        <v>41.815476190476183</v>
      </c>
      <c r="X122">
        <v>20.434690969817773</v>
      </c>
      <c r="Y122">
        <v>5.8989882136282326</v>
      </c>
      <c r="Z122">
        <v>8.4166666666666679</v>
      </c>
      <c r="AA122">
        <v>13.908494933638158</v>
      </c>
      <c r="AB122">
        <v>3.110128562978121</v>
      </c>
      <c r="AC122">
        <v>68.742690058479525</v>
      </c>
      <c r="AD122">
        <v>7.8268778786479762</v>
      </c>
      <c r="AE122">
        <v>1.7955673041174527</v>
      </c>
    </row>
    <row r="123" spans="1:31" ht="15" thickBot="1" x14ac:dyDescent="0.35">
      <c r="A123" s="1">
        <v>56</v>
      </c>
      <c r="B123">
        <v>46.380952380952372</v>
      </c>
      <c r="C123">
        <v>24.31341991554622</v>
      </c>
      <c r="D123">
        <v>4.439185670174588</v>
      </c>
      <c r="E123">
        <v>72.317575613241246</v>
      </c>
      <c r="F123">
        <v>20.143864533469348</v>
      </c>
      <c r="G123">
        <v>3.6779011381174631</v>
      </c>
      <c r="H123">
        <v>51.448412698412682</v>
      </c>
      <c r="I123">
        <v>8.4897404733091317</v>
      </c>
      <c r="J123">
        <v>1.5500712932826604</v>
      </c>
      <c r="K123">
        <v>28.852380952380951</v>
      </c>
      <c r="L123">
        <v>24.26823698072613</v>
      </c>
      <c r="M123">
        <v>4.8536473961452256</v>
      </c>
      <c r="N123">
        <v>59.537037037037038</v>
      </c>
      <c r="O123">
        <v>25.673540044883051</v>
      </c>
      <c r="P123">
        <v>5.6019070575786714</v>
      </c>
      <c r="Q123">
        <v>24.621212121212121</v>
      </c>
      <c r="R123">
        <v>16.504896732837086</v>
      </c>
      <c r="S123">
        <v>4.976414791920063</v>
      </c>
      <c r="T123">
        <v>55.714285714285722</v>
      </c>
      <c r="U123">
        <v>11.33893419027677</v>
      </c>
      <c r="V123">
        <v>6.5465367069621117</v>
      </c>
      <c r="W123">
        <v>43.898809523809518</v>
      </c>
      <c r="X123">
        <v>19.829925508717949</v>
      </c>
      <c r="Y123">
        <v>5.7244074317457692</v>
      </c>
      <c r="Z123">
        <v>8.4166666666666679</v>
      </c>
      <c r="AA123">
        <v>13.908494933638158</v>
      </c>
      <c r="AB123">
        <v>3.110128562978121</v>
      </c>
      <c r="AC123">
        <v>69.225146198830416</v>
      </c>
      <c r="AD123">
        <v>7.9971161143782616</v>
      </c>
      <c r="AE123">
        <v>1.8346217284648456</v>
      </c>
    </row>
    <row r="124" spans="1:31" ht="15" thickBot="1" x14ac:dyDescent="0.35">
      <c r="A124" s="1">
        <v>57</v>
      </c>
      <c r="B124">
        <v>46.380952380952372</v>
      </c>
      <c r="C124">
        <v>24.31341991554622</v>
      </c>
      <c r="D124">
        <v>4.439185670174588</v>
      </c>
      <c r="E124">
        <v>72.775263951734544</v>
      </c>
      <c r="F124">
        <v>22.404338824799609</v>
      </c>
      <c r="G124">
        <v>4.0906223890450262</v>
      </c>
      <c r="H124">
        <v>48.194444444444443</v>
      </c>
      <c r="I124">
        <v>7.232070356041759</v>
      </c>
      <c r="J124">
        <v>1.3204437385506222</v>
      </c>
      <c r="K124">
        <v>28.852380952380951</v>
      </c>
      <c r="L124">
        <v>24.315697916262881</v>
      </c>
      <c r="M124">
        <v>4.8631395832525763</v>
      </c>
      <c r="N124">
        <v>59.537037037037038</v>
      </c>
      <c r="O124">
        <v>25.673540044883051</v>
      </c>
      <c r="P124">
        <v>5.6019070575786714</v>
      </c>
      <c r="Q124">
        <v>23.863636363636363</v>
      </c>
      <c r="R124">
        <v>16.254370041762478</v>
      </c>
      <c r="S124">
        <v>4.9008781344410695</v>
      </c>
      <c r="T124">
        <v>55.714285714285722</v>
      </c>
      <c r="U124">
        <v>11.33893419027677</v>
      </c>
      <c r="V124">
        <v>6.5465367069621117</v>
      </c>
      <c r="W124">
        <v>43.55158730158729</v>
      </c>
      <c r="X124">
        <v>19.427411776075211</v>
      </c>
      <c r="Y124">
        <v>5.608211705165413</v>
      </c>
      <c r="Z124">
        <v>8.4166666666666679</v>
      </c>
      <c r="AA124">
        <v>13.908494933638158</v>
      </c>
      <c r="AB124">
        <v>3.110128562978121</v>
      </c>
      <c r="AC124">
        <v>71.964380648591188</v>
      </c>
      <c r="AD124">
        <v>10.728604290456845</v>
      </c>
      <c r="AE124">
        <v>2.4612535651426577</v>
      </c>
    </row>
    <row r="125" spans="1:31" ht="15" thickBot="1" x14ac:dyDescent="0.35">
      <c r="A125" s="1">
        <v>58</v>
      </c>
      <c r="B125">
        <v>46.380952380952372</v>
      </c>
      <c r="C125">
        <v>24.31341991554622</v>
      </c>
      <c r="D125">
        <v>4.439185670174588</v>
      </c>
      <c r="E125">
        <v>76.511375062845659</v>
      </c>
      <c r="F125">
        <v>19.761308415345752</v>
      </c>
      <c r="G125">
        <v>3.6080533896924871</v>
      </c>
      <c r="H125">
        <v>52.638888888888893</v>
      </c>
      <c r="I125">
        <v>11.184801138180188</v>
      </c>
      <c r="J125">
        <v>2.0421400653971493</v>
      </c>
      <c r="K125">
        <v>28.852380952380951</v>
      </c>
      <c r="L125">
        <v>24.315697916262881</v>
      </c>
      <c r="M125">
        <v>4.8631395832525763</v>
      </c>
      <c r="N125">
        <v>59.537037037037038</v>
      </c>
      <c r="O125">
        <v>25.673540044883051</v>
      </c>
      <c r="P125">
        <v>5.6019070575786714</v>
      </c>
      <c r="Q125">
        <v>23.863636363636363</v>
      </c>
      <c r="R125">
        <v>16.254370041762478</v>
      </c>
      <c r="S125">
        <v>4.9008781344410695</v>
      </c>
      <c r="T125">
        <v>55.714285714285722</v>
      </c>
      <c r="U125">
        <v>11.33893419027677</v>
      </c>
      <c r="V125">
        <v>6.5465367069621117</v>
      </c>
      <c r="W125">
        <v>42.857142857142854</v>
      </c>
      <c r="X125">
        <v>19.967312496588654</v>
      </c>
      <c r="Y125">
        <v>5.764067646003582</v>
      </c>
      <c r="Z125">
        <v>8.4166666666666679</v>
      </c>
      <c r="AA125">
        <v>13.908494933638158</v>
      </c>
      <c r="AB125">
        <v>3.110128562978121</v>
      </c>
      <c r="AC125">
        <v>71.964380648591188</v>
      </c>
      <c r="AD125">
        <v>10.728604290456845</v>
      </c>
      <c r="AE125">
        <v>2.4612535651426577</v>
      </c>
    </row>
    <row r="126" spans="1:31" ht="15" thickBot="1" x14ac:dyDescent="0.35">
      <c r="A126" s="1">
        <v>59</v>
      </c>
      <c r="B126">
        <v>46.380952380952372</v>
      </c>
      <c r="C126">
        <v>24.31341991554622</v>
      </c>
      <c r="D126">
        <v>4.439185670174588</v>
      </c>
      <c r="E126">
        <v>78.795987981746492</v>
      </c>
      <c r="F126">
        <v>21.665676749559879</v>
      </c>
      <c r="G126">
        <v>3.9557562076976223</v>
      </c>
      <c r="H126">
        <v>52.638888888888893</v>
      </c>
      <c r="I126">
        <v>11.184801138180188</v>
      </c>
      <c r="J126">
        <v>2.0421400653971493</v>
      </c>
      <c r="K126">
        <v>28.852380952380951</v>
      </c>
      <c r="L126">
        <v>24.315697916262881</v>
      </c>
      <c r="M126">
        <v>4.8631395832525763</v>
      </c>
      <c r="N126">
        <v>59.537037037037038</v>
      </c>
      <c r="O126">
        <v>25.673540044883051</v>
      </c>
      <c r="P126">
        <v>5.6019070575786714</v>
      </c>
      <c r="Q126">
        <v>23.863636363636363</v>
      </c>
      <c r="R126">
        <v>16.254370041762478</v>
      </c>
      <c r="S126">
        <v>4.9008781344410695</v>
      </c>
      <c r="T126">
        <v>55.714285714285722</v>
      </c>
      <c r="U126">
        <v>11.33893419027677</v>
      </c>
      <c r="V126">
        <v>6.5465367069621117</v>
      </c>
      <c r="W126">
        <v>42.857142857142854</v>
      </c>
      <c r="X126">
        <v>19.967312496588654</v>
      </c>
      <c r="Y126">
        <v>5.764067646003582</v>
      </c>
      <c r="Z126">
        <v>8.4166666666666679</v>
      </c>
      <c r="AA126">
        <v>13.908494933638158</v>
      </c>
      <c r="AB126">
        <v>3.110128562978121</v>
      </c>
      <c r="AC126">
        <v>73.280170122275393</v>
      </c>
      <c r="AD126">
        <v>12.507196442026896</v>
      </c>
      <c r="AE126">
        <v>2.8692811291642339</v>
      </c>
    </row>
    <row r="127" spans="1:31" s="73" customFormat="1" ht="15" thickBot="1" x14ac:dyDescent="0.35">
      <c r="A127" s="72">
        <v>60</v>
      </c>
      <c r="B127" s="73">
        <v>46.380952380952372</v>
      </c>
      <c r="C127" s="73">
        <v>24.31341991554622</v>
      </c>
      <c r="D127" s="73">
        <v>4.439185670174588</v>
      </c>
      <c r="E127" s="73">
        <v>78.436510857563491</v>
      </c>
      <c r="F127" s="73">
        <v>21.933629970882102</v>
      </c>
      <c r="G127" s="73">
        <v>4.0046795637907797</v>
      </c>
      <c r="H127" s="73">
        <v>52.638888888888893</v>
      </c>
      <c r="I127" s="73">
        <v>11.184801138180188</v>
      </c>
      <c r="J127" s="73">
        <v>2.0421400653971493</v>
      </c>
      <c r="K127" s="73">
        <v>28.852380952380951</v>
      </c>
      <c r="L127" s="73">
        <v>24.315697916262881</v>
      </c>
      <c r="M127" s="73">
        <v>4.8631395832525763</v>
      </c>
      <c r="N127" s="73">
        <v>59.537037037037038</v>
      </c>
      <c r="O127" s="73">
        <v>25.673540044883051</v>
      </c>
      <c r="P127" s="73">
        <v>5.6019070575786714</v>
      </c>
      <c r="Q127" s="73">
        <v>23.863636363636363</v>
      </c>
      <c r="R127" s="73">
        <v>16.254370041762478</v>
      </c>
      <c r="S127" s="73">
        <v>4.9008781344410695</v>
      </c>
      <c r="T127" s="73">
        <v>55.714285714285722</v>
      </c>
      <c r="U127" s="73">
        <v>11.33893419027677</v>
      </c>
      <c r="V127" s="73">
        <v>6.5465367069621117</v>
      </c>
      <c r="W127" s="73">
        <v>42.857142857142854</v>
      </c>
      <c r="X127" s="73">
        <v>19.967312496588654</v>
      </c>
      <c r="Y127" s="73">
        <v>5.764067646003582</v>
      </c>
      <c r="Z127" s="73">
        <v>8.4166666666666679</v>
      </c>
      <c r="AA127" s="73">
        <v>13.908494933638158</v>
      </c>
      <c r="AB127" s="73">
        <v>3.110128562978121</v>
      </c>
      <c r="AC127" s="73">
        <v>73.280170122275393</v>
      </c>
      <c r="AD127" s="73">
        <v>12.507196442026896</v>
      </c>
      <c r="AE127" s="73">
        <v>2.8692811291642339</v>
      </c>
    </row>
    <row r="128" spans="1:31" ht="15" thickBot="1" x14ac:dyDescent="0.35">
      <c r="A128" s="1"/>
    </row>
    <row r="129" spans="1:1" ht="15" thickBot="1" x14ac:dyDescent="0.35">
      <c r="A129" s="1"/>
    </row>
    <row r="130" spans="1:1" ht="15" thickBot="1" x14ac:dyDescent="0.35">
      <c r="A130" s="1"/>
    </row>
  </sheetData>
  <mergeCells count="4">
    <mergeCell ref="A1:AC1"/>
    <mergeCell ref="B2:AC2"/>
    <mergeCell ref="A65:AC65"/>
    <mergeCell ref="B66:AC6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75657-3A4C-4E3D-A749-9BA8F52BAFAE}">
  <dimension ref="A1:AT127"/>
  <sheetViews>
    <sheetView zoomScale="80" zoomScaleNormal="80" workbookViewId="0">
      <selection activeCell="X5" sqref="X5"/>
    </sheetView>
  </sheetViews>
  <sheetFormatPr defaultRowHeight="14.4" x14ac:dyDescent="0.3"/>
  <cols>
    <col min="22" max="22" width="4.109375" customWidth="1"/>
    <col min="28" max="28" width="10.77734375" customWidth="1"/>
    <col min="36" max="36" width="14.6640625" bestFit="1" customWidth="1"/>
    <col min="39" max="39" width="10.88671875" customWidth="1"/>
  </cols>
  <sheetData>
    <row r="1" spans="1:46" ht="20.399999999999999" thickBot="1" x14ac:dyDescent="0.45">
      <c r="A1" s="74" t="s">
        <v>108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W1" s="74" t="s">
        <v>109</v>
      </c>
      <c r="X1" s="74"/>
      <c r="Y1" s="74"/>
      <c r="Z1" s="74"/>
      <c r="AA1" s="74"/>
      <c r="AB1" s="74"/>
      <c r="AC1" s="74"/>
      <c r="AD1" s="74"/>
      <c r="AE1" s="74"/>
      <c r="AF1" s="74"/>
      <c r="AG1" s="74"/>
      <c r="AJ1" s="74" t="s">
        <v>110</v>
      </c>
      <c r="AK1" s="74"/>
      <c r="AL1" s="74"/>
      <c r="AM1" s="74"/>
      <c r="AN1" s="74"/>
      <c r="AO1" s="74"/>
      <c r="AP1" s="74"/>
      <c r="AQ1" s="74"/>
      <c r="AR1" s="74"/>
      <c r="AS1" s="74"/>
      <c r="AT1" s="74"/>
    </row>
    <row r="2" spans="1:46" ht="15" thickTop="1" x14ac:dyDescent="0.3">
      <c r="B2" s="75" t="s">
        <v>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X2" s="75" t="s">
        <v>6</v>
      </c>
      <c r="Y2" s="75"/>
      <c r="Z2" s="75"/>
      <c r="AA2" s="75"/>
      <c r="AB2" s="75"/>
      <c r="AC2" s="75"/>
      <c r="AD2" s="75"/>
      <c r="AE2" s="75"/>
      <c r="AF2" s="75"/>
      <c r="AG2" s="75"/>
      <c r="AJ2" s="75" t="s">
        <v>6</v>
      </c>
      <c r="AK2" s="75"/>
      <c r="AL2" s="75"/>
      <c r="AM2" s="75"/>
      <c r="AN2" s="75"/>
      <c r="AO2" s="75"/>
      <c r="AP2" s="75"/>
      <c r="AQ2" s="75"/>
      <c r="AR2" s="75"/>
      <c r="AS2" s="75"/>
    </row>
    <row r="3" spans="1:46" ht="15" thickBot="1" x14ac:dyDescent="0.35">
      <c r="A3" s="1" t="s">
        <v>0</v>
      </c>
      <c r="B3" s="2" t="s">
        <v>1</v>
      </c>
      <c r="C3" s="37" t="s">
        <v>111</v>
      </c>
      <c r="D3" s="37" t="s">
        <v>112</v>
      </c>
      <c r="E3" s="2" t="s">
        <v>2</v>
      </c>
      <c r="F3" s="2"/>
      <c r="G3" s="2"/>
      <c r="H3" s="2" t="s">
        <v>3</v>
      </c>
      <c r="I3" s="2"/>
      <c r="J3" s="2"/>
      <c r="K3" s="2" t="s">
        <v>4</v>
      </c>
      <c r="L3" s="2"/>
      <c r="M3" s="2"/>
      <c r="N3" s="2" t="s">
        <v>5</v>
      </c>
      <c r="O3" s="2"/>
      <c r="P3" s="2"/>
      <c r="Q3" s="3" t="s">
        <v>7</v>
      </c>
      <c r="R3" s="3" t="s">
        <v>8</v>
      </c>
      <c r="S3" s="3" t="s">
        <v>9</v>
      </c>
      <c r="T3" s="3" t="s">
        <v>10</v>
      </c>
      <c r="U3" s="3" t="s">
        <v>11</v>
      </c>
      <c r="W3" s="1" t="s">
        <v>0</v>
      </c>
      <c r="X3" s="2" t="s">
        <v>1</v>
      </c>
      <c r="Y3" s="2" t="s">
        <v>2</v>
      </c>
      <c r="Z3" s="2" t="s">
        <v>3</v>
      </c>
      <c r="AA3" s="2" t="s">
        <v>4</v>
      </c>
      <c r="AB3" s="2" t="s">
        <v>5</v>
      </c>
      <c r="AC3" s="3" t="s">
        <v>7</v>
      </c>
      <c r="AD3" s="3" t="s">
        <v>8</v>
      </c>
      <c r="AE3" s="3" t="s">
        <v>9</v>
      </c>
      <c r="AF3" s="3" t="s">
        <v>10</v>
      </c>
      <c r="AG3" s="3" t="s">
        <v>11</v>
      </c>
      <c r="AI3" s="1" t="s">
        <v>0</v>
      </c>
      <c r="AJ3" s="2" t="s">
        <v>1</v>
      </c>
      <c r="AK3" s="2" t="s">
        <v>2</v>
      </c>
      <c r="AL3" s="2" t="s">
        <v>3</v>
      </c>
      <c r="AM3" s="2" t="s">
        <v>4</v>
      </c>
      <c r="AN3" s="2" t="s">
        <v>5</v>
      </c>
      <c r="AO3" s="3" t="s">
        <v>7</v>
      </c>
      <c r="AP3" s="3" t="s">
        <v>8</v>
      </c>
      <c r="AQ3" s="3" t="s">
        <v>9</v>
      </c>
      <c r="AR3" s="3" t="s">
        <v>10</v>
      </c>
      <c r="AS3" s="3" t="s">
        <v>11</v>
      </c>
    </row>
    <row r="4" spans="1:46" ht="15" thickBot="1" x14ac:dyDescent="0.35">
      <c r="A4" s="1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W4" s="1">
        <v>1</v>
      </c>
      <c r="X4">
        <f>B4/100*6</f>
        <v>0</v>
      </c>
      <c r="Y4">
        <f>E4/100*6</f>
        <v>0</v>
      </c>
      <c r="Z4">
        <f>H4/100*6</f>
        <v>0</v>
      </c>
      <c r="AA4">
        <f>K4/100*6</f>
        <v>0</v>
      </c>
      <c r="AB4">
        <f>N4/100*6</f>
        <v>0</v>
      </c>
      <c r="AC4">
        <f t="shared" ref="AC4:AG4" si="0">Q4/100*6</f>
        <v>0</v>
      </c>
      <c r="AD4">
        <f t="shared" si="0"/>
        <v>0</v>
      </c>
      <c r="AE4">
        <f t="shared" si="0"/>
        <v>0</v>
      </c>
      <c r="AF4">
        <f t="shared" si="0"/>
        <v>0</v>
      </c>
      <c r="AG4">
        <f t="shared" si="0"/>
        <v>0</v>
      </c>
      <c r="AI4">
        <v>10</v>
      </c>
      <c r="AJ4">
        <v>0.11612903225806452</v>
      </c>
      <c r="AK4">
        <v>0.11666666666666664</v>
      </c>
      <c r="AL4">
        <v>0.5133333333333332</v>
      </c>
      <c r="AM4">
        <v>0.12</v>
      </c>
      <c r="AN4">
        <v>0.26190476190476186</v>
      </c>
      <c r="AO4">
        <v>0</v>
      </c>
      <c r="AP4">
        <v>0</v>
      </c>
      <c r="AQ4">
        <v>0</v>
      </c>
      <c r="AR4">
        <v>0</v>
      </c>
      <c r="AS4">
        <v>0.21052631578947362</v>
      </c>
    </row>
    <row r="5" spans="1:46" ht="15" thickBot="1" x14ac:dyDescent="0.35">
      <c r="A5" s="1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W5" s="1">
        <v>2</v>
      </c>
      <c r="X5">
        <f t="shared" ref="X5:X63" si="1">B5/100*6</f>
        <v>0</v>
      </c>
      <c r="Y5">
        <f t="shared" ref="Y5:Y63" si="2">E5/100*6</f>
        <v>0</v>
      </c>
      <c r="Z5">
        <f t="shared" ref="Z5:Z63" si="3">H5/100*6</f>
        <v>0</v>
      </c>
      <c r="AA5">
        <f t="shared" ref="AA5:AA63" si="4">K5/100*6</f>
        <v>0</v>
      </c>
      <c r="AB5">
        <f t="shared" ref="AB5:AB63" si="5">N5/100*6</f>
        <v>0</v>
      </c>
      <c r="AC5">
        <f t="shared" ref="AC5:AC63" si="6">Q5/100*6</f>
        <v>0</v>
      </c>
      <c r="AD5">
        <f t="shared" ref="AD5:AD63" si="7">R5/100*6</f>
        <v>0</v>
      </c>
      <c r="AE5">
        <f t="shared" ref="AE5:AE63" si="8">S5/100*6</f>
        <v>0</v>
      </c>
      <c r="AF5">
        <f t="shared" ref="AF5:AF63" si="9">T5/100*6</f>
        <v>0</v>
      </c>
      <c r="AG5">
        <f t="shared" ref="AG5:AG63" si="10">U5/100*6</f>
        <v>0</v>
      </c>
      <c r="AI5">
        <v>20</v>
      </c>
      <c r="AJ5">
        <v>0.38640552995391703</v>
      </c>
      <c r="AK5">
        <v>0.40333333333333327</v>
      </c>
      <c r="AL5">
        <v>1.6576190476190473</v>
      </c>
      <c r="AM5">
        <v>0.56799999999999984</v>
      </c>
      <c r="AN5">
        <v>1.3244897959183675</v>
      </c>
      <c r="AO5">
        <v>5.7142857142857134E-2</v>
      </c>
      <c r="AP5">
        <v>0</v>
      </c>
      <c r="AQ5">
        <v>0</v>
      </c>
      <c r="AR5">
        <v>0.12</v>
      </c>
      <c r="AS5">
        <v>0.65263157894736845</v>
      </c>
    </row>
    <row r="6" spans="1:46" ht="15" thickBot="1" x14ac:dyDescent="0.35">
      <c r="A6" s="1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W6" s="1">
        <v>3</v>
      </c>
      <c r="X6">
        <f t="shared" si="1"/>
        <v>0</v>
      </c>
      <c r="Y6">
        <f t="shared" si="2"/>
        <v>0</v>
      </c>
      <c r="Z6">
        <f t="shared" si="3"/>
        <v>0</v>
      </c>
      <c r="AA6">
        <f t="shared" si="4"/>
        <v>0</v>
      </c>
      <c r="AB6">
        <f t="shared" si="5"/>
        <v>0</v>
      </c>
      <c r="AC6">
        <f t="shared" si="6"/>
        <v>0</v>
      </c>
      <c r="AD6">
        <f t="shared" si="7"/>
        <v>0</v>
      </c>
      <c r="AE6">
        <f t="shared" si="8"/>
        <v>0</v>
      </c>
      <c r="AF6">
        <f t="shared" si="9"/>
        <v>0</v>
      </c>
      <c r="AG6">
        <f t="shared" si="10"/>
        <v>0</v>
      </c>
      <c r="AI6">
        <v>30</v>
      </c>
      <c r="AJ6">
        <v>0.38709677419354838</v>
      </c>
      <c r="AK6">
        <v>0.76150793650793647</v>
      </c>
      <c r="AL6">
        <v>1.8930158730158726</v>
      </c>
      <c r="AM6">
        <v>1.1131428571428572</v>
      </c>
      <c r="AN6">
        <v>2.2875283446712014</v>
      </c>
      <c r="AO6">
        <v>0.17333333333333331</v>
      </c>
      <c r="AP6">
        <v>0.1388888888888889</v>
      </c>
      <c r="AQ6">
        <v>0.15808080808080807</v>
      </c>
      <c r="AR6">
        <v>0.46428571428571419</v>
      </c>
      <c r="AS6">
        <v>1.5654135338345865</v>
      </c>
    </row>
    <row r="7" spans="1:46" ht="15" thickBot="1" x14ac:dyDescent="0.35">
      <c r="A7" s="1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W7" s="1">
        <v>4</v>
      </c>
      <c r="X7">
        <f t="shared" si="1"/>
        <v>0</v>
      </c>
      <c r="Y7">
        <f t="shared" si="2"/>
        <v>0</v>
      </c>
      <c r="Z7">
        <f t="shared" si="3"/>
        <v>0</v>
      </c>
      <c r="AA7">
        <f t="shared" si="4"/>
        <v>0</v>
      </c>
      <c r="AB7">
        <f t="shared" si="5"/>
        <v>0</v>
      </c>
      <c r="AC7">
        <f t="shared" si="6"/>
        <v>0</v>
      </c>
      <c r="AD7">
        <f t="shared" si="7"/>
        <v>0</v>
      </c>
      <c r="AE7">
        <f t="shared" si="8"/>
        <v>0</v>
      </c>
      <c r="AF7">
        <f t="shared" si="9"/>
        <v>0</v>
      </c>
      <c r="AG7">
        <f t="shared" si="10"/>
        <v>0</v>
      </c>
      <c r="AI7">
        <v>40</v>
      </c>
      <c r="AJ7">
        <v>0.38709677419354838</v>
      </c>
      <c r="AK7">
        <v>0.76150793650793647</v>
      </c>
      <c r="AL7">
        <v>1.8930158730158726</v>
      </c>
      <c r="AM7">
        <v>1.1131428571428572</v>
      </c>
      <c r="AN7">
        <v>2.2875283446712014</v>
      </c>
      <c r="AO7">
        <v>0.17333333333333331</v>
      </c>
      <c r="AP7">
        <v>0.1388888888888889</v>
      </c>
      <c r="AQ7">
        <v>0.15808080808080807</v>
      </c>
      <c r="AR7">
        <v>0.46428571428571419</v>
      </c>
      <c r="AS7">
        <v>1.5654135338345865</v>
      </c>
    </row>
    <row r="8" spans="1:46" ht="15" thickBot="1" x14ac:dyDescent="0.35">
      <c r="A8" s="1">
        <v>5</v>
      </c>
      <c r="B8">
        <v>1.075268817204301</v>
      </c>
      <c r="C8">
        <v>6.0858061945018456</v>
      </c>
      <c r="D8">
        <v>1.111111111111448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W8" s="1">
        <v>5</v>
      </c>
      <c r="X8">
        <f t="shared" si="1"/>
        <v>6.4516129032258063E-2</v>
      </c>
      <c r="Y8">
        <f t="shared" si="2"/>
        <v>0</v>
      </c>
      <c r="Z8">
        <f t="shared" si="3"/>
        <v>0</v>
      </c>
      <c r="AA8">
        <f t="shared" si="4"/>
        <v>0</v>
      </c>
      <c r="AB8">
        <f t="shared" si="5"/>
        <v>0</v>
      </c>
      <c r="AC8">
        <f t="shared" si="6"/>
        <v>0</v>
      </c>
      <c r="AD8">
        <f t="shared" si="7"/>
        <v>0</v>
      </c>
      <c r="AE8">
        <f t="shared" si="8"/>
        <v>0</v>
      </c>
      <c r="AF8">
        <f t="shared" si="9"/>
        <v>0</v>
      </c>
      <c r="AG8">
        <f t="shared" si="10"/>
        <v>0</v>
      </c>
      <c r="AI8">
        <v>50</v>
      </c>
      <c r="AJ8">
        <v>0.31478199220134701</v>
      </c>
      <c r="AK8">
        <v>0.74561605061605052</v>
      </c>
      <c r="AL8">
        <v>1.8241025641025641</v>
      </c>
      <c r="AM8">
        <v>1.7199047619047616</v>
      </c>
      <c r="AN8">
        <v>3.4558956916099777</v>
      </c>
      <c r="AO8">
        <v>0.48306614953673777</v>
      </c>
      <c r="AP8">
        <v>0.37526395173453997</v>
      </c>
      <c r="AQ8">
        <v>0.25457875457875456</v>
      </c>
      <c r="AR8">
        <v>0.50500000000000012</v>
      </c>
      <c r="AS8">
        <v>3.3619047619047615</v>
      </c>
    </row>
    <row r="9" spans="1:46" ht="15" thickBot="1" x14ac:dyDescent="0.35">
      <c r="A9" s="1">
        <v>6</v>
      </c>
      <c r="B9">
        <v>0.80645161290322576</v>
      </c>
      <c r="C9">
        <v>4.5643546458763842</v>
      </c>
      <c r="D9">
        <v>0.83333333333358606</v>
      </c>
      <c r="E9">
        <v>0</v>
      </c>
      <c r="F9">
        <v>0</v>
      </c>
      <c r="G9">
        <v>0</v>
      </c>
      <c r="H9">
        <v>1.6666666666666667</v>
      </c>
      <c r="I9">
        <v>6.342703292561561</v>
      </c>
      <c r="J9">
        <v>1.1580138896331031</v>
      </c>
      <c r="K9">
        <v>0</v>
      </c>
      <c r="L9">
        <v>0</v>
      </c>
      <c r="M9">
        <v>0</v>
      </c>
      <c r="N9">
        <v>1.587301587301587</v>
      </c>
      <c r="O9">
        <v>7.2739296745330781</v>
      </c>
      <c r="P9">
        <v>1.587301587286291</v>
      </c>
      <c r="Q9">
        <v>0</v>
      </c>
      <c r="R9">
        <v>0</v>
      </c>
      <c r="S9">
        <v>0</v>
      </c>
      <c r="T9">
        <v>0</v>
      </c>
      <c r="U9">
        <v>0</v>
      </c>
      <c r="W9" s="1">
        <v>6</v>
      </c>
      <c r="X9">
        <f t="shared" si="1"/>
        <v>4.8387096774193547E-2</v>
      </c>
      <c r="Y9">
        <f t="shared" si="2"/>
        <v>0</v>
      </c>
      <c r="Z9">
        <f t="shared" si="3"/>
        <v>0.1</v>
      </c>
      <c r="AA9">
        <f t="shared" si="4"/>
        <v>0</v>
      </c>
      <c r="AB9">
        <f t="shared" si="5"/>
        <v>9.5238095238095205E-2</v>
      </c>
      <c r="AC9">
        <f t="shared" si="6"/>
        <v>0</v>
      </c>
      <c r="AD9">
        <f t="shared" si="7"/>
        <v>0</v>
      </c>
      <c r="AE9">
        <f t="shared" si="8"/>
        <v>0</v>
      </c>
      <c r="AF9">
        <f t="shared" si="9"/>
        <v>0</v>
      </c>
      <c r="AG9">
        <f t="shared" si="10"/>
        <v>0</v>
      </c>
      <c r="AI9">
        <v>60</v>
      </c>
      <c r="AJ9">
        <v>0.30414746543778798</v>
      </c>
      <c r="AK9">
        <v>0.71842490842490847</v>
      </c>
      <c r="AL9">
        <v>1.7402380952380954</v>
      </c>
      <c r="AM9">
        <v>1.7311428571428571</v>
      </c>
      <c r="AN9">
        <v>3.572222222222222</v>
      </c>
      <c r="AO9">
        <v>0.46943043884220353</v>
      </c>
      <c r="AP9">
        <v>0.42539682539682527</v>
      </c>
      <c r="AQ9">
        <v>0.30952380952380942</v>
      </c>
      <c r="AR9">
        <v>0.50500000000000012</v>
      </c>
      <c r="AS9">
        <v>4.3968102073365234</v>
      </c>
    </row>
    <row r="10" spans="1:46" ht="15" thickBot="1" x14ac:dyDescent="0.35">
      <c r="A10" s="1">
        <v>7</v>
      </c>
      <c r="B10">
        <v>1.6129032258064515</v>
      </c>
      <c r="C10">
        <v>6.342703292561561</v>
      </c>
      <c r="D10">
        <v>1.1580138896331031</v>
      </c>
      <c r="E10">
        <v>0</v>
      </c>
      <c r="F10">
        <v>0</v>
      </c>
      <c r="G10">
        <v>0</v>
      </c>
      <c r="H10">
        <v>1.3333333333333333</v>
      </c>
      <c r="I10">
        <v>5.0741626340492481</v>
      </c>
      <c r="J10">
        <v>0.92641111170648238</v>
      </c>
      <c r="K10">
        <v>0</v>
      </c>
      <c r="L10">
        <v>0</v>
      </c>
      <c r="M10">
        <v>0</v>
      </c>
      <c r="N10">
        <v>1.587301587301587</v>
      </c>
      <c r="O10">
        <v>7.2739296745330781</v>
      </c>
      <c r="P10">
        <v>1.587301587286291</v>
      </c>
      <c r="Q10">
        <v>0</v>
      </c>
      <c r="R10">
        <v>0</v>
      </c>
      <c r="S10">
        <v>0</v>
      </c>
      <c r="T10">
        <v>0</v>
      </c>
      <c r="U10">
        <v>2.6315789473684212</v>
      </c>
      <c r="W10" s="1">
        <v>7</v>
      </c>
      <c r="X10">
        <f t="shared" si="1"/>
        <v>9.6774193548387094E-2</v>
      </c>
      <c r="Y10">
        <f t="shared" si="2"/>
        <v>0</v>
      </c>
      <c r="Z10">
        <f t="shared" si="3"/>
        <v>7.9999999999999988E-2</v>
      </c>
      <c r="AA10">
        <f t="shared" si="4"/>
        <v>0</v>
      </c>
      <c r="AB10">
        <f t="shared" si="5"/>
        <v>9.5238095238095205E-2</v>
      </c>
      <c r="AC10">
        <f t="shared" si="6"/>
        <v>0</v>
      </c>
      <c r="AD10">
        <f t="shared" si="7"/>
        <v>0</v>
      </c>
      <c r="AE10">
        <f t="shared" si="8"/>
        <v>0</v>
      </c>
      <c r="AF10">
        <f t="shared" si="9"/>
        <v>0</v>
      </c>
      <c r="AG10">
        <f t="shared" si="10"/>
        <v>0.15789473684210528</v>
      </c>
    </row>
    <row r="11" spans="1:46" ht="15" thickBot="1" x14ac:dyDescent="0.35">
      <c r="A11" s="1">
        <v>8</v>
      </c>
      <c r="B11">
        <v>1.4516129032258065</v>
      </c>
      <c r="C11">
        <v>5.746063120024905</v>
      </c>
      <c r="D11">
        <v>1.0490827958957032</v>
      </c>
      <c r="E11">
        <v>1.1111111111111109</v>
      </c>
      <c r="F11">
        <v>6.0858061945018456</v>
      </c>
      <c r="G11">
        <v>1.111111111111448</v>
      </c>
      <c r="H11">
        <v>5.7777777777777768</v>
      </c>
      <c r="I11">
        <v>12.095828524263148</v>
      </c>
      <c r="J11">
        <v>2.2083860448184529</v>
      </c>
      <c r="K11">
        <v>0</v>
      </c>
      <c r="L11">
        <v>0</v>
      </c>
      <c r="M11">
        <v>0</v>
      </c>
      <c r="N11">
        <v>2.7777777777777777</v>
      </c>
      <c r="O11">
        <v>8.87151079037295</v>
      </c>
      <c r="P11">
        <v>1.9359223678623709</v>
      </c>
      <c r="Q11">
        <v>0</v>
      </c>
      <c r="R11">
        <v>0</v>
      </c>
      <c r="S11">
        <v>0</v>
      </c>
      <c r="T11">
        <v>0</v>
      </c>
      <c r="U11">
        <v>2.6315789473684212</v>
      </c>
      <c r="W11" s="1">
        <v>8</v>
      </c>
      <c r="X11">
        <f t="shared" si="1"/>
        <v>8.7096774193548387E-2</v>
      </c>
      <c r="Y11">
        <f t="shared" si="2"/>
        <v>6.6666666666666652E-2</v>
      </c>
      <c r="Z11">
        <f t="shared" si="3"/>
        <v>0.34666666666666662</v>
      </c>
      <c r="AA11">
        <f t="shared" si="4"/>
        <v>0</v>
      </c>
      <c r="AB11">
        <f t="shared" si="5"/>
        <v>0.16666666666666666</v>
      </c>
      <c r="AC11">
        <f t="shared" si="6"/>
        <v>0</v>
      </c>
      <c r="AD11">
        <f t="shared" si="7"/>
        <v>0</v>
      </c>
      <c r="AE11">
        <f t="shared" si="8"/>
        <v>0</v>
      </c>
      <c r="AF11">
        <f t="shared" si="9"/>
        <v>0</v>
      </c>
      <c r="AG11">
        <f t="shared" si="10"/>
        <v>0.15789473684210528</v>
      </c>
    </row>
    <row r="12" spans="1:46" ht="15" thickBot="1" x14ac:dyDescent="0.35">
      <c r="A12" s="1">
        <v>9</v>
      </c>
      <c r="B12">
        <v>1.935483870967742</v>
      </c>
      <c r="C12">
        <v>8.0515579987289758</v>
      </c>
      <c r="D12">
        <v>1.4700066463221162</v>
      </c>
      <c r="E12">
        <v>1.9444444444444442</v>
      </c>
      <c r="F12">
        <v>6.0661003482883853</v>
      </c>
      <c r="G12">
        <v>1.1075133322828337</v>
      </c>
      <c r="H12">
        <v>7.7222222222222205</v>
      </c>
      <c r="I12">
        <v>13.379827938270607</v>
      </c>
      <c r="J12">
        <v>2.4428111924436244</v>
      </c>
      <c r="K12">
        <v>0</v>
      </c>
      <c r="L12">
        <v>0</v>
      </c>
      <c r="M12">
        <v>0</v>
      </c>
      <c r="N12">
        <v>4.3650793650793647</v>
      </c>
      <c r="O12">
        <v>11.061396718068535</v>
      </c>
      <c r="P12">
        <v>2.4137946548569853</v>
      </c>
      <c r="Q12">
        <v>0</v>
      </c>
      <c r="R12">
        <v>0</v>
      </c>
      <c r="S12">
        <v>0</v>
      </c>
      <c r="T12">
        <v>0</v>
      </c>
      <c r="U12">
        <v>4.3859649122807012</v>
      </c>
      <c r="W12" s="1">
        <v>9</v>
      </c>
      <c r="X12">
        <f t="shared" si="1"/>
        <v>0.11612903225806452</v>
      </c>
      <c r="Y12">
        <f t="shared" si="2"/>
        <v>0.11666666666666664</v>
      </c>
      <c r="Z12">
        <f t="shared" si="3"/>
        <v>0.46333333333333326</v>
      </c>
      <c r="AA12">
        <f t="shared" si="4"/>
        <v>0</v>
      </c>
      <c r="AB12">
        <f t="shared" si="5"/>
        <v>0.26190476190476186</v>
      </c>
      <c r="AC12">
        <f t="shared" si="6"/>
        <v>0</v>
      </c>
      <c r="AD12">
        <f t="shared" si="7"/>
        <v>0</v>
      </c>
      <c r="AE12">
        <f t="shared" si="8"/>
        <v>0</v>
      </c>
      <c r="AF12">
        <f t="shared" si="9"/>
        <v>0</v>
      </c>
      <c r="AG12">
        <f t="shared" si="10"/>
        <v>0.26315789473684209</v>
      </c>
    </row>
    <row r="13" spans="1:46" ht="15" thickBot="1" x14ac:dyDescent="0.35">
      <c r="A13" s="1">
        <v>10</v>
      </c>
      <c r="B13">
        <v>1.93548387096774</v>
      </c>
      <c r="C13">
        <v>8.0515579987289758</v>
      </c>
      <c r="D13">
        <v>1.4700066463221162</v>
      </c>
      <c r="E13">
        <v>1.9444444444444442</v>
      </c>
      <c r="F13">
        <v>6.0661003482883853</v>
      </c>
      <c r="G13">
        <v>1.1075133322828337</v>
      </c>
      <c r="H13">
        <v>8.5555555555555536</v>
      </c>
      <c r="I13">
        <v>13.657926370640944</v>
      </c>
      <c r="J13">
        <v>2.4935847873156591</v>
      </c>
      <c r="K13">
        <v>2</v>
      </c>
      <c r="L13">
        <v>6.7823299831252681</v>
      </c>
      <c r="M13">
        <v>1.2382783747341561</v>
      </c>
      <c r="N13">
        <v>4.3650793650793647</v>
      </c>
      <c r="O13">
        <v>11.061396718068535</v>
      </c>
      <c r="P13">
        <v>2.4137946548569853</v>
      </c>
      <c r="Q13">
        <v>0</v>
      </c>
      <c r="R13">
        <v>0</v>
      </c>
      <c r="S13">
        <v>0</v>
      </c>
      <c r="T13">
        <v>0</v>
      </c>
      <c r="U13">
        <v>3.5087719298245608</v>
      </c>
      <c r="W13" s="1">
        <v>10</v>
      </c>
      <c r="X13">
        <f>B13/100*6</f>
        <v>0.1161290322580644</v>
      </c>
      <c r="Y13">
        <f t="shared" si="2"/>
        <v>0.11666666666666664</v>
      </c>
      <c r="Z13">
        <f t="shared" si="3"/>
        <v>0.5133333333333332</v>
      </c>
      <c r="AA13">
        <f t="shared" si="4"/>
        <v>0.12</v>
      </c>
      <c r="AB13">
        <f t="shared" si="5"/>
        <v>0.26190476190476186</v>
      </c>
      <c r="AC13">
        <f t="shared" si="6"/>
        <v>0</v>
      </c>
      <c r="AD13">
        <f t="shared" si="7"/>
        <v>0</v>
      </c>
      <c r="AE13">
        <f t="shared" si="8"/>
        <v>0</v>
      </c>
      <c r="AF13">
        <f t="shared" si="9"/>
        <v>0</v>
      </c>
      <c r="AG13">
        <f t="shared" si="10"/>
        <v>0.21052631578947362</v>
      </c>
    </row>
    <row r="14" spans="1:46" ht="15" thickBot="1" x14ac:dyDescent="0.35">
      <c r="A14" s="1">
        <v>11</v>
      </c>
      <c r="B14">
        <v>3.172043010752688</v>
      </c>
      <c r="C14">
        <v>9.6513288281017626</v>
      </c>
      <c r="D14">
        <v>1.7620835030176127</v>
      </c>
      <c r="E14">
        <v>1.7857142857142856</v>
      </c>
      <c r="F14">
        <v>5.6857353268417761</v>
      </c>
      <c r="G14">
        <v>1.0380684981720645</v>
      </c>
      <c r="H14">
        <v>14.944444444444438</v>
      </c>
      <c r="I14">
        <v>15.631553542620489</v>
      </c>
      <c r="J14">
        <v>2.8539181613818769</v>
      </c>
      <c r="K14">
        <v>2</v>
      </c>
      <c r="L14">
        <v>6.7823299831252681</v>
      </c>
      <c r="M14">
        <v>1.2382783747341561</v>
      </c>
      <c r="N14">
        <v>5.9523809523809517</v>
      </c>
      <c r="O14">
        <v>12.677313820927749</v>
      </c>
      <c r="P14">
        <v>2.766416675835782</v>
      </c>
      <c r="Q14">
        <v>0</v>
      </c>
      <c r="R14">
        <v>0</v>
      </c>
      <c r="S14">
        <v>0</v>
      </c>
      <c r="T14">
        <v>0</v>
      </c>
      <c r="U14">
        <v>3.5087719298245608</v>
      </c>
      <c r="W14" s="1">
        <v>11</v>
      </c>
      <c r="X14">
        <f t="shared" si="1"/>
        <v>0.19032258064516128</v>
      </c>
      <c r="Y14">
        <f t="shared" si="2"/>
        <v>0.10714285714285714</v>
      </c>
      <c r="Z14">
        <f t="shared" si="3"/>
        <v>0.89666666666666628</v>
      </c>
      <c r="AA14">
        <f t="shared" si="4"/>
        <v>0.12</v>
      </c>
      <c r="AB14">
        <f t="shared" si="5"/>
        <v>0.3571428571428571</v>
      </c>
      <c r="AC14">
        <f>Q14/100*6</f>
        <v>0</v>
      </c>
      <c r="AD14">
        <f t="shared" si="7"/>
        <v>0</v>
      </c>
      <c r="AE14">
        <f t="shared" si="8"/>
        <v>0</v>
      </c>
      <c r="AF14">
        <f t="shared" si="9"/>
        <v>0</v>
      </c>
      <c r="AG14">
        <f t="shared" si="10"/>
        <v>0.21052631578947362</v>
      </c>
    </row>
    <row r="15" spans="1:46" ht="15" thickBot="1" x14ac:dyDescent="0.35">
      <c r="A15" s="1">
        <v>12</v>
      </c>
      <c r="B15">
        <v>3.172043010752688</v>
      </c>
      <c r="C15">
        <v>9.6513288281017626</v>
      </c>
      <c r="D15">
        <v>1.7620835030176127</v>
      </c>
      <c r="E15">
        <v>1.7857142857142856</v>
      </c>
      <c r="F15">
        <v>5.6857353268417761</v>
      </c>
      <c r="G15">
        <v>1.0380684981720645</v>
      </c>
      <c r="H15">
        <v>17.222222222222218</v>
      </c>
      <c r="I15">
        <v>14.992548170293462</v>
      </c>
      <c r="J15">
        <v>2.737252275785008</v>
      </c>
      <c r="K15">
        <v>2.9333333333333331</v>
      </c>
      <c r="L15">
        <v>8.2365041127895999</v>
      </c>
      <c r="M15">
        <v>1.5037730325201022</v>
      </c>
      <c r="N15">
        <v>5.1587301587301582</v>
      </c>
      <c r="O15">
        <v>11.016461948485723</v>
      </c>
      <c r="P15">
        <v>2.4039890842404783</v>
      </c>
      <c r="Q15">
        <v>0</v>
      </c>
      <c r="R15">
        <v>0</v>
      </c>
      <c r="S15">
        <v>0</v>
      </c>
      <c r="T15">
        <v>0</v>
      </c>
      <c r="U15">
        <v>3.5087719298245608</v>
      </c>
      <c r="W15" s="1">
        <v>12</v>
      </c>
      <c r="X15">
        <f t="shared" si="1"/>
        <v>0.19032258064516128</v>
      </c>
      <c r="Y15">
        <f t="shared" si="2"/>
        <v>0.10714285714285714</v>
      </c>
      <c r="Z15">
        <f t="shared" si="3"/>
        <v>1.033333333333333</v>
      </c>
      <c r="AA15">
        <f t="shared" si="4"/>
        <v>0.17599999999999999</v>
      </c>
      <c r="AB15">
        <f>N15/100*6</f>
        <v>0.30952380952380953</v>
      </c>
      <c r="AC15">
        <f t="shared" si="6"/>
        <v>0</v>
      </c>
      <c r="AD15">
        <f t="shared" si="7"/>
        <v>0</v>
      </c>
      <c r="AE15">
        <f t="shared" si="8"/>
        <v>0</v>
      </c>
      <c r="AF15">
        <f t="shared" si="9"/>
        <v>0</v>
      </c>
      <c r="AG15">
        <f t="shared" si="10"/>
        <v>0.21052631578947362</v>
      </c>
    </row>
    <row r="16" spans="1:46" ht="15" thickBot="1" x14ac:dyDescent="0.35">
      <c r="A16" s="1">
        <v>13</v>
      </c>
      <c r="B16">
        <v>3.7634408602150535</v>
      </c>
      <c r="C16">
        <v>10.20229608794784</v>
      </c>
      <c r="D16">
        <v>1.8626759019058121</v>
      </c>
      <c r="E16">
        <v>3.3333333333333335</v>
      </c>
      <c r="F16">
        <v>10.346024834933342</v>
      </c>
      <c r="G16">
        <v>1.8889170608677908</v>
      </c>
      <c r="H16">
        <v>18.55555555555555</v>
      </c>
      <c r="I16">
        <v>13.629844798123907</v>
      </c>
      <c r="J16">
        <v>2.4884578170763914</v>
      </c>
      <c r="K16">
        <v>2.9333333333333331</v>
      </c>
      <c r="L16">
        <v>8.2365041127895999</v>
      </c>
      <c r="M16">
        <v>1.5037730325201022</v>
      </c>
      <c r="N16">
        <v>7.4603174603174596</v>
      </c>
      <c r="O16">
        <v>13.970395759317546</v>
      </c>
      <c r="P16">
        <v>3.0485902883307516</v>
      </c>
      <c r="Q16">
        <v>0</v>
      </c>
      <c r="R16">
        <v>0</v>
      </c>
      <c r="S16">
        <v>0</v>
      </c>
      <c r="T16">
        <v>0</v>
      </c>
      <c r="U16">
        <v>3.5087719298245608</v>
      </c>
      <c r="W16" s="1">
        <v>13</v>
      </c>
      <c r="X16">
        <f t="shared" si="1"/>
        <v>0.22580645161290319</v>
      </c>
      <c r="Y16">
        <f t="shared" si="2"/>
        <v>0.2</v>
      </c>
      <c r="Z16">
        <f t="shared" si="3"/>
        <v>1.1133333333333331</v>
      </c>
      <c r="AA16">
        <f t="shared" si="4"/>
        <v>0.17599999999999999</v>
      </c>
      <c r="AB16">
        <f t="shared" si="5"/>
        <v>0.44761904761904758</v>
      </c>
      <c r="AC16">
        <f t="shared" si="6"/>
        <v>0</v>
      </c>
      <c r="AD16">
        <f t="shared" si="7"/>
        <v>0</v>
      </c>
      <c r="AE16">
        <f t="shared" si="8"/>
        <v>0</v>
      </c>
      <c r="AF16">
        <f t="shared" si="9"/>
        <v>0</v>
      </c>
      <c r="AG16">
        <f t="shared" si="10"/>
        <v>0.21052631578947362</v>
      </c>
    </row>
    <row r="17" spans="1:46" ht="15" thickBot="1" x14ac:dyDescent="0.35">
      <c r="A17" s="1">
        <v>14</v>
      </c>
      <c r="B17">
        <v>3.4306195596518179</v>
      </c>
      <c r="C17">
        <v>9.3552250561294592</v>
      </c>
      <c r="D17">
        <v>1.708022597927064</v>
      </c>
      <c r="E17">
        <v>3.8333333333333335</v>
      </c>
      <c r="F17">
        <v>10.457906869539144</v>
      </c>
      <c r="G17">
        <v>1.9093438322455207</v>
      </c>
      <c r="H17">
        <v>17.55555555555555</v>
      </c>
      <c r="I17">
        <v>12.848463489792524</v>
      </c>
      <c r="J17">
        <v>2.3457977608810157</v>
      </c>
      <c r="K17">
        <v>2.9333333333333331</v>
      </c>
      <c r="L17">
        <v>8.2365041127895999</v>
      </c>
      <c r="M17">
        <v>1.5037730325201022</v>
      </c>
      <c r="N17">
        <v>9.0476190476190474</v>
      </c>
      <c r="O17">
        <v>14.940357616679918</v>
      </c>
      <c r="P17">
        <v>3.2602533184517135</v>
      </c>
      <c r="Q17">
        <v>0</v>
      </c>
      <c r="R17">
        <v>0</v>
      </c>
      <c r="S17">
        <v>0</v>
      </c>
      <c r="T17">
        <v>0</v>
      </c>
      <c r="U17">
        <v>6.3157894736842097</v>
      </c>
      <c r="W17" s="1">
        <v>14</v>
      </c>
      <c r="X17">
        <f t="shared" si="1"/>
        <v>0.20583717357910908</v>
      </c>
      <c r="Y17">
        <f t="shared" si="2"/>
        <v>0.23000000000000004</v>
      </c>
      <c r="Z17">
        <f t="shared" si="3"/>
        <v>1.053333333333333</v>
      </c>
      <c r="AA17">
        <f t="shared" si="4"/>
        <v>0.17599999999999999</v>
      </c>
      <c r="AB17">
        <f t="shared" si="5"/>
        <v>0.54285714285714282</v>
      </c>
      <c r="AC17">
        <f t="shared" si="6"/>
        <v>0</v>
      </c>
      <c r="AD17">
        <f t="shared" si="7"/>
        <v>0</v>
      </c>
      <c r="AE17">
        <f t="shared" si="8"/>
        <v>0</v>
      </c>
      <c r="AF17">
        <f t="shared" si="9"/>
        <v>0</v>
      </c>
      <c r="AG17">
        <f t="shared" si="10"/>
        <v>0.37894736842105259</v>
      </c>
    </row>
    <row r="18" spans="1:46" ht="15" thickBot="1" x14ac:dyDescent="0.35">
      <c r="A18" s="1">
        <v>15</v>
      </c>
      <c r="B18">
        <v>3.9682539682539679</v>
      </c>
      <c r="C18">
        <v>11.446352655745876</v>
      </c>
      <c r="D18">
        <v>2.0898085169043608</v>
      </c>
      <c r="E18">
        <v>4.166666666666667</v>
      </c>
      <c r="F18">
        <v>9.4534552462025232</v>
      </c>
      <c r="G18">
        <v>1.725956894904082</v>
      </c>
      <c r="H18">
        <v>16.444444444444443</v>
      </c>
      <c r="I18">
        <v>11.709554448804935</v>
      </c>
      <c r="J18">
        <v>2.1378623699824599</v>
      </c>
      <c r="K18">
        <v>3.9333333333333331</v>
      </c>
      <c r="L18">
        <v>9.2721806137139779</v>
      </c>
      <c r="M18">
        <v>1.692860826464927</v>
      </c>
      <c r="N18">
        <v>11.03174603174603</v>
      </c>
      <c r="O18">
        <v>14.818121324132814</v>
      </c>
      <c r="P18">
        <v>3.2335791725820719</v>
      </c>
      <c r="Q18">
        <v>0</v>
      </c>
      <c r="R18">
        <v>0</v>
      </c>
      <c r="S18">
        <v>0</v>
      </c>
      <c r="T18">
        <v>1.25</v>
      </c>
      <c r="U18">
        <v>6.3157894736842097</v>
      </c>
      <c r="W18" s="1">
        <v>15</v>
      </c>
      <c r="X18">
        <f t="shared" si="1"/>
        <v>0.23809523809523808</v>
      </c>
      <c r="Y18">
        <f t="shared" si="2"/>
        <v>0.25</v>
      </c>
      <c r="Z18">
        <f t="shared" si="3"/>
        <v>0.98666666666666658</v>
      </c>
      <c r="AA18">
        <f t="shared" si="4"/>
        <v>0.23599999999999999</v>
      </c>
      <c r="AB18">
        <f t="shared" si="5"/>
        <v>0.66190476190476177</v>
      </c>
      <c r="AC18">
        <f t="shared" si="6"/>
        <v>0</v>
      </c>
      <c r="AD18">
        <f t="shared" si="7"/>
        <v>0</v>
      </c>
      <c r="AE18">
        <f t="shared" si="8"/>
        <v>0</v>
      </c>
      <c r="AF18">
        <f t="shared" si="9"/>
        <v>7.5000000000000011E-2</v>
      </c>
      <c r="AG18">
        <f t="shared" si="10"/>
        <v>0.37894736842105259</v>
      </c>
    </row>
    <row r="19" spans="1:46" ht="15" thickBot="1" x14ac:dyDescent="0.35">
      <c r="A19" s="1">
        <v>16</v>
      </c>
      <c r="B19">
        <v>3.9682539682539679</v>
      </c>
      <c r="C19">
        <v>11.446352655745876</v>
      </c>
      <c r="D19">
        <v>2.0898085169043608</v>
      </c>
      <c r="E19">
        <v>4.9074074074074074</v>
      </c>
      <c r="F19">
        <v>10.084871148508578</v>
      </c>
      <c r="G19">
        <v>1.8412371391909517</v>
      </c>
      <c r="H19">
        <v>20.793650793650791</v>
      </c>
      <c r="I19">
        <v>14.54315561686936</v>
      </c>
      <c r="J19">
        <v>2.655204796223241</v>
      </c>
      <c r="K19">
        <v>3.6666666666666661</v>
      </c>
      <c r="L19">
        <v>8.8443327742810656</v>
      </c>
      <c r="M19">
        <v>1.6147468555191518</v>
      </c>
      <c r="N19">
        <v>13.333333333333334</v>
      </c>
      <c r="O19">
        <v>15.898986690282426</v>
      </c>
      <c r="P19">
        <v>3.4694433324101208</v>
      </c>
      <c r="Q19">
        <v>1.1111111111111109</v>
      </c>
      <c r="R19">
        <v>0</v>
      </c>
      <c r="S19">
        <v>0</v>
      </c>
      <c r="T19">
        <v>1.25</v>
      </c>
      <c r="U19">
        <v>7.3684210526315788</v>
      </c>
      <c r="W19" s="1">
        <v>16</v>
      </c>
      <c r="X19">
        <f t="shared" si="1"/>
        <v>0.23809523809523808</v>
      </c>
      <c r="Y19">
        <f t="shared" si="2"/>
        <v>0.29444444444444445</v>
      </c>
      <c r="Z19">
        <f t="shared" si="3"/>
        <v>1.2476190476190476</v>
      </c>
      <c r="AA19">
        <f t="shared" si="4"/>
        <v>0.21999999999999997</v>
      </c>
      <c r="AB19">
        <f t="shared" si="5"/>
        <v>0.8</v>
      </c>
      <c r="AC19">
        <f t="shared" si="6"/>
        <v>6.6666666666666652E-2</v>
      </c>
      <c r="AD19">
        <f t="shared" si="7"/>
        <v>0</v>
      </c>
      <c r="AE19">
        <f t="shared" si="8"/>
        <v>0</v>
      </c>
      <c r="AF19">
        <f t="shared" si="9"/>
        <v>7.5000000000000011E-2</v>
      </c>
      <c r="AG19">
        <f t="shared" si="10"/>
        <v>0.44210526315789467</v>
      </c>
    </row>
    <row r="20" spans="1:46" ht="15" thickBot="1" x14ac:dyDescent="0.35">
      <c r="A20" s="1">
        <v>17</v>
      </c>
      <c r="B20">
        <v>3.6226318484382998</v>
      </c>
      <c r="C20">
        <v>10.21999527270625</v>
      </c>
      <c r="D20">
        <v>1.865907316153024</v>
      </c>
      <c r="E20">
        <v>5.4629629629629628</v>
      </c>
      <c r="F20">
        <v>10.262708568981493</v>
      </c>
      <c r="G20">
        <v>1.8737056614448104</v>
      </c>
      <c r="H20">
        <v>20.238095238095237</v>
      </c>
      <c r="I20">
        <v>14.197180505951</v>
      </c>
      <c r="J20">
        <v>2.5920386720281092</v>
      </c>
      <c r="K20">
        <v>3.6666666666666661</v>
      </c>
      <c r="L20">
        <v>8.8443327742810656</v>
      </c>
      <c r="M20">
        <v>1.6147468555191518</v>
      </c>
      <c r="N20">
        <v>13.095238095238095</v>
      </c>
      <c r="O20">
        <v>15.752298899999348</v>
      </c>
      <c r="P20">
        <v>3.4374334322914764</v>
      </c>
      <c r="Q20">
        <v>1.1111111111111109</v>
      </c>
      <c r="R20">
        <v>0</v>
      </c>
      <c r="S20">
        <v>0</v>
      </c>
      <c r="T20">
        <v>1.25</v>
      </c>
      <c r="U20">
        <v>6.0526315789473681</v>
      </c>
      <c r="W20" s="1">
        <v>17</v>
      </c>
      <c r="X20">
        <f t="shared" si="1"/>
        <v>0.217357910906298</v>
      </c>
      <c r="Y20">
        <f t="shared" si="2"/>
        <v>0.32777777777777772</v>
      </c>
      <c r="Z20">
        <f t="shared" si="3"/>
        <v>1.2142857142857144</v>
      </c>
      <c r="AA20">
        <f t="shared" si="4"/>
        <v>0.21999999999999997</v>
      </c>
      <c r="AB20">
        <f t="shared" si="5"/>
        <v>0.78571428571428581</v>
      </c>
      <c r="AC20">
        <f t="shared" si="6"/>
        <v>6.6666666666666652E-2</v>
      </c>
      <c r="AD20">
        <f t="shared" si="7"/>
        <v>0</v>
      </c>
      <c r="AE20">
        <f t="shared" si="8"/>
        <v>0</v>
      </c>
      <c r="AF20">
        <f t="shared" si="9"/>
        <v>7.5000000000000011E-2</v>
      </c>
      <c r="AG20">
        <f t="shared" si="10"/>
        <v>0.36315789473684207</v>
      </c>
    </row>
    <row r="21" spans="1:46" ht="15" thickBot="1" x14ac:dyDescent="0.35">
      <c r="A21" s="1">
        <v>18</v>
      </c>
      <c r="B21">
        <v>5.0460829493087553</v>
      </c>
      <c r="C21">
        <v>11.528427673211437</v>
      </c>
      <c r="D21">
        <v>2.1047932963955382</v>
      </c>
      <c r="E21">
        <v>5.4629629629629628</v>
      </c>
      <c r="F21">
        <v>10.262708568981493</v>
      </c>
      <c r="G21">
        <v>1.8737056614448104</v>
      </c>
      <c r="H21">
        <v>22.682539682539684</v>
      </c>
      <c r="I21">
        <v>16.60096519022968</v>
      </c>
      <c r="J21">
        <v>3.030907703683198</v>
      </c>
      <c r="K21">
        <v>7.466666666666665</v>
      </c>
      <c r="L21">
        <v>12.212197909376419</v>
      </c>
      <c r="M21">
        <v>2.2296320905616414</v>
      </c>
      <c r="N21">
        <v>16.666666666666664</v>
      </c>
      <c r="O21">
        <v>15.793810320642846</v>
      </c>
      <c r="P21">
        <v>3.4464919669249121</v>
      </c>
      <c r="Q21">
        <v>0.95238095238095233</v>
      </c>
      <c r="R21">
        <v>0</v>
      </c>
      <c r="S21">
        <v>0</v>
      </c>
      <c r="T21">
        <v>1</v>
      </c>
      <c r="U21">
        <v>7.3684210526315788</v>
      </c>
      <c r="W21" s="1">
        <v>18</v>
      </c>
      <c r="X21">
        <f t="shared" si="1"/>
        <v>0.30276497695852533</v>
      </c>
      <c r="Y21">
        <f t="shared" si="2"/>
        <v>0.32777777777777772</v>
      </c>
      <c r="Z21">
        <f t="shared" si="3"/>
        <v>1.3609523809523811</v>
      </c>
      <c r="AA21">
        <f t="shared" si="4"/>
        <v>0.44799999999999984</v>
      </c>
      <c r="AB21">
        <f t="shared" si="5"/>
        <v>0.99999999999999978</v>
      </c>
      <c r="AC21">
        <f t="shared" si="6"/>
        <v>5.7142857142857134E-2</v>
      </c>
      <c r="AD21">
        <f t="shared" si="7"/>
        <v>0</v>
      </c>
      <c r="AE21">
        <f t="shared" si="8"/>
        <v>0</v>
      </c>
      <c r="AF21">
        <f t="shared" si="9"/>
        <v>0.06</v>
      </c>
      <c r="AG21">
        <f t="shared" si="10"/>
        <v>0.44210526315789467</v>
      </c>
    </row>
    <row r="22" spans="1:46" ht="15" thickBot="1" x14ac:dyDescent="0.35">
      <c r="A22" s="1">
        <v>19</v>
      </c>
      <c r="B22">
        <v>5.9792626728110596</v>
      </c>
      <c r="C22">
        <v>12.331963440921871</v>
      </c>
      <c r="D22">
        <v>2.2514981849746611</v>
      </c>
      <c r="E22">
        <v>5.2777777777777768</v>
      </c>
      <c r="F22">
        <v>10.077129119442233</v>
      </c>
      <c r="G22">
        <v>1.8398236445374521</v>
      </c>
      <c r="H22">
        <v>25.626984126984123</v>
      </c>
      <c r="I22">
        <v>15.542359912547346</v>
      </c>
      <c r="J22">
        <v>2.8376337069895943</v>
      </c>
      <c r="K22">
        <v>9.6</v>
      </c>
      <c r="L22">
        <v>12.286216305726963</v>
      </c>
      <c r="M22">
        <v>2.2431459390121624</v>
      </c>
      <c r="N22">
        <v>22.698412698412696</v>
      </c>
      <c r="O22">
        <v>13.085999627211764</v>
      </c>
      <c r="P22">
        <v>2.8555992302516162</v>
      </c>
      <c r="Q22">
        <v>0.95238095238095233</v>
      </c>
      <c r="R22">
        <v>0</v>
      </c>
      <c r="S22">
        <v>0</v>
      </c>
      <c r="T22">
        <v>2</v>
      </c>
      <c r="U22">
        <v>9.8245614035087723</v>
      </c>
      <c r="W22" s="1">
        <v>19</v>
      </c>
      <c r="X22">
        <f t="shared" si="1"/>
        <v>0.35875576036866358</v>
      </c>
      <c r="Y22">
        <f t="shared" si="2"/>
        <v>0.31666666666666665</v>
      </c>
      <c r="Z22">
        <f t="shared" si="3"/>
        <v>1.5376190476190472</v>
      </c>
      <c r="AA22">
        <f t="shared" si="4"/>
        <v>0.57600000000000007</v>
      </c>
      <c r="AB22">
        <f t="shared" si="5"/>
        <v>1.3619047619047617</v>
      </c>
      <c r="AC22">
        <f t="shared" si="6"/>
        <v>5.7142857142857134E-2</v>
      </c>
      <c r="AD22">
        <f t="shared" si="7"/>
        <v>0</v>
      </c>
      <c r="AE22">
        <f t="shared" si="8"/>
        <v>0</v>
      </c>
      <c r="AF22">
        <f t="shared" si="9"/>
        <v>0.12</v>
      </c>
      <c r="AG22">
        <f t="shared" si="10"/>
        <v>0.58947368421052637</v>
      </c>
    </row>
    <row r="23" spans="1:46" ht="15" thickBot="1" x14ac:dyDescent="0.35">
      <c r="A23" s="1">
        <v>20</v>
      </c>
      <c r="B23">
        <v>6.4400921658986174</v>
      </c>
      <c r="C23">
        <v>13.964833223909844</v>
      </c>
      <c r="D23">
        <v>2.5496180561784443</v>
      </c>
      <c r="E23">
        <v>6.7222222222222205</v>
      </c>
      <c r="F23">
        <v>11.024905046752583</v>
      </c>
      <c r="G23">
        <v>2.0128630628202564</v>
      </c>
      <c r="H23">
        <v>27.626984126984123</v>
      </c>
      <c r="I23">
        <v>15.985063613008052</v>
      </c>
      <c r="J23">
        <v>2.9184599746673987</v>
      </c>
      <c r="K23">
        <v>9.466666666666665</v>
      </c>
      <c r="L23">
        <v>12.190342261169061</v>
      </c>
      <c r="M23">
        <v>2.2256418133842839</v>
      </c>
      <c r="N23">
        <v>22.07482993197279</v>
      </c>
      <c r="O23">
        <v>12.708832176479692</v>
      </c>
      <c r="P23">
        <v>2.7732945448879689</v>
      </c>
      <c r="Q23">
        <v>0.95238095238095233</v>
      </c>
      <c r="R23">
        <v>0</v>
      </c>
      <c r="S23">
        <v>0</v>
      </c>
      <c r="T23">
        <v>2</v>
      </c>
      <c r="U23">
        <v>10.87719298245614</v>
      </c>
      <c r="W23" s="1">
        <v>20</v>
      </c>
      <c r="X23">
        <f t="shared" si="1"/>
        <v>0.38640552995391703</v>
      </c>
      <c r="Y23">
        <f t="shared" si="2"/>
        <v>0.40333333333333327</v>
      </c>
      <c r="Z23">
        <f t="shared" si="3"/>
        <v>1.6576190476190473</v>
      </c>
      <c r="AA23">
        <f t="shared" si="4"/>
        <v>0.56799999999999984</v>
      </c>
      <c r="AB23">
        <f t="shared" si="5"/>
        <v>1.3244897959183675</v>
      </c>
      <c r="AC23">
        <f t="shared" si="6"/>
        <v>5.7142857142857134E-2</v>
      </c>
      <c r="AD23">
        <f t="shared" si="7"/>
        <v>0</v>
      </c>
      <c r="AE23">
        <f t="shared" si="8"/>
        <v>0</v>
      </c>
      <c r="AF23">
        <f t="shared" si="9"/>
        <v>0.12</v>
      </c>
      <c r="AG23">
        <f t="shared" si="10"/>
        <v>0.65263157894736845</v>
      </c>
    </row>
    <row r="24" spans="1:46" ht="15" thickBot="1" x14ac:dyDescent="0.35">
      <c r="A24" s="1">
        <v>21</v>
      </c>
      <c r="B24">
        <v>6.3056835637480804</v>
      </c>
      <c r="C24">
        <v>13.664980662628896</v>
      </c>
      <c r="D24">
        <v>2.4948727189320028</v>
      </c>
      <c r="E24">
        <v>6.7222222222222205</v>
      </c>
      <c r="F24">
        <v>11.024905046752583</v>
      </c>
      <c r="G24">
        <v>2.0128630628202564</v>
      </c>
      <c r="H24">
        <v>26.626984126984123</v>
      </c>
      <c r="I24">
        <v>14.78322039278101</v>
      </c>
      <c r="J24">
        <v>2.6990344272329989</v>
      </c>
      <c r="K24">
        <v>11.133333333333331</v>
      </c>
      <c r="L24">
        <v>14.155642769659817</v>
      </c>
      <c r="M24">
        <v>2.5844549536433132</v>
      </c>
      <c r="N24">
        <v>21.530612244897959</v>
      </c>
      <c r="O24">
        <v>12.134584350120042</v>
      </c>
      <c r="P24">
        <v>2.6479833957483687</v>
      </c>
      <c r="Q24">
        <v>0.95238095238095233</v>
      </c>
      <c r="R24">
        <v>0</v>
      </c>
      <c r="S24">
        <v>0</v>
      </c>
      <c r="T24">
        <v>2</v>
      </c>
      <c r="U24">
        <v>12.192982456140351</v>
      </c>
      <c r="W24" s="1">
        <v>21</v>
      </c>
      <c r="X24">
        <f t="shared" si="1"/>
        <v>0.37834101382488483</v>
      </c>
      <c r="Y24">
        <f t="shared" si="2"/>
        <v>0.40333333333333327</v>
      </c>
      <c r="Z24">
        <f t="shared" si="3"/>
        <v>1.5976190476190473</v>
      </c>
      <c r="AA24">
        <f t="shared" si="4"/>
        <v>0.66799999999999993</v>
      </c>
      <c r="AB24">
        <f t="shared" si="5"/>
        <v>1.2918367346938775</v>
      </c>
      <c r="AC24">
        <f t="shared" si="6"/>
        <v>5.7142857142857134E-2</v>
      </c>
      <c r="AD24">
        <f t="shared" si="7"/>
        <v>0</v>
      </c>
      <c r="AE24">
        <f t="shared" si="8"/>
        <v>0</v>
      </c>
      <c r="AF24">
        <f t="shared" si="9"/>
        <v>0.12</v>
      </c>
      <c r="AG24">
        <f t="shared" si="10"/>
        <v>0.73157894736842111</v>
      </c>
    </row>
    <row r="25" spans="1:46" ht="15" thickBot="1" x14ac:dyDescent="0.35">
      <c r="A25" s="1">
        <v>22</v>
      </c>
      <c r="B25">
        <v>6.0752688172043001</v>
      </c>
      <c r="C25">
        <v>12.786437179072012</v>
      </c>
      <c r="D25">
        <v>2.3344733577008627</v>
      </c>
      <c r="E25">
        <v>6.5317460317460299</v>
      </c>
      <c r="F25">
        <v>10.835328554303942</v>
      </c>
      <c r="G25">
        <v>1.9782512890579695</v>
      </c>
      <c r="H25">
        <v>26.388888888888889</v>
      </c>
      <c r="I25">
        <v>14.778591571520044</v>
      </c>
      <c r="J25">
        <v>2.6981893239599017</v>
      </c>
      <c r="K25">
        <v>11.133333333333331</v>
      </c>
      <c r="L25">
        <v>14.155642769659817</v>
      </c>
      <c r="M25">
        <v>2.5844549536433132</v>
      </c>
      <c r="N25">
        <v>21.258503401360542</v>
      </c>
      <c r="O25">
        <v>11.958010165853693</v>
      </c>
      <c r="P25">
        <v>2.6094517497879961</v>
      </c>
      <c r="Q25">
        <v>0.83333333333333337</v>
      </c>
      <c r="R25">
        <v>0</v>
      </c>
      <c r="S25">
        <v>0</v>
      </c>
      <c r="T25">
        <v>2</v>
      </c>
      <c r="U25">
        <v>13.822055137844609</v>
      </c>
      <c r="W25" s="1">
        <v>22</v>
      </c>
      <c r="X25">
        <f t="shared" si="1"/>
        <v>0.36451612903225805</v>
      </c>
      <c r="Y25">
        <f t="shared" si="2"/>
        <v>0.39190476190476181</v>
      </c>
      <c r="Z25">
        <f t="shared" si="3"/>
        <v>1.5833333333333335</v>
      </c>
      <c r="AA25">
        <f t="shared" si="4"/>
        <v>0.66799999999999993</v>
      </c>
      <c r="AB25">
        <f t="shared" si="5"/>
        <v>1.2755102040816326</v>
      </c>
      <c r="AC25">
        <f t="shared" si="6"/>
        <v>0.05</v>
      </c>
      <c r="AD25">
        <f t="shared" si="7"/>
        <v>0</v>
      </c>
      <c r="AE25">
        <f t="shared" si="8"/>
        <v>0</v>
      </c>
      <c r="AF25">
        <f t="shared" si="9"/>
        <v>0.12</v>
      </c>
      <c r="AG25">
        <f t="shared" si="10"/>
        <v>0.82932330827067657</v>
      </c>
    </row>
    <row r="26" spans="1:46" ht="15" thickBot="1" x14ac:dyDescent="0.35">
      <c r="A26" s="1">
        <v>23</v>
      </c>
      <c r="B26">
        <v>6.9892473118279579</v>
      </c>
      <c r="C26">
        <v>14.162440207947151</v>
      </c>
      <c r="D26">
        <v>2.5856959904043877</v>
      </c>
      <c r="E26">
        <v>6.761904761904761</v>
      </c>
      <c r="F26">
        <v>12.218461309775527</v>
      </c>
      <c r="G26">
        <v>2.2307756257900677</v>
      </c>
      <c r="H26">
        <v>26.222222222222221</v>
      </c>
      <c r="I26">
        <v>14.822922430283501</v>
      </c>
      <c r="J26">
        <v>2.7062829944060112</v>
      </c>
      <c r="K26">
        <v>11.133333333333331</v>
      </c>
      <c r="L26">
        <v>14.155642769659817</v>
      </c>
      <c r="M26">
        <v>2.5844549536433132</v>
      </c>
      <c r="N26">
        <v>26.050642479213906</v>
      </c>
      <c r="O26">
        <v>16.576188742704165</v>
      </c>
      <c r="P26">
        <v>3.6172209355516527</v>
      </c>
      <c r="Q26">
        <v>1.6666666666666667</v>
      </c>
      <c r="R26">
        <v>0</v>
      </c>
      <c r="S26">
        <v>0</v>
      </c>
      <c r="T26">
        <v>3</v>
      </c>
      <c r="U26">
        <v>14.912280701754385</v>
      </c>
      <c r="W26" s="1">
        <v>23</v>
      </c>
      <c r="X26">
        <f t="shared" si="1"/>
        <v>0.41935483870967749</v>
      </c>
      <c r="Y26">
        <f t="shared" si="2"/>
        <v>0.40571428571428564</v>
      </c>
      <c r="Z26">
        <f t="shared" si="3"/>
        <v>1.5733333333333333</v>
      </c>
      <c r="AA26">
        <f t="shared" si="4"/>
        <v>0.66799999999999993</v>
      </c>
      <c r="AB26">
        <f t="shared" si="5"/>
        <v>1.5630385487528342</v>
      </c>
      <c r="AC26">
        <f t="shared" si="6"/>
        <v>0.1</v>
      </c>
      <c r="AD26">
        <f t="shared" si="7"/>
        <v>0</v>
      </c>
      <c r="AE26">
        <f t="shared" si="8"/>
        <v>0</v>
      </c>
      <c r="AF26">
        <f t="shared" si="9"/>
        <v>0.18</v>
      </c>
      <c r="AG26">
        <f t="shared" si="10"/>
        <v>0.89473684210526305</v>
      </c>
    </row>
    <row r="27" spans="1:46" ht="15" thickBot="1" x14ac:dyDescent="0.35">
      <c r="A27" s="1">
        <v>24</v>
      </c>
      <c r="B27">
        <v>6.7546432062561097</v>
      </c>
      <c r="C27">
        <v>13.600940871981889</v>
      </c>
      <c r="D27">
        <v>2.4831807062935742</v>
      </c>
      <c r="E27">
        <v>6.6406926406926399</v>
      </c>
      <c r="F27">
        <v>12.090644501227727</v>
      </c>
      <c r="G27">
        <v>2.2074395760334107</v>
      </c>
      <c r="H27">
        <v>26.222222222222221</v>
      </c>
      <c r="I27">
        <v>14.822922430283501</v>
      </c>
      <c r="J27">
        <v>2.7062829944060112</v>
      </c>
      <c r="K27">
        <v>11.133333333333331</v>
      </c>
      <c r="L27">
        <v>14.155642769659817</v>
      </c>
      <c r="M27">
        <v>2.5844549536433132</v>
      </c>
      <c r="N27">
        <v>26.086545729402875</v>
      </c>
      <c r="O27">
        <v>16.079453592096023</v>
      </c>
      <c r="P27">
        <v>3.5088244389809304</v>
      </c>
      <c r="Q27">
        <v>1.6666666666666667</v>
      </c>
      <c r="R27">
        <v>0</v>
      </c>
      <c r="S27">
        <v>0.55555555555555558</v>
      </c>
      <c r="T27">
        <v>4</v>
      </c>
      <c r="U27">
        <v>14.912280701754385</v>
      </c>
      <c r="W27" s="1">
        <v>24</v>
      </c>
      <c r="X27">
        <f t="shared" si="1"/>
        <v>0.40527859237536656</v>
      </c>
      <c r="Y27">
        <f t="shared" si="2"/>
        <v>0.39844155844155837</v>
      </c>
      <c r="Z27">
        <f t="shared" si="3"/>
        <v>1.5733333333333333</v>
      </c>
      <c r="AA27">
        <f t="shared" si="4"/>
        <v>0.66799999999999993</v>
      </c>
      <c r="AB27">
        <f t="shared" si="5"/>
        <v>1.5651927437641726</v>
      </c>
      <c r="AC27">
        <f t="shared" si="6"/>
        <v>0.1</v>
      </c>
      <c r="AD27">
        <f t="shared" si="7"/>
        <v>0</v>
      </c>
      <c r="AE27">
        <f t="shared" si="8"/>
        <v>3.3333333333333333E-2</v>
      </c>
      <c r="AF27">
        <f t="shared" si="9"/>
        <v>0.24</v>
      </c>
      <c r="AG27">
        <f t="shared" si="10"/>
        <v>0.89473684210526305</v>
      </c>
    </row>
    <row r="28" spans="1:46" ht="15" thickBot="1" x14ac:dyDescent="0.35">
      <c r="A28" s="1">
        <v>25</v>
      </c>
      <c r="B28">
        <v>6.9338546757901609</v>
      </c>
      <c r="C28">
        <v>14.08279969077674</v>
      </c>
      <c r="D28">
        <v>2.5711556878225124</v>
      </c>
      <c r="E28">
        <v>7.1168831168831161</v>
      </c>
      <c r="F28">
        <v>12.669587466570553</v>
      </c>
      <c r="G28">
        <v>2.313139616575842</v>
      </c>
      <c r="H28">
        <v>29.246031746031743</v>
      </c>
      <c r="I28">
        <v>17.0377219132526</v>
      </c>
      <c r="J28">
        <v>3.1106482067971184</v>
      </c>
      <c r="K28">
        <v>14.390476190476187</v>
      </c>
      <c r="L28">
        <v>13.890253357012446</v>
      </c>
      <c r="M28">
        <v>2.5360016976999611</v>
      </c>
      <c r="N28">
        <v>31.795162509448225</v>
      </c>
      <c r="O28">
        <v>14.401891493065314</v>
      </c>
      <c r="P28">
        <v>3.1427503769941141</v>
      </c>
      <c r="Q28">
        <v>1.6666666666666667</v>
      </c>
      <c r="R28">
        <v>0</v>
      </c>
      <c r="S28">
        <v>0.55555555555555558</v>
      </c>
      <c r="T28">
        <v>3.333333333333333</v>
      </c>
      <c r="U28">
        <v>15.789473684210526</v>
      </c>
      <c r="W28" s="1">
        <v>25</v>
      </c>
      <c r="X28">
        <f t="shared" si="1"/>
        <v>0.41603128054740962</v>
      </c>
      <c r="Y28">
        <f t="shared" si="2"/>
        <v>0.42701298701298696</v>
      </c>
      <c r="Z28">
        <f t="shared" si="3"/>
        <v>1.7547619047619045</v>
      </c>
      <c r="AA28">
        <f t="shared" si="4"/>
        <v>0.86342857142857121</v>
      </c>
      <c r="AB28">
        <f t="shared" si="5"/>
        <v>1.9077097505668936</v>
      </c>
      <c r="AC28">
        <f t="shared" si="6"/>
        <v>0.1</v>
      </c>
      <c r="AD28">
        <f t="shared" si="7"/>
        <v>0</v>
      </c>
      <c r="AE28">
        <f t="shared" si="8"/>
        <v>3.3333333333333333E-2</v>
      </c>
      <c r="AF28">
        <f t="shared" si="9"/>
        <v>0.2</v>
      </c>
      <c r="AG28">
        <f t="shared" si="10"/>
        <v>0.94736842105263153</v>
      </c>
    </row>
    <row r="29" spans="1:46" ht="20.399999999999999" thickBot="1" x14ac:dyDescent="0.45">
      <c r="A29" s="1">
        <v>26</v>
      </c>
      <c r="B29">
        <v>6.7546432062561106</v>
      </c>
      <c r="C29">
        <v>13.52561162646886</v>
      </c>
      <c r="D29">
        <v>2.46942753062446</v>
      </c>
      <c r="E29">
        <v>7.5930735930735924</v>
      </c>
      <c r="F29">
        <v>12.661337218366734</v>
      </c>
      <c r="G29">
        <v>2.3116333342270923</v>
      </c>
      <c r="H29">
        <v>30.753968253968257</v>
      </c>
      <c r="I29">
        <v>17.199417882584815</v>
      </c>
      <c r="J29">
        <v>3.1401697167507665</v>
      </c>
      <c r="K29">
        <v>16.428571428571427</v>
      </c>
      <c r="L29">
        <v>13.697575798893757</v>
      </c>
      <c r="M29">
        <v>2.5008237493977443</v>
      </c>
      <c r="N29">
        <v>34.178004535147387</v>
      </c>
      <c r="O29">
        <v>14.818913764558783</v>
      </c>
      <c r="P29">
        <v>3.2337520972599632</v>
      </c>
      <c r="Q29">
        <v>1.6666666666666667</v>
      </c>
      <c r="R29">
        <v>0</v>
      </c>
      <c r="S29">
        <v>0.55555555555555558</v>
      </c>
      <c r="T29">
        <v>3.333333333333333</v>
      </c>
      <c r="U29">
        <v>25.751879699248121</v>
      </c>
      <c r="W29" s="1">
        <v>26</v>
      </c>
      <c r="X29">
        <f t="shared" si="1"/>
        <v>0.40527859237536668</v>
      </c>
      <c r="Y29">
        <f t="shared" si="2"/>
        <v>0.45558441558441554</v>
      </c>
      <c r="Z29">
        <f t="shared" si="3"/>
        <v>1.8452380952380953</v>
      </c>
      <c r="AA29">
        <f t="shared" si="4"/>
        <v>0.98571428571428554</v>
      </c>
      <c r="AB29">
        <f t="shared" si="5"/>
        <v>2.0506802721088433</v>
      </c>
      <c r="AC29">
        <f t="shared" si="6"/>
        <v>0.1</v>
      </c>
      <c r="AD29">
        <f t="shared" si="7"/>
        <v>0</v>
      </c>
      <c r="AE29">
        <f t="shared" si="8"/>
        <v>3.3333333333333333E-2</v>
      </c>
      <c r="AF29">
        <f t="shared" si="9"/>
        <v>0.2</v>
      </c>
      <c r="AG29">
        <f t="shared" si="10"/>
        <v>1.5451127819548871</v>
      </c>
      <c r="AJ29" s="74" t="s">
        <v>110</v>
      </c>
      <c r="AK29" s="74"/>
      <c r="AL29" s="74"/>
      <c r="AM29" s="74"/>
      <c r="AN29" s="74"/>
      <c r="AO29" s="74"/>
      <c r="AP29" s="74"/>
      <c r="AQ29" s="74"/>
      <c r="AR29" s="74"/>
      <c r="AS29" s="74"/>
      <c r="AT29" s="74"/>
    </row>
    <row r="30" spans="1:46" ht="15" thickBot="1" x14ac:dyDescent="0.35">
      <c r="A30" s="1">
        <v>27</v>
      </c>
      <c r="B30">
        <v>6.7546432062561106</v>
      </c>
      <c r="C30">
        <v>13.52561162646886</v>
      </c>
      <c r="D30">
        <v>2.46942753062446</v>
      </c>
      <c r="E30">
        <v>8.0295815295815292</v>
      </c>
      <c r="F30">
        <v>14.065876512191711</v>
      </c>
      <c r="G30">
        <v>2.5680659522706084</v>
      </c>
      <c r="H30">
        <v>30.420634920634924</v>
      </c>
      <c r="I30">
        <v>16.907991704842431</v>
      </c>
      <c r="J30">
        <v>3.0869628196184125</v>
      </c>
      <c r="K30">
        <v>16.62857142857143</v>
      </c>
      <c r="L30">
        <v>14.213097980208651</v>
      </c>
      <c r="M30">
        <v>2.5949447919312512</v>
      </c>
      <c r="N30">
        <v>33.278533635676496</v>
      </c>
      <c r="O30">
        <v>13.998695613019553</v>
      </c>
      <c r="P30">
        <v>3.0547658226995318</v>
      </c>
      <c r="Q30">
        <v>1.4814814814814814</v>
      </c>
      <c r="R30">
        <v>0</v>
      </c>
      <c r="S30">
        <v>2.407407407407407</v>
      </c>
      <c r="T30">
        <v>3.333333333333333</v>
      </c>
      <c r="U30">
        <v>26.629072681704258</v>
      </c>
      <c r="W30" s="1">
        <v>27</v>
      </c>
      <c r="X30">
        <f t="shared" si="1"/>
        <v>0.40527859237536668</v>
      </c>
      <c r="Y30">
        <f t="shared" si="2"/>
        <v>0.48177489177489174</v>
      </c>
      <c r="Z30">
        <f t="shared" si="3"/>
        <v>1.8252380952380955</v>
      </c>
      <c r="AA30">
        <f t="shared" si="4"/>
        <v>0.99771428571428578</v>
      </c>
      <c r="AB30">
        <f t="shared" si="5"/>
        <v>1.9967120181405895</v>
      </c>
      <c r="AC30">
        <f t="shared" si="6"/>
        <v>8.8888888888888878E-2</v>
      </c>
      <c r="AD30">
        <f t="shared" si="7"/>
        <v>0</v>
      </c>
      <c r="AE30">
        <f t="shared" si="8"/>
        <v>0.14444444444444443</v>
      </c>
      <c r="AF30">
        <f t="shared" si="9"/>
        <v>0.2</v>
      </c>
      <c r="AG30">
        <f t="shared" si="10"/>
        <v>1.5977443609022555</v>
      </c>
      <c r="AJ30" s="75" t="s">
        <v>107</v>
      </c>
      <c r="AK30" s="75"/>
      <c r="AL30" s="75"/>
      <c r="AM30" s="75"/>
      <c r="AN30" s="75"/>
      <c r="AO30" s="75"/>
      <c r="AP30" s="75"/>
      <c r="AQ30" s="75"/>
      <c r="AR30" s="75"/>
      <c r="AS30" s="75"/>
    </row>
    <row r="31" spans="1:46" ht="15" thickBot="1" x14ac:dyDescent="0.35">
      <c r="A31" s="1">
        <v>28</v>
      </c>
      <c r="B31">
        <v>6.0084718149234284</v>
      </c>
      <c r="C31">
        <v>13.577520093136636</v>
      </c>
      <c r="D31">
        <v>2.4789046766642779</v>
      </c>
      <c r="E31">
        <v>7.3549783549783552</v>
      </c>
      <c r="F31">
        <v>12.39774517845693</v>
      </c>
      <c r="G31">
        <v>2.2635082321479434</v>
      </c>
      <c r="H31">
        <v>32.550264550264544</v>
      </c>
      <c r="I31">
        <v>17.813011615841329</v>
      </c>
      <c r="J31">
        <v>3.2521960930336009</v>
      </c>
      <c r="K31">
        <v>16.62857142857143</v>
      </c>
      <c r="L31">
        <v>14.213097980208651</v>
      </c>
      <c r="M31">
        <v>2.5949447919312512</v>
      </c>
      <c r="N31">
        <v>34.27059712773999</v>
      </c>
      <c r="O31">
        <v>11.920270825068089</v>
      </c>
      <c r="P31">
        <v>2.601216350462944</v>
      </c>
      <c r="Q31">
        <v>1.4814814814814814</v>
      </c>
      <c r="R31">
        <v>0</v>
      </c>
      <c r="S31">
        <v>2.407407407407407</v>
      </c>
      <c r="T31">
        <v>3.333333333333333</v>
      </c>
      <c r="U31">
        <v>25.181704260651628</v>
      </c>
      <c r="W31" s="1">
        <v>28</v>
      </c>
      <c r="X31">
        <f t="shared" si="1"/>
        <v>0.36050830889540575</v>
      </c>
      <c r="Y31">
        <f t="shared" si="2"/>
        <v>0.4412987012987013</v>
      </c>
      <c r="Z31">
        <f t="shared" si="3"/>
        <v>1.9530158730158726</v>
      </c>
      <c r="AA31">
        <f t="shared" si="4"/>
        <v>0.99771428571428578</v>
      </c>
      <c r="AB31">
        <f t="shared" si="5"/>
        <v>2.0562358276643993</v>
      </c>
      <c r="AC31">
        <f t="shared" si="6"/>
        <v>8.8888888888888878E-2</v>
      </c>
      <c r="AD31">
        <f t="shared" si="7"/>
        <v>0</v>
      </c>
      <c r="AE31">
        <f t="shared" si="8"/>
        <v>0.14444444444444443</v>
      </c>
      <c r="AF31">
        <f t="shared" si="9"/>
        <v>0.2</v>
      </c>
      <c r="AG31">
        <f t="shared" si="10"/>
        <v>1.5109022556390976</v>
      </c>
      <c r="AI31" s="1" t="s">
        <v>0</v>
      </c>
      <c r="AJ31" s="2" t="s">
        <v>1</v>
      </c>
      <c r="AK31" s="2" t="s">
        <v>2</v>
      </c>
      <c r="AL31" s="2" t="s">
        <v>3</v>
      </c>
      <c r="AM31" s="2" t="s">
        <v>4</v>
      </c>
      <c r="AN31" s="2" t="s">
        <v>5</v>
      </c>
      <c r="AO31" s="3" t="s">
        <v>7</v>
      </c>
      <c r="AP31" s="3" t="s">
        <v>8</v>
      </c>
      <c r="AQ31" s="3" t="s">
        <v>9</v>
      </c>
      <c r="AR31" s="3" t="s">
        <v>10</v>
      </c>
      <c r="AS31" s="3" t="s">
        <v>11</v>
      </c>
    </row>
    <row r="32" spans="1:46" ht="15" thickBot="1" x14ac:dyDescent="0.35">
      <c r="A32" s="1">
        <v>29</v>
      </c>
      <c r="B32">
        <v>6.5949820788530467</v>
      </c>
      <c r="C32">
        <v>15.082455720456702</v>
      </c>
      <c r="D32">
        <v>2.7536670735564908</v>
      </c>
      <c r="E32">
        <v>12.802910052910052</v>
      </c>
      <c r="F32">
        <v>16.038110650233552</v>
      </c>
      <c r="G32">
        <v>2.9281449942998092</v>
      </c>
      <c r="H32">
        <v>31.550264550264547</v>
      </c>
      <c r="I32">
        <v>16.426234247409948</v>
      </c>
      <c r="J32">
        <v>2.9990063440576842</v>
      </c>
      <c r="K32">
        <v>17.18095238095238</v>
      </c>
      <c r="L32">
        <v>14.736949720848949</v>
      </c>
      <c r="M32">
        <v>2.6905865969769591</v>
      </c>
      <c r="N32">
        <v>35.222978080120939</v>
      </c>
      <c r="O32">
        <v>13.137704568725418</v>
      </c>
      <c r="P32">
        <v>2.866882173503392</v>
      </c>
      <c r="Q32">
        <v>2.1481481481481479</v>
      </c>
      <c r="R32">
        <v>0.83333333333333337</v>
      </c>
      <c r="S32">
        <v>2.1717171717171717</v>
      </c>
      <c r="T32">
        <v>6.9047619047619024</v>
      </c>
      <c r="U32">
        <v>23.408521303258144</v>
      </c>
      <c r="W32" s="1">
        <v>29</v>
      </c>
      <c r="X32">
        <f t="shared" si="1"/>
        <v>0.39569892473118284</v>
      </c>
      <c r="Y32">
        <f t="shared" si="2"/>
        <v>0.76817460317460307</v>
      </c>
      <c r="Z32">
        <f t="shared" si="3"/>
        <v>1.8930158730158726</v>
      </c>
      <c r="AA32">
        <f t="shared" si="4"/>
        <v>1.0308571428571427</v>
      </c>
      <c r="AB32">
        <f t="shared" si="5"/>
        <v>2.1133786848072562</v>
      </c>
      <c r="AC32">
        <f t="shared" si="6"/>
        <v>0.12888888888888889</v>
      </c>
      <c r="AD32">
        <f t="shared" si="7"/>
        <v>0.05</v>
      </c>
      <c r="AE32">
        <f t="shared" si="8"/>
        <v>0.13030303030303031</v>
      </c>
      <c r="AF32">
        <f t="shared" si="9"/>
        <v>0.41428571428571415</v>
      </c>
      <c r="AG32">
        <f t="shared" si="10"/>
        <v>1.4045112781954887</v>
      </c>
      <c r="AI32">
        <v>10</v>
      </c>
      <c r="AJ32">
        <v>0.33333333333333326</v>
      </c>
      <c r="AK32">
        <v>0</v>
      </c>
      <c r="AL32">
        <v>0</v>
      </c>
      <c r="AM32">
        <v>0.12</v>
      </c>
      <c r="AN32">
        <v>0.26190476190476186</v>
      </c>
      <c r="AO32">
        <v>0</v>
      </c>
      <c r="AP32">
        <v>0</v>
      </c>
      <c r="AQ32">
        <v>0</v>
      </c>
      <c r="AR32">
        <v>0</v>
      </c>
      <c r="AS32">
        <v>0.21052631578947362</v>
      </c>
    </row>
    <row r="33" spans="1:45" ht="15" thickBot="1" x14ac:dyDescent="0.35">
      <c r="A33" s="1">
        <v>30</v>
      </c>
      <c r="B33">
        <v>6.4516129032258061</v>
      </c>
      <c r="C33">
        <v>14.717503887553615</v>
      </c>
      <c r="D33">
        <v>2.6870362897951785</v>
      </c>
      <c r="E33">
        <v>12.69179894179894</v>
      </c>
      <c r="F33">
        <v>15.99802675842845</v>
      </c>
      <c r="G33">
        <v>2.9208267103883898</v>
      </c>
      <c r="H33">
        <v>31.550264550264547</v>
      </c>
      <c r="I33">
        <v>16.426234247409948</v>
      </c>
      <c r="J33">
        <v>2.9990063440576842</v>
      </c>
      <c r="K33">
        <v>18.552380952380954</v>
      </c>
      <c r="L33">
        <v>16.512473125110091</v>
      </c>
      <c r="M33">
        <v>3.0147513369411216</v>
      </c>
      <c r="N33">
        <v>38.125472411186692</v>
      </c>
      <c r="O33">
        <v>15.884073057309466</v>
      </c>
      <c r="P33">
        <v>3.466188910887039</v>
      </c>
      <c r="Q33">
        <v>2.8888888888888884</v>
      </c>
      <c r="R33">
        <v>2.3148148148148149</v>
      </c>
      <c r="S33">
        <v>2.6346801346801345</v>
      </c>
      <c r="T33">
        <v>7.7380952380952364</v>
      </c>
      <c r="U33">
        <v>26.090225563909776</v>
      </c>
      <c r="W33" s="1">
        <v>30</v>
      </c>
      <c r="X33">
        <f t="shared" si="1"/>
        <v>0.38709677419354838</v>
      </c>
      <c r="Y33">
        <f t="shared" si="2"/>
        <v>0.76150793650793647</v>
      </c>
      <c r="Z33">
        <f t="shared" si="3"/>
        <v>1.8930158730158726</v>
      </c>
      <c r="AA33">
        <f t="shared" si="4"/>
        <v>1.1131428571428572</v>
      </c>
      <c r="AB33">
        <f t="shared" si="5"/>
        <v>2.2875283446712014</v>
      </c>
      <c r="AC33">
        <f t="shared" si="6"/>
        <v>0.17333333333333331</v>
      </c>
      <c r="AD33">
        <f t="shared" si="7"/>
        <v>0.1388888888888889</v>
      </c>
      <c r="AE33">
        <f t="shared" si="8"/>
        <v>0.15808080808080807</v>
      </c>
      <c r="AF33">
        <f t="shared" si="9"/>
        <v>0.46428571428571419</v>
      </c>
      <c r="AG33">
        <f t="shared" si="10"/>
        <v>1.5654135338345865</v>
      </c>
      <c r="AI33">
        <v>20</v>
      </c>
      <c r="AJ33">
        <v>1.2733333333333332</v>
      </c>
      <c r="AK33">
        <v>0.7571428571428569</v>
      </c>
      <c r="AL33">
        <v>7.9999999999999988E-2</v>
      </c>
      <c r="AM33">
        <v>0.66799999999999993</v>
      </c>
      <c r="AN33">
        <v>1.3244897959183675</v>
      </c>
      <c r="AO33">
        <v>0</v>
      </c>
      <c r="AP33">
        <v>0.95238095238095233</v>
      </c>
      <c r="AQ33">
        <v>0</v>
      </c>
      <c r="AR33">
        <v>0.12</v>
      </c>
      <c r="AS33">
        <v>0.65263157894736845</v>
      </c>
    </row>
    <row r="34" spans="1:45" ht="15" thickBot="1" x14ac:dyDescent="0.35">
      <c r="A34" s="1">
        <v>31</v>
      </c>
      <c r="B34">
        <v>6.2365591397849478</v>
      </c>
      <c r="C34">
        <v>15.001489921747309</v>
      </c>
      <c r="D34">
        <v>2.7388848087766338</v>
      </c>
      <c r="E34">
        <v>13.247354497354497</v>
      </c>
      <c r="F34">
        <v>16.424522303540869</v>
      </c>
      <c r="G34">
        <v>2.9986937872995916</v>
      </c>
      <c r="H34">
        <v>31.828042328042326</v>
      </c>
      <c r="I34">
        <v>16.48242093248264</v>
      </c>
      <c r="J34">
        <v>3.0092645823396045</v>
      </c>
      <c r="K34">
        <v>17.652380952380952</v>
      </c>
      <c r="L34">
        <v>15.634883087538508</v>
      </c>
      <c r="M34">
        <v>2.8545260503344854</v>
      </c>
      <c r="N34">
        <v>38.839758125472407</v>
      </c>
      <c r="O34">
        <v>17.199705055245872</v>
      </c>
      <c r="P34">
        <v>3.7532833498009182</v>
      </c>
      <c r="Q34">
        <v>4.1010101010101012</v>
      </c>
      <c r="R34">
        <v>2.1666666666666665</v>
      </c>
      <c r="S34">
        <v>2.6346801346801345</v>
      </c>
      <c r="T34">
        <v>8.4821428571428559</v>
      </c>
      <c r="U34">
        <v>26.372180451127818</v>
      </c>
      <c r="W34" s="1">
        <v>31</v>
      </c>
      <c r="X34">
        <f t="shared" si="1"/>
        <v>0.3741935483870969</v>
      </c>
      <c r="Y34">
        <f t="shared" si="2"/>
        <v>0.79484126984126979</v>
      </c>
      <c r="Z34">
        <f t="shared" si="3"/>
        <v>1.9096825396825396</v>
      </c>
      <c r="AA34">
        <f t="shared" si="4"/>
        <v>1.0591428571428572</v>
      </c>
      <c r="AB34">
        <f t="shared" si="5"/>
        <v>2.3303854875283445</v>
      </c>
      <c r="AC34">
        <f t="shared" si="6"/>
        <v>0.24606060606060606</v>
      </c>
      <c r="AD34">
        <f t="shared" si="7"/>
        <v>0.12999999999999998</v>
      </c>
      <c r="AE34">
        <f t="shared" si="8"/>
        <v>0.15808080808080807</v>
      </c>
      <c r="AF34">
        <f t="shared" si="9"/>
        <v>0.5089285714285714</v>
      </c>
      <c r="AG34">
        <f t="shared" si="10"/>
        <v>1.5823308270676693</v>
      </c>
      <c r="AI34">
        <v>30</v>
      </c>
      <c r="AJ34">
        <v>1.4999999999999996</v>
      </c>
      <c r="AK34">
        <v>2.6221861471861478</v>
      </c>
      <c r="AL34">
        <v>0.22928571428571429</v>
      </c>
      <c r="AM34">
        <v>1.0591428571428572</v>
      </c>
      <c r="AN34">
        <v>2.2875283446712014</v>
      </c>
      <c r="AO34">
        <v>0.6558441558441559</v>
      </c>
      <c r="AP34">
        <v>1.9</v>
      </c>
      <c r="AQ34">
        <v>1.1666666666666665</v>
      </c>
      <c r="AR34">
        <v>0.46428571428571419</v>
      </c>
      <c r="AS34">
        <v>1.5654135338345865</v>
      </c>
    </row>
    <row r="35" spans="1:45" ht="15" thickBot="1" x14ac:dyDescent="0.35">
      <c r="A35" s="1">
        <v>32</v>
      </c>
      <c r="B35">
        <v>6.1192570869990224</v>
      </c>
      <c r="C35">
        <v>14.733305293651101</v>
      </c>
      <c r="D35">
        <v>2.6899212186484767</v>
      </c>
      <c r="E35">
        <v>13.498677248677247</v>
      </c>
      <c r="F35">
        <v>16.534066316816219</v>
      </c>
      <c r="G35">
        <v>3.0186936963364492</v>
      </c>
      <c r="H35">
        <v>31.285714285714285</v>
      </c>
      <c r="I35">
        <v>16.776596179585972</v>
      </c>
      <c r="J35">
        <v>3.0629733885723383</v>
      </c>
      <c r="K35">
        <v>18.857142857142854</v>
      </c>
      <c r="L35">
        <v>16.25627386301354</v>
      </c>
      <c r="M35">
        <v>2.9679759652522875</v>
      </c>
      <c r="N35">
        <v>39.298941798941797</v>
      </c>
      <c r="O35">
        <v>16.362412475979738</v>
      </c>
      <c r="P35">
        <v>3.5705711296449709</v>
      </c>
      <c r="Q35">
        <v>4.1010101010101012</v>
      </c>
      <c r="R35">
        <v>2.1666666666666665</v>
      </c>
      <c r="S35">
        <v>2.5990675990675993</v>
      </c>
      <c r="T35">
        <v>10.148809523809522</v>
      </c>
      <c r="U35">
        <v>27.124060150375943</v>
      </c>
      <c r="W35" s="1">
        <v>32</v>
      </c>
      <c r="X35">
        <f t="shared" si="1"/>
        <v>0.36715542521994132</v>
      </c>
      <c r="Y35">
        <f t="shared" si="2"/>
        <v>0.80992063492063471</v>
      </c>
      <c r="Z35">
        <f t="shared" si="3"/>
        <v>1.877142857142857</v>
      </c>
      <c r="AA35">
        <f t="shared" si="4"/>
        <v>1.1314285714285712</v>
      </c>
      <c r="AB35">
        <f t="shared" si="5"/>
        <v>2.357936507936508</v>
      </c>
      <c r="AC35">
        <f t="shared" si="6"/>
        <v>0.24606060606060606</v>
      </c>
      <c r="AD35">
        <f t="shared" si="7"/>
        <v>0.12999999999999998</v>
      </c>
      <c r="AE35">
        <f t="shared" si="8"/>
        <v>0.15594405594405597</v>
      </c>
      <c r="AF35">
        <f t="shared" si="9"/>
        <v>0.60892857142857137</v>
      </c>
      <c r="AG35">
        <f t="shared" si="10"/>
        <v>1.6274436090225568</v>
      </c>
      <c r="AI35">
        <v>40</v>
      </c>
      <c r="AJ35">
        <v>2.9311904761904763</v>
      </c>
      <c r="AK35">
        <v>3.1932034632034636</v>
      </c>
      <c r="AL35">
        <v>1.0692857142857146</v>
      </c>
      <c r="AM35">
        <v>1.4661904761904756</v>
      </c>
      <c r="AN35">
        <v>2.9501133786848071</v>
      </c>
      <c r="AO35">
        <v>1.1331168831168832</v>
      </c>
      <c r="AP35">
        <v>2.4571428571428573</v>
      </c>
      <c r="AQ35">
        <v>1.601298701298701</v>
      </c>
      <c r="AR35">
        <v>0.61190476190476173</v>
      </c>
      <c r="AS35">
        <v>2.2807017543859653</v>
      </c>
    </row>
    <row r="36" spans="1:45" ht="15" thickBot="1" x14ac:dyDescent="0.35">
      <c r="A36" s="1">
        <v>33</v>
      </c>
      <c r="B36">
        <v>6.4125122189638324</v>
      </c>
      <c r="C36">
        <v>15.448599125124822</v>
      </c>
      <c r="D36">
        <v>2.8205154075626684</v>
      </c>
      <c r="E36">
        <v>13.4021164021164</v>
      </c>
      <c r="F36">
        <v>16.540987336126779</v>
      </c>
      <c r="G36">
        <v>3.0199572958022238</v>
      </c>
      <c r="H36">
        <v>31.285714285714285</v>
      </c>
      <c r="I36">
        <v>16.776596179585972</v>
      </c>
      <c r="J36">
        <v>3.0629733885723383</v>
      </c>
      <c r="K36">
        <v>20.704761904761902</v>
      </c>
      <c r="L36">
        <v>16.887950057447981</v>
      </c>
      <c r="M36">
        <v>3.0833037321625767</v>
      </c>
      <c r="N36">
        <v>40.013227513227513</v>
      </c>
      <c r="O36">
        <v>15.484579194403334</v>
      </c>
      <c r="P36">
        <v>3.3790122029622762</v>
      </c>
      <c r="Q36">
        <v>3.8787878787878793</v>
      </c>
      <c r="R36">
        <v>2.1666666666666665</v>
      </c>
      <c r="S36">
        <v>2.5990675990675993</v>
      </c>
      <c r="T36">
        <v>10.148809523809522</v>
      </c>
      <c r="U36">
        <v>29.229323308270679</v>
      </c>
      <c r="W36" s="1">
        <v>33</v>
      </c>
      <c r="X36">
        <f t="shared" si="1"/>
        <v>0.38475073313782993</v>
      </c>
      <c r="Y36">
        <f t="shared" si="2"/>
        <v>0.80412698412698402</v>
      </c>
      <c r="Z36">
        <f t="shared" si="3"/>
        <v>1.877142857142857</v>
      </c>
      <c r="AA36">
        <f t="shared" si="4"/>
        <v>1.2422857142857142</v>
      </c>
      <c r="AB36">
        <f t="shared" si="5"/>
        <v>2.4007936507936507</v>
      </c>
      <c r="AC36">
        <f t="shared" si="6"/>
        <v>0.23272727272727278</v>
      </c>
      <c r="AD36">
        <f t="shared" si="7"/>
        <v>0.12999999999999998</v>
      </c>
      <c r="AE36">
        <f t="shared" si="8"/>
        <v>0.15594405594405597</v>
      </c>
      <c r="AF36">
        <f t="shared" si="9"/>
        <v>0.60892857142857137</v>
      </c>
      <c r="AG36">
        <f t="shared" si="10"/>
        <v>1.7537593984962405</v>
      </c>
      <c r="AI36">
        <v>50</v>
      </c>
      <c r="AJ36">
        <v>2.9666666666666663</v>
      </c>
      <c r="AK36">
        <v>3.6625091575091573</v>
      </c>
      <c r="AL36">
        <v>1.675</v>
      </c>
      <c r="AM36">
        <v>1.7199047619047616</v>
      </c>
      <c r="AN36">
        <v>3.4558956916099777</v>
      </c>
      <c r="AO36">
        <v>1.5064935064935066</v>
      </c>
      <c r="AP36">
        <v>3.1120879120879126</v>
      </c>
      <c r="AQ36">
        <v>2.0331043956043953</v>
      </c>
      <c r="AR36">
        <v>0.50500000000000012</v>
      </c>
      <c r="AS36">
        <v>3.3619047619047615</v>
      </c>
    </row>
    <row r="37" spans="1:45" ht="15" thickBot="1" x14ac:dyDescent="0.35">
      <c r="A37" s="1">
        <v>34</v>
      </c>
      <c r="B37">
        <v>6.4125122189638324</v>
      </c>
      <c r="C37">
        <v>15.448599125124822</v>
      </c>
      <c r="D37">
        <v>2.8205154075626684</v>
      </c>
      <c r="E37">
        <v>12.87962962962963</v>
      </c>
      <c r="F37">
        <v>15.120222653991783</v>
      </c>
      <c r="G37">
        <v>2.7605623406981472</v>
      </c>
      <c r="H37">
        <v>30.619047619047617</v>
      </c>
      <c r="I37">
        <v>16.188828033564405</v>
      </c>
      <c r="J37">
        <v>2.9556620978526382</v>
      </c>
      <c r="K37">
        <v>20.704761904761902</v>
      </c>
      <c r="L37">
        <v>16.887950057447981</v>
      </c>
      <c r="M37">
        <v>3.0833037321625767</v>
      </c>
      <c r="N37">
        <v>40.154950869236579</v>
      </c>
      <c r="O37">
        <v>14.952357281653077</v>
      </c>
      <c r="P37">
        <v>3.2628718600256699</v>
      </c>
      <c r="Q37">
        <v>3.7171717171717167</v>
      </c>
      <c r="R37">
        <v>2.1666666666666665</v>
      </c>
      <c r="S37">
        <v>2.5990675990675993</v>
      </c>
      <c r="T37">
        <v>9.7916666666666661</v>
      </c>
      <c r="U37">
        <v>29.981203007518797</v>
      </c>
      <c r="W37" s="1">
        <v>34</v>
      </c>
      <c r="X37">
        <f t="shared" si="1"/>
        <v>0.38475073313782993</v>
      </c>
      <c r="Y37">
        <f t="shared" si="2"/>
        <v>0.77277777777777779</v>
      </c>
      <c r="Z37">
        <f t="shared" si="3"/>
        <v>1.8371428571428572</v>
      </c>
      <c r="AA37">
        <f t="shared" si="4"/>
        <v>1.2422857142857142</v>
      </c>
      <c r="AB37">
        <f t="shared" si="5"/>
        <v>2.4092970521541948</v>
      </c>
      <c r="AC37">
        <f t="shared" si="6"/>
        <v>0.22303030303030302</v>
      </c>
      <c r="AD37">
        <f t="shared" si="7"/>
        <v>0.12999999999999998</v>
      </c>
      <c r="AE37">
        <f t="shared" si="8"/>
        <v>0.15594405594405597</v>
      </c>
      <c r="AF37">
        <f t="shared" si="9"/>
        <v>0.58750000000000002</v>
      </c>
      <c r="AG37">
        <f t="shared" si="10"/>
        <v>1.7988721804511278</v>
      </c>
      <c r="AI37">
        <v>60</v>
      </c>
      <c r="AJ37">
        <v>2.7828571428571425</v>
      </c>
      <c r="AK37">
        <v>4.7061906514538094</v>
      </c>
      <c r="AL37">
        <v>3.1583333333333332</v>
      </c>
      <c r="AM37">
        <v>1.7311428571428571</v>
      </c>
      <c r="AN37">
        <v>3.572222222222222</v>
      </c>
      <c r="AO37">
        <v>1.4318181818181819</v>
      </c>
      <c r="AP37">
        <v>3.3428571428571434</v>
      </c>
      <c r="AQ37">
        <v>2.5714285714285712</v>
      </c>
      <c r="AR37">
        <v>0.50500000000000012</v>
      </c>
      <c r="AS37">
        <v>4.3968102073365234</v>
      </c>
    </row>
    <row r="38" spans="1:45" ht="15" thickBot="1" x14ac:dyDescent="0.35">
      <c r="A38" s="1">
        <v>35</v>
      </c>
      <c r="B38">
        <v>6.8914956011730206</v>
      </c>
      <c r="C38">
        <v>16.825734698739609</v>
      </c>
      <c r="D38">
        <v>3.0719448136999561</v>
      </c>
      <c r="E38">
        <v>12.87962962962963</v>
      </c>
      <c r="F38">
        <v>15.120222653991783</v>
      </c>
      <c r="G38">
        <v>2.7605623406981472</v>
      </c>
      <c r="H38">
        <v>29.904761904761909</v>
      </c>
      <c r="I38">
        <v>15.433292827020324</v>
      </c>
      <c r="J38">
        <v>2.8177208726480902</v>
      </c>
      <c r="K38">
        <v>19.428571428571427</v>
      </c>
      <c r="L38">
        <v>17.754019697507978</v>
      </c>
      <c r="M38">
        <v>3.2414256915730379</v>
      </c>
      <c r="N38">
        <v>40.710506424792136</v>
      </c>
      <c r="O38">
        <v>14.573046824380137</v>
      </c>
      <c r="P38">
        <v>3.1800995322959169</v>
      </c>
      <c r="Q38">
        <v>3.7171717171717167</v>
      </c>
      <c r="R38">
        <v>2.074074074074074</v>
      </c>
      <c r="S38">
        <v>2.5990675990675993</v>
      </c>
      <c r="T38">
        <v>8.8392857142857135</v>
      </c>
      <c r="U38">
        <v>39.630325814536342</v>
      </c>
      <c r="W38" s="1">
        <v>35</v>
      </c>
      <c r="X38">
        <f t="shared" si="1"/>
        <v>0.4134897360703812</v>
      </c>
      <c r="Y38">
        <f t="shared" si="2"/>
        <v>0.77277777777777779</v>
      </c>
      <c r="Z38">
        <f t="shared" si="3"/>
        <v>1.7942857142857145</v>
      </c>
      <c r="AA38">
        <f t="shared" si="4"/>
        <v>1.1657142857142857</v>
      </c>
      <c r="AB38">
        <f t="shared" si="5"/>
        <v>2.4426303854875284</v>
      </c>
      <c r="AC38">
        <f t="shared" si="6"/>
        <v>0.22303030303030302</v>
      </c>
      <c r="AD38">
        <f t="shared" si="7"/>
        <v>0.12444444444444444</v>
      </c>
      <c r="AE38">
        <f t="shared" si="8"/>
        <v>0.15594405594405597</v>
      </c>
      <c r="AF38">
        <f t="shared" si="9"/>
        <v>0.53035714285714275</v>
      </c>
      <c r="AG38">
        <f t="shared" si="10"/>
        <v>2.3778195488721807</v>
      </c>
    </row>
    <row r="39" spans="1:45" ht="15" thickBot="1" x14ac:dyDescent="0.35">
      <c r="A39" s="1">
        <v>36</v>
      </c>
      <c r="B39">
        <v>6.7448680351906161</v>
      </c>
      <c r="C39">
        <v>16.44239724286696</v>
      </c>
      <c r="D39">
        <v>3.0019572897939049</v>
      </c>
      <c r="E39">
        <v>12.731481481481483</v>
      </c>
      <c r="F39">
        <v>15.089502265317218</v>
      </c>
      <c r="G39">
        <v>2.7549535907473501</v>
      </c>
      <c r="H39">
        <v>28.412698412698415</v>
      </c>
      <c r="I39">
        <v>16.290540452632357</v>
      </c>
      <c r="J39">
        <v>2.9742321599532886</v>
      </c>
      <c r="K39">
        <v>19.919047619047618</v>
      </c>
      <c r="L39">
        <v>17.080366259674467</v>
      </c>
      <c r="M39">
        <v>3.1184339636255611</v>
      </c>
      <c r="N39">
        <v>40.710506424792136</v>
      </c>
      <c r="O39">
        <v>14.573046824380137</v>
      </c>
      <c r="P39">
        <v>3.1800995322959169</v>
      </c>
      <c r="Q39">
        <v>3.7171717171717167</v>
      </c>
      <c r="R39">
        <v>2.074074074074074</v>
      </c>
      <c r="S39">
        <v>2.5569800569800569</v>
      </c>
      <c r="T39">
        <v>9.553571428571427</v>
      </c>
      <c r="U39">
        <v>36.85254803675857</v>
      </c>
      <c r="W39" s="1">
        <v>36</v>
      </c>
      <c r="X39">
        <f t="shared" si="1"/>
        <v>0.40469208211143692</v>
      </c>
      <c r="Y39">
        <f t="shared" si="2"/>
        <v>0.76388888888888895</v>
      </c>
      <c r="Z39">
        <f t="shared" si="3"/>
        <v>1.7047619047619049</v>
      </c>
      <c r="AA39">
        <f t="shared" si="4"/>
        <v>1.1951428571428571</v>
      </c>
      <c r="AB39">
        <f t="shared" si="5"/>
        <v>2.4426303854875284</v>
      </c>
      <c r="AC39">
        <f t="shared" si="6"/>
        <v>0.22303030303030302</v>
      </c>
      <c r="AD39">
        <f t="shared" si="7"/>
        <v>0.12444444444444444</v>
      </c>
      <c r="AE39">
        <f t="shared" si="8"/>
        <v>0.1534188034188034</v>
      </c>
      <c r="AF39">
        <f t="shared" si="9"/>
        <v>0.57321428571428557</v>
      </c>
      <c r="AG39">
        <f t="shared" si="10"/>
        <v>2.2111528822055142</v>
      </c>
    </row>
    <row r="40" spans="1:45" ht="15" thickBot="1" x14ac:dyDescent="0.35">
      <c r="A40" s="1">
        <v>37</v>
      </c>
      <c r="B40">
        <v>6.6226783968719456</v>
      </c>
      <c r="C40">
        <v>16.148596887273261</v>
      </c>
      <c r="D40">
        <v>2.9483169290733189</v>
      </c>
      <c r="E40">
        <v>12.638888888888889</v>
      </c>
      <c r="F40">
        <v>15.019986330126047</v>
      </c>
      <c r="G40">
        <v>2.7422617754772558</v>
      </c>
      <c r="H40">
        <v>27.523809523809526</v>
      </c>
      <c r="I40">
        <v>15.791916521251746</v>
      </c>
      <c r="J40">
        <v>2.8831963016435718</v>
      </c>
      <c r="K40">
        <v>21.085714285714285</v>
      </c>
      <c r="L40">
        <v>17.284708090877555</v>
      </c>
      <c r="M40">
        <v>3.1557415070895205</v>
      </c>
      <c r="N40">
        <v>43.647014361300066</v>
      </c>
      <c r="O40">
        <v>16.359051323676482</v>
      </c>
      <c r="P40">
        <v>3.5698376660805997</v>
      </c>
      <c r="Q40">
        <v>3.631701631701632</v>
      </c>
      <c r="R40">
        <v>3.1649831649831648</v>
      </c>
      <c r="S40">
        <v>3.4155659155659159</v>
      </c>
      <c r="T40">
        <v>9.4841269841269824</v>
      </c>
      <c r="U40">
        <v>36.85254803675857</v>
      </c>
      <c r="W40" s="1">
        <v>37</v>
      </c>
      <c r="X40">
        <f t="shared" si="1"/>
        <v>0.3973607038123167</v>
      </c>
      <c r="Y40">
        <f t="shared" si="2"/>
        <v>0.7583333333333333</v>
      </c>
      <c r="Z40">
        <f t="shared" si="3"/>
        <v>1.6514285714285717</v>
      </c>
      <c r="AA40">
        <f t="shared" si="4"/>
        <v>1.2651428571428571</v>
      </c>
      <c r="AB40">
        <f t="shared" si="5"/>
        <v>2.618820861678004</v>
      </c>
      <c r="AC40">
        <f t="shared" si="6"/>
        <v>0.21790209790209791</v>
      </c>
      <c r="AD40">
        <f t="shared" si="7"/>
        <v>0.1898989898989899</v>
      </c>
      <c r="AE40">
        <f t="shared" si="8"/>
        <v>0.20493395493395494</v>
      </c>
      <c r="AF40">
        <f t="shared" si="9"/>
        <v>0.56904761904761891</v>
      </c>
      <c r="AG40">
        <f t="shared" si="10"/>
        <v>2.2111528822055142</v>
      </c>
    </row>
    <row r="41" spans="1:45" ht="15" thickBot="1" x14ac:dyDescent="0.35">
      <c r="A41" s="1">
        <v>38</v>
      </c>
      <c r="B41">
        <v>6.3745394390555683</v>
      </c>
      <c r="C41">
        <v>15.454275727608502</v>
      </c>
      <c r="D41">
        <v>2.8215518086394358</v>
      </c>
      <c r="E41">
        <v>12.608585858585858</v>
      </c>
      <c r="F41">
        <v>15.026409589312422</v>
      </c>
      <c r="G41">
        <v>2.7434344967936162</v>
      </c>
      <c r="H41">
        <v>26.015873015873016</v>
      </c>
      <c r="I41">
        <v>14.99340868726614</v>
      </c>
      <c r="J41">
        <v>2.7374093839706917</v>
      </c>
      <c r="K41">
        <v>21.050793650793647</v>
      </c>
      <c r="L41">
        <v>17.090440587826187</v>
      </c>
      <c r="M41">
        <v>3.1202732758856975</v>
      </c>
      <c r="N41">
        <v>45.82955404383975</v>
      </c>
      <c r="O41">
        <v>17.206831067728523</v>
      </c>
      <c r="P41">
        <v>3.7548383732106627</v>
      </c>
      <c r="Q41">
        <v>4.4250194250194248</v>
      </c>
      <c r="R41">
        <v>3.1649831649831648</v>
      </c>
      <c r="S41">
        <v>3.4155659155659159</v>
      </c>
      <c r="T41">
        <v>10.198412698412696</v>
      </c>
      <c r="U41">
        <v>36.476608187134516</v>
      </c>
      <c r="W41" s="1">
        <v>38</v>
      </c>
      <c r="X41">
        <f t="shared" si="1"/>
        <v>0.38247236634333409</v>
      </c>
      <c r="Y41">
        <f t="shared" si="2"/>
        <v>0.75651515151515147</v>
      </c>
      <c r="Z41">
        <f t="shared" si="3"/>
        <v>1.5609523809523809</v>
      </c>
      <c r="AA41">
        <f t="shared" si="4"/>
        <v>1.2630476190476188</v>
      </c>
      <c r="AB41">
        <f t="shared" si="5"/>
        <v>2.7497732426303849</v>
      </c>
      <c r="AC41">
        <f t="shared" si="6"/>
        <v>0.26550116550116548</v>
      </c>
      <c r="AD41">
        <f t="shared" si="7"/>
        <v>0.1898989898989899</v>
      </c>
      <c r="AE41">
        <f t="shared" si="8"/>
        <v>0.20493395493395494</v>
      </c>
      <c r="AF41">
        <f t="shared" si="9"/>
        <v>0.61190476190476173</v>
      </c>
      <c r="AG41">
        <f t="shared" si="10"/>
        <v>2.1885964912280711</v>
      </c>
    </row>
    <row r="42" spans="1:45" ht="15" thickBot="1" x14ac:dyDescent="0.35">
      <c r="A42" s="1">
        <v>39</v>
      </c>
      <c r="B42">
        <v>6.3745394390555683</v>
      </c>
      <c r="C42">
        <v>15.454275727608502</v>
      </c>
      <c r="D42">
        <v>2.8215518086394358</v>
      </c>
      <c r="E42">
        <v>12.515993265993266</v>
      </c>
      <c r="F42">
        <v>14.955813340141793</v>
      </c>
      <c r="G42">
        <v>2.7305454440782757</v>
      </c>
      <c r="H42">
        <v>27.383838383838381</v>
      </c>
      <c r="I42">
        <v>17.199440331839153</v>
      </c>
      <c r="J42">
        <v>3.1401738154051002</v>
      </c>
      <c r="K42">
        <v>21.050793650793647</v>
      </c>
      <c r="L42">
        <v>17.090440587826187</v>
      </c>
      <c r="M42">
        <v>3.1202732758856975</v>
      </c>
      <c r="N42">
        <v>48.091458805744516</v>
      </c>
      <c r="O42">
        <v>18.041006281617481</v>
      </c>
      <c r="P42">
        <v>3.9368703284709148</v>
      </c>
      <c r="Q42">
        <v>3.8189588189588193</v>
      </c>
      <c r="R42">
        <v>3.1649831649831648</v>
      </c>
      <c r="S42">
        <v>3.331390831390832</v>
      </c>
      <c r="T42">
        <v>10.198412698412696</v>
      </c>
      <c r="U42">
        <v>36.476608187134516</v>
      </c>
      <c r="W42" s="1">
        <v>39</v>
      </c>
      <c r="X42">
        <f t="shared" si="1"/>
        <v>0.38247236634333409</v>
      </c>
      <c r="Y42">
        <f t="shared" si="2"/>
        <v>0.75095959595959605</v>
      </c>
      <c r="Z42">
        <f t="shared" si="3"/>
        <v>1.6430303030303031</v>
      </c>
      <c r="AA42">
        <f t="shared" si="4"/>
        <v>1.2630476190476188</v>
      </c>
      <c r="AB42">
        <f t="shared" si="5"/>
        <v>2.8854875283446706</v>
      </c>
      <c r="AC42">
        <f t="shared" si="6"/>
        <v>0.22913752913752916</v>
      </c>
      <c r="AD42">
        <f t="shared" si="7"/>
        <v>0.1898989898989899</v>
      </c>
      <c r="AE42">
        <f t="shared" si="8"/>
        <v>0.19988344988344992</v>
      </c>
      <c r="AF42">
        <f t="shared" si="9"/>
        <v>0.61190476190476173</v>
      </c>
      <c r="AG42">
        <f t="shared" si="10"/>
        <v>2.1885964912280711</v>
      </c>
    </row>
    <row r="43" spans="1:45" ht="15" thickBot="1" x14ac:dyDescent="0.35">
      <c r="A43" s="1">
        <v>40</v>
      </c>
      <c r="B43">
        <v>6.3745394390555683</v>
      </c>
      <c r="C43">
        <v>15.454275727608502</v>
      </c>
      <c r="D43">
        <v>2.8215518086394358</v>
      </c>
      <c r="E43">
        <v>12.623256373256373</v>
      </c>
      <c r="F43">
        <v>14.586391938650022</v>
      </c>
      <c r="G43">
        <v>2.6630986324708501</v>
      </c>
      <c r="H43">
        <v>27.383838383838381</v>
      </c>
      <c r="I43">
        <v>17.199440331839153</v>
      </c>
      <c r="J43">
        <v>3.1401738154051002</v>
      </c>
      <c r="K43">
        <v>25.688888888888883</v>
      </c>
      <c r="L43">
        <v>20.703216893041837</v>
      </c>
      <c r="M43">
        <v>3.779872968414824</v>
      </c>
      <c r="N43">
        <v>49.168556311413447</v>
      </c>
      <c r="O43">
        <v>19.184542077644476</v>
      </c>
      <c r="P43">
        <v>4.1864102972868569</v>
      </c>
      <c r="Q43">
        <v>5.1010101010101003</v>
      </c>
      <c r="R43">
        <v>3.1649831649831648</v>
      </c>
      <c r="S43">
        <v>3.331390831390832</v>
      </c>
      <c r="T43">
        <v>10.198412698412696</v>
      </c>
      <c r="U43">
        <v>38.011695906432756</v>
      </c>
      <c r="W43" s="1">
        <v>40</v>
      </c>
      <c r="X43">
        <f t="shared" si="1"/>
        <v>0.38247236634333409</v>
      </c>
      <c r="Y43">
        <f t="shared" si="2"/>
        <v>0.75739538239538229</v>
      </c>
      <c r="Z43">
        <f t="shared" si="3"/>
        <v>1.6430303030303031</v>
      </c>
      <c r="AA43">
        <f t="shared" si="4"/>
        <v>1.541333333333333</v>
      </c>
      <c r="AB43">
        <f t="shared" si="5"/>
        <v>2.9501133786848071</v>
      </c>
      <c r="AC43">
        <f t="shared" si="6"/>
        <v>0.30606060606060603</v>
      </c>
      <c r="AD43">
        <f t="shared" si="7"/>
        <v>0.1898989898989899</v>
      </c>
      <c r="AE43">
        <f t="shared" si="8"/>
        <v>0.19988344988344992</v>
      </c>
      <c r="AF43">
        <f t="shared" si="9"/>
        <v>0.61190476190476173</v>
      </c>
      <c r="AG43">
        <f t="shared" si="10"/>
        <v>2.2807017543859653</v>
      </c>
    </row>
    <row r="44" spans="1:45" ht="15" thickBot="1" x14ac:dyDescent="0.35">
      <c r="A44" s="1">
        <v>41</v>
      </c>
      <c r="B44">
        <v>6.3745394390555683</v>
      </c>
      <c r="C44">
        <v>15.454275727608502</v>
      </c>
      <c r="D44">
        <v>2.8215518086394358</v>
      </c>
      <c r="E44">
        <v>11.817700817700816</v>
      </c>
      <c r="F44">
        <v>13.421512548686716</v>
      </c>
      <c r="G44">
        <v>2.4504217262521992</v>
      </c>
      <c r="H44">
        <v>27.383838383838381</v>
      </c>
      <c r="I44">
        <v>17.199440331839153</v>
      </c>
      <c r="J44">
        <v>3.1401738154051002</v>
      </c>
      <c r="K44">
        <v>24.43650793650793</v>
      </c>
      <c r="L44">
        <v>18.862332939762815</v>
      </c>
      <c r="M44">
        <v>3.4437750794279869</v>
      </c>
      <c r="N44">
        <v>49.423658352229779</v>
      </c>
      <c r="O44">
        <v>18.505005260164094</v>
      </c>
      <c r="P44">
        <v>4.0381232066400363</v>
      </c>
      <c r="Q44">
        <v>5.0582750582750577</v>
      </c>
      <c r="R44">
        <v>3.1649831649831648</v>
      </c>
      <c r="S44">
        <v>3.3008658008658012</v>
      </c>
      <c r="T44">
        <v>10.912698412698409</v>
      </c>
      <c r="U44">
        <v>38.377192982456151</v>
      </c>
      <c r="W44" s="1">
        <v>41</v>
      </c>
      <c r="X44">
        <f t="shared" si="1"/>
        <v>0.38247236634333409</v>
      </c>
      <c r="Y44">
        <f t="shared" si="2"/>
        <v>0.70906204906204895</v>
      </c>
      <c r="Z44">
        <f t="shared" si="3"/>
        <v>1.6430303030303031</v>
      </c>
      <c r="AA44">
        <f t="shared" si="4"/>
        <v>1.4661904761904756</v>
      </c>
      <c r="AB44">
        <f t="shared" si="5"/>
        <v>2.9654195011337867</v>
      </c>
      <c r="AC44">
        <f t="shared" si="6"/>
        <v>0.30349650349650348</v>
      </c>
      <c r="AD44">
        <f t="shared" si="7"/>
        <v>0.1898989898989899</v>
      </c>
      <c r="AE44">
        <f t="shared" si="8"/>
        <v>0.19805194805194809</v>
      </c>
      <c r="AF44">
        <f t="shared" si="9"/>
        <v>0.65476190476190466</v>
      </c>
      <c r="AG44">
        <f t="shared" si="10"/>
        <v>2.302631578947369</v>
      </c>
    </row>
    <row r="45" spans="1:45" ht="15" thickBot="1" x14ac:dyDescent="0.35">
      <c r="A45" s="1">
        <v>42</v>
      </c>
      <c r="B45">
        <v>6.3745394390555683</v>
      </c>
      <c r="C45">
        <v>15.454275727608502</v>
      </c>
      <c r="D45">
        <v>2.8215518086394358</v>
      </c>
      <c r="E45">
        <v>11.743626743626741</v>
      </c>
      <c r="F45">
        <v>13.368135452661052</v>
      </c>
      <c r="G45">
        <v>2.4406764464030712</v>
      </c>
      <c r="H45">
        <v>26.788600288600286</v>
      </c>
      <c r="I45">
        <v>15.853329465593955</v>
      </c>
      <c r="J45">
        <v>2.8944087199565876</v>
      </c>
      <c r="K45">
        <v>25.603174603174597</v>
      </c>
      <c r="L45">
        <v>19.098928907452969</v>
      </c>
      <c r="M45">
        <v>3.4869713956008868</v>
      </c>
      <c r="N45">
        <v>49.423658352229779</v>
      </c>
      <c r="O45">
        <v>18.505005260164094</v>
      </c>
      <c r="P45">
        <v>4.0381232066400363</v>
      </c>
      <c r="Q45">
        <v>4.7350427350427351</v>
      </c>
      <c r="R45">
        <v>4.1750841750841747</v>
      </c>
      <c r="S45">
        <v>3.3008658008658012</v>
      </c>
      <c r="T45">
        <v>10.912698412698409</v>
      </c>
      <c r="U45">
        <v>38.377192982456151</v>
      </c>
      <c r="W45" s="1">
        <v>42</v>
      </c>
      <c r="X45">
        <f t="shared" si="1"/>
        <v>0.38247236634333409</v>
      </c>
      <c r="Y45">
        <f t="shared" si="2"/>
        <v>0.70461760461760448</v>
      </c>
      <c r="Z45">
        <f t="shared" si="3"/>
        <v>1.607316017316017</v>
      </c>
      <c r="AA45">
        <f t="shared" si="4"/>
        <v>1.5361904761904759</v>
      </c>
      <c r="AB45">
        <f t="shared" si="5"/>
        <v>2.9654195011337867</v>
      </c>
      <c r="AC45">
        <f t="shared" si="6"/>
        <v>0.28410256410256413</v>
      </c>
      <c r="AD45">
        <f t="shared" si="7"/>
        <v>0.25050505050505045</v>
      </c>
      <c r="AE45">
        <f t="shared" si="8"/>
        <v>0.19805194805194809</v>
      </c>
      <c r="AF45">
        <f t="shared" si="9"/>
        <v>0.65476190476190466</v>
      </c>
      <c r="AG45">
        <f t="shared" si="10"/>
        <v>2.302631578947369</v>
      </c>
    </row>
    <row r="46" spans="1:45" ht="15" thickBot="1" x14ac:dyDescent="0.35">
      <c r="A46" s="1">
        <v>43</v>
      </c>
      <c r="B46">
        <v>6.2523498007368987</v>
      </c>
      <c r="C46">
        <v>15.138012610894641</v>
      </c>
      <c r="D46">
        <v>2.7638103275957282</v>
      </c>
      <c r="E46">
        <v>11.693121693121691</v>
      </c>
      <c r="F46">
        <v>13.379879614600439</v>
      </c>
      <c r="G46">
        <v>2.4428206272074702</v>
      </c>
      <c r="H46">
        <v>27.362674362674358</v>
      </c>
      <c r="I46">
        <v>16.214867032989542</v>
      </c>
      <c r="J46">
        <v>2.9604161469726433</v>
      </c>
      <c r="K46">
        <v>25.158730158730151</v>
      </c>
      <c r="L46">
        <v>18.583719308330455</v>
      </c>
      <c r="M46">
        <v>3.39290742250666</v>
      </c>
      <c r="N46">
        <v>49.383975812547241</v>
      </c>
      <c r="O46">
        <v>18.295133961187286</v>
      </c>
      <c r="P46">
        <v>3.9923255345566715</v>
      </c>
      <c r="Q46">
        <v>4.7350427350427351</v>
      </c>
      <c r="R46">
        <v>4.8888888888888884</v>
      </c>
      <c r="S46">
        <v>3.3008658008658012</v>
      </c>
      <c r="T46">
        <v>10.912698412698409</v>
      </c>
      <c r="U46">
        <v>37.62531328320803</v>
      </c>
      <c r="W46" s="1">
        <v>43</v>
      </c>
      <c r="X46">
        <f t="shared" si="1"/>
        <v>0.37514098804421392</v>
      </c>
      <c r="Y46">
        <f t="shared" si="2"/>
        <v>0.70158730158730154</v>
      </c>
      <c r="Z46">
        <f t="shared" si="3"/>
        <v>1.6417604617604615</v>
      </c>
      <c r="AA46">
        <f t="shared" si="4"/>
        <v>1.509523809523809</v>
      </c>
      <c r="AB46">
        <f t="shared" si="5"/>
        <v>2.9630385487528343</v>
      </c>
      <c r="AC46">
        <f t="shared" si="6"/>
        <v>0.28410256410256413</v>
      </c>
      <c r="AD46">
        <f t="shared" si="7"/>
        <v>0.29333333333333333</v>
      </c>
      <c r="AE46">
        <f t="shared" si="8"/>
        <v>0.19805194805194809</v>
      </c>
      <c r="AF46">
        <f t="shared" si="9"/>
        <v>0.65476190476190466</v>
      </c>
      <c r="AG46">
        <f t="shared" si="10"/>
        <v>2.2575187969924819</v>
      </c>
    </row>
    <row r="47" spans="1:45" ht="15" thickBot="1" x14ac:dyDescent="0.35">
      <c r="A47" s="1">
        <v>44</v>
      </c>
      <c r="B47">
        <v>6.2523498007368987</v>
      </c>
      <c r="C47">
        <v>15.138012610894641</v>
      </c>
      <c r="D47">
        <v>2.7638103275957282</v>
      </c>
      <c r="E47">
        <v>12.169312169312168</v>
      </c>
      <c r="F47">
        <v>14.22858999906058</v>
      </c>
      <c r="G47">
        <v>2.5977732346600844</v>
      </c>
      <c r="H47">
        <v>26.970899470899472</v>
      </c>
      <c r="I47">
        <v>16.142378993441945</v>
      </c>
      <c r="J47">
        <v>2.9471817021694573</v>
      </c>
      <c r="K47">
        <v>27.06349206349206</v>
      </c>
      <c r="L47">
        <v>19.681979638729693</v>
      </c>
      <c r="M47">
        <v>3.5934214081643008</v>
      </c>
      <c r="N47">
        <v>49.066515495086932</v>
      </c>
      <c r="O47">
        <v>18.612298245583599</v>
      </c>
      <c r="P47">
        <v>4.0615364555551761</v>
      </c>
      <c r="Q47">
        <v>6.5128205128205137</v>
      </c>
      <c r="R47">
        <v>6.1010101010101012</v>
      </c>
      <c r="S47">
        <v>3.1389906389906383</v>
      </c>
      <c r="T47">
        <v>9.9305555555555554</v>
      </c>
      <c r="U47">
        <v>45.227652464494575</v>
      </c>
      <c r="W47" s="1">
        <v>44</v>
      </c>
      <c r="X47">
        <f t="shared" si="1"/>
        <v>0.37514098804421392</v>
      </c>
      <c r="Y47">
        <f t="shared" si="2"/>
        <v>0.73015873015873001</v>
      </c>
      <c r="Z47">
        <f t="shared" si="3"/>
        <v>1.6182539682539683</v>
      </c>
      <c r="AA47">
        <f t="shared" si="4"/>
        <v>1.6238095238095238</v>
      </c>
      <c r="AB47">
        <f t="shared" si="5"/>
        <v>2.9439909297052158</v>
      </c>
      <c r="AC47">
        <f t="shared" si="6"/>
        <v>0.39076923076923081</v>
      </c>
      <c r="AD47">
        <f t="shared" si="7"/>
        <v>0.36606060606060609</v>
      </c>
      <c r="AE47">
        <f t="shared" si="8"/>
        <v>0.18833943833943828</v>
      </c>
      <c r="AF47">
        <f t="shared" si="9"/>
        <v>0.59583333333333333</v>
      </c>
      <c r="AG47">
        <f t="shared" si="10"/>
        <v>2.7136591478696745</v>
      </c>
    </row>
    <row r="48" spans="1:45" ht="15" thickBot="1" x14ac:dyDescent="0.35">
      <c r="A48" s="1">
        <v>45</v>
      </c>
      <c r="B48">
        <v>6.2034739454094305</v>
      </c>
      <c r="C48">
        <v>15.130153181233261</v>
      </c>
      <c r="D48">
        <v>2.7623753986241733</v>
      </c>
      <c r="E48">
        <v>12.608058608058604</v>
      </c>
      <c r="F48">
        <v>14.858934732183364</v>
      </c>
      <c r="G48">
        <v>2.7128579111054267</v>
      </c>
      <c r="H48">
        <v>26.970899470899472</v>
      </c>
      <c r="I48">
        <v>16.142378993441945</v>
      </c>
      <c r="J48">
        <v>2.9471817021694573</v>
      </c>
      <c r="K48">
        <v>26.801587301587297</v>
      </c>
      <c r="L48">
        <v>19.692211525356548</v>
      </c>
      <c r="M48">
        <v>3.5952894865347558</v>
      </c>
      <c r="N48">
        <v>49.066515495086932</v>
      </c>
      <c r="O48">
        <v>18.612298245583599</v>
      </c>
      <c r="P48">
        <v>4.0615364555551761</v>
      </c>
      <c r="Q48">
        <v>5.6517094017094012</v>
      </c>
      <c r="R48">
        <v>6.0732323232323226</v>
      </c>
      <c r="S48">
        <v>3.1389906389906383</v>
      </c>
      <c r="T48">
        <v>9.9305555555555554</v>
      </c>
      <c r="U48">
        <v>53.613199665831239</v>
      </c>
      <c r="W48" s="1">
        <v>45</v>
      </c>
      <c r="X48">
        <f t="shared" si="1"/>
        <v>0.37220843672456583</v>
      </c>
      <c r="Y48">
        <f t="shared" si="2"/>
        <v>0.75648351648351619</v>
      </c>
      <c r="Z48">
        <f t="shared" si="3"/>
        <v>1.6182539682539683</v>
      </c>
      <c r="AA48">
        <f t="shared" si="4"/>
        <v>1.6080952380952378</v>
      </c>
      <c r="AB48">
        <f t="shared" si="5"/>
        <v>2.9439909297052158</v>
      </c>
      <c r="AC48">
        <f t="shared" si="6"/>
        <v>0.33910256410256406</v>
      </c>
      <c r="AD48">
        <f t="shared" si="7"/>
        <v>0.36439393939393938</v>
      </c>
      <c r="AE48">
        <f t="shared" si="8"/>
        <v>0.18833943833943828</v>
      </c>
      <c r="AF48">
        <f t="shared" si="9"/>
        <v>0.59583333333333333</v>
      </c>
      <c r="AG48">
        <f t="shared" si="10"/>
        <v>3.2167919799498739</v>
      </c>
    </row>
    <row r="49" spans="1:45" ht="15" thickBot="1" x14ac:dyDescent="0.35">
      <c r="A49" s="1">
        <v>46</v>
      </c>
      <c r="B49">
        <v>6.2034739454094305</v>
      </c>
      <c r="C49">
        <v>15.130153181233261</v>
      </c>
      <c r="D49">
        <v>2.7623753986241733</v>
      </c>
      <c r="E49">
        <v>12.244422244422244</v>
      </c>
      <c r="F49">
        <v>13.952507857392625</v>
      </c>
      <c r="G49">
        <v>2.5473677624214437</v>
      </c>
      <c r="H49">
        <v>26.970899470899472</v>
      </c>
      <c r="I49">
        <v>16.142378993441945</v>
      </c>
      <c r="J49">
        <v>2.9471817021694573</v>
      </c>
      <c r="K49">
        <v>26.801587301587297</v>
      </c>
      <c r="L49">
        <v>19.692211525356548</v>
      </c>
      <c r="M49">
        <v>3.5952894865347558</v>
      </c>
      <c r="N49">
        <v>49.860166288737716</v>
      </c>
      <c r="O49">
        <v>19.722544067539431</v>
      </c>
      <c r="P49">
        <v>4.3038119564633686</v>
      </c>
      <c r="Q49">
        <v>5.6517094017094012</v>
      </c>
      <c r="R49">
        <v>5.9722222222222223</v>
      </c>
      <c r="S49">
        <v>3.1389906389906383</v>
      </c>
      <c r="T49">
        <v>10.555555555555555</v>
      </c>
      <c r="U49">
        <v>54.365079365079353</v>
      </c>
      <c r="W49" s="1">
        <v>46</v>
      </c>
      <c r="X49">
        <f t="shared" si="1"/>
        <v>0.37220843672456583</v>
      </c>
      <c r="Y49">
        <f t="shared" si="2"/>
        <v>0.73466533466533468</v>
      </c>
      <c r="Z49">
        <f t="shared" si="3"/>
        <v>1.6182539682539683</v>
      </c>
      <c r="AA49">
        <f t="shared" si="4"/>
        <v>1.6080952380952378</v>
      </c>
      <c r="AB49">
        <f t="shared" si="5"/>
        <v>2.9916099773242628</v>
      </c>
      <c r="AC49">
        <f t="shared" si="6"/>
        <v>0.33910256410256406</v>
      </c>
      <c r="AD49">
        <f t="shared" si="7"/>
        <v>0.35833333333333334</v>
      </c>
      <c r="AE49">
        <f t="shared" si="8"/>
        <v>0.18833943833943828</v>
      </c>
      <c r="AF49">
        <f t="shared" si="9"/>
        <v>0.6333333333333333</v>
      </c>
      <c r="AG49">
        <f t="shared" si="10"/>
        <v>3.261904761904761</v>
      </c>
    </row>
    <row r="50" spans="1:45" ht="15" thickBot="1" x14ac:dyDescent="0.35">
      <c r="A50" s="1">
        <v>47</v>
      </c>
      <c r="B50">
        <v>6.2034739454094305</v>
      </c>
      <c r="C50">
        <v>15.130153181233261</v>
      </c>
      <c r="D50">
        <v>2.7623753986241733</v>
      </c>
      <c r="E50">
        <v>12.283022533022534</v>
      </c>
      <c r="F50">
        <v>13.551340369191694</v>
      </c>
      <c r="G50">
        <v>2.4741249348796424</v>
      </c>
      <c r="H50">
        <v>25.535714285714285</v>
      </c>
      <c r="I50">
        <v>16.032700301361189</v>
      </c>
      <c r="J50">
        <v>2.9271572042593537</v>
      </c>
      <c r="K50">
        <v>28.25396825396825</v>
      </c>
      <c r="L50">
        <v>21.160656147830156</v>
      </c>
      <c r="M50">
        <v>3.8633895679268213</v>
      </c>
      <c r="N50">
        <v>56.16969009826154</v>
      </c>
      <c r="O50">
        <v>23.144392201494707</v>
      </c>
      <c r="P50">
        <v>5.0505204369558605</v>
      </c>
      <c r="Q50">
        <v>6.0961538461538458</v>
      </c>
      <c r="R50">
        <v>5.8867521367521363</v>
      </c>
      <c r="S50">
        <v>4.5278795278795263</v>
      </c>
      <c r="T50">
        <v>10.555555555555555</v>
      </c>
      <c r="U50">
        <v>54.365079365079353</v>
      </c>
      <c r="W50" s="1">
        <v>47</v>
      </c>
      <c r="X50">
        <f t="shared" si="1"/>
        <v>0.37220843672456583</v>
      </c>
      <c r="Y50">
        <f t="shared" si="2"/>
        <v>0.73698135198135195</v>
      </c>
      <c r="Z50">
        <f t="shared" si="3"/>
        <v>1.532142857142857</v>
      </c>
      <c r="AA50">
        <f t="shared" si="4"/>
        <v>1.695238095238095</v>
      </c>
      <c r="AB50">
        <f t="shared" si="5"/>
        <v>3.3701814058956923</v>
      </c>
      <c r="AC50">
        <f t="shared" si="6"/>
        <v>0.36576923076923074</v>
      </c>
      <c r="AD50">
        <f t="shared" si="7"/>
        <v>0.35320512820512817</v>
      </c>
      <c r="AE50">
        <f t="shared" si="8"/>
        <v>0.2716727716727716</v>
      </c>
      <c r="AF50">
        <f t="shared" si="9"/>
        <v>0.6333333333333333</v>
      </c>
      <c r="AG50">
        <f t="shared" si="10"/>
        <v>3.261904761904761</v>
      </c>
    </row>
    <row r="51" spans="1:45" ht="15" thickBot="1" x14ac:dyDescent="0.35">
      <c r="A51" s="1">
        <v>48</v>
      </c>
      <c r="B51">
        <v>5.6658395368072796</v>
      </c>
      <c r="C51">
        <v>15.204640386121433</v>
      </c>
      <c r="D51">
        <v>2.7759748394117643</v>
      </c>
      <c r="E51">
        <v>12.20104895104895</v>
      </c>
      <c r="F51">
        <v>13.526529520321366</v>
      </c>
      <c r="G51">
        <v>2.4695951143472645</v>
      </c>
      <c r="H51">
        <v>27.972222222222225</v>
      </c>
      <c r="I51">
        <v>17.583067765058836</v>
      </c>
      <c r="J51">
        <v>3.210214281689197</v>
      </c>
      <c r="K51">
        <v>28.974603174603171</v>
      </c>
      <c r="L51">
        <v>22.205528536975883</v>
      </c>
      <c r="M51">
        <v>4.0541562936766891</v>
      </c>
      <c r="N51">
        <v>57.003023431594869</v>
      </c>
      <c r="O51">
        <v>22.5155338830325</v>
      </c>
      <c r="P51">
        <v>4.9132923014450061</v>
      </c>
      <c r="Q51">
        <v>5.9677691589456288</v>
      </c>
      <c r="R51">
        <v>5.8622423328305677</v>
      </c>
      <c r="S51">
        <v>4.5278795278795263</v>
      </c>
      <c r="T51">
        <v>8.0555555555555554</v>
      </c>
      <c r="U51">
        <v>54.584377610693394</v>
      </c>
      <c r="W51" s="1">
        <v>48</v>
      </c>
      <c r="X51">
        <f t="shared" si="1"/>
        <v>0.33995037220843677</v>
      </c>
      <c r="Y51">
        <f t="shared" si="2"/>
        <v>0.73206293706293701</v>
      </c>
      <c r="Z51">
        <f t="shared" si="3"/>
        <v>1.6783333333333337</v>
      </c>
      <c r="AA51">
        <f t="shared" si="4"/>
        <v>1.7384761904761903</v>
      </c>
      <c r="AB51">
        <f t="shared" si="5"/>
        <v>3.4201814058956921</v>
      </c>
      <c r="AC51">
        <f t="shared" si="6"/>
        <v>0.35806614953673771</v>
      </c>
      <c r="AD51">
        <f t="shared" si="7"/>
        <v>0.35173453996983406</v>
      </c>
      <c r="AE51">
        <f t="shared" si="8"/>
        <v>0.2716727716727716</v>
      </c>
      <c r="AF51">
        <f t="shared" si="9"/>
        <v>0.48333333333333328</v>
      </c>
      <c r="AG51">
        <f t="shared" si="10"/>
        <v>3.2750626566416035</v>
      </c>
    </row>
    <row r="52" spans="1:45" ht="15" thickBot="1" x14ac:dyDescent="0.35">
      <c r="A52" s="1">
        <v>49</v>
      </c>
      <c r="B52">
        <v>5.3497577691126077</v>
      </c>
      <c r="C52">
        <v>14.350392738507947</v>
      </c>
      <c r="D52">
        <v>2.6200112706471734</v>
      </c>
      <c r="E52">
        <v>12.20104895104895</v>
      </c>
      <c r="F52">
        <v>13.526529520321366</v>
      </c>
      <c r="G52">
        <v>2.4695951143472645</v>
      </c>
      <c r="H52">
        <v>29.735042735042736</v>
      </c>
      <c r="I52">
        <v>19.08558814645961</v>
      </c>
      <c r="J52">
        <v>3.4845357170241034</v>
      </c>
      <c r="K52">
        <v>28.974603174603171</v>
      </c>
      <c r="L52">
        <v>22.205528536975883</v>
      </c>
      <c r="M52">
        <v>4.0541562936766891</v>
      </c>
      <c r="N52">
        <v>57.598261526832964</v>
      </c>
      <c r="O52">
        <v>22.136191247343483</v>
      </c>
      <c r="P52">
        <v>4.8305129518091858</v>
      </c>
      <c r="Q52">
        <v>5.9677691589456288</v>
      </c>
      <c r="R52">
        <v>6.2543991955756661</v>
      </c>
      <c r="S52">
        <v>4.4566544566544559</v>
      </c>
      <c r="T52">
        <v>7.916666666666667</v>
      </c>
      <c r="U52">
        <v>56.324143692564732</v>
      </c>
      <c r="W52" s="1">
        <v>49</v>
      </c>
      <c r="X52">
        <f t="shared" si="1"/>
        <v>0.32098546614675649</v>
      </c>
      <c r="Y52">
        <f t="shared" si="2"/>
        <v>0.73206293706293701</v>
      </c>
      <c r="Z52">
        <f t="shared" si="3"/>
        <v>1.7841025641025643</v>
      </c>
      <c r="AA52">
        <f t="shared" si="4"/>
        <v>1.7384761904761903</v>
      </c>
      <c r="AB52">
        <f t="shared" si="5"/>
        <v>3.4558956916099777</v>
      </c>
      <c r="AC52">
        <f t="shared" si="6"/>
        <v>0.35806614953673771</v>
      </c>
      <c r="AD52">
        <f t="shared" si="7"/>
        <v>0.37526395173453997</v>
      </c>
      <c r="AE52">
        <f t="shared" si="8"/>
        <v>0.26739926739926734</v>
      </c>
      <c r="AF52">
        <f t="shared" si="9"/>
        <v>0.47499999999999998</v>
      </c>
      <c r="AG52">
        <f t="shared" si="10"/>
        <v>3.3794486215538839</v>
      </c>
    </row>
    <row r="53" spans="1:45" ht="15" thickBot="1" x14ac:dyDescent="0.35">
      <c r="A53" s="1">
        <v>50</v>
      </c>
      <c r="B53">
        <v>5.2463665366891172</v>
      </c>
      <c r="C53">
        <v>14.081477454676941</v>
      </c>
      <c r="D53">
        <v>2.5709142816431099</v>
      </c>
      <c r="E53">
        <v>12.426934176934177</v>
      </c>
      <c r="F53">
        <v>14.124458164121943</v>
      </c>
      <c r="G53">
        <v>2.5787614496766467</v>
      </c>
      <c r="H53">
        <v>30.401709401709404</v>
      </c>
      <c r="I53">
        <v>19.617722045391595</v>
      </c>
      <c r="J53">
        <v>3.5816896303768737</v>
      </c>
      <c r="K53">
        <v>28.665079365079361</v>
      </c>
      <c r="L53">
        <v>22.169071585112231</v>
      </c>
      <c r="M53">
        <v>4.0475001953721534</v>
      </c>
      <c r="N53">
        <v>57.598261526832964</v>
      </c>
      <c r="O53">
        <v>22.136191247343483</v>
      </c>
      <c r="P53">
        <v>4.8305129518091858</v>
      </c>
      <c r="Q53">
        <v>8.0511024922789627</v>
      </c>
      <c r="R53">
        <v>6.2543991955756661</v>
      </c>
      <c r="S53">
        <v>4.242979242979243</v>
      </c>
      <c r="T53">
        <v>8.4166666666666679</v>
      </c>
      <c r="U53">
        <v>56.031746031746025</v>
      </c>
      <c r="W53" s="1">
        <v>50</v>
      </c>
      <c r="X53">
        <f t="shared" si="1"/>
        <v>0.31478199220134701</v>
      </c>
      <c r="Y53">
        <f t="shared" si="2"/>
        <v>0.74561605061605052</v>
      </c>
      <c r="Z53">
        <f t="shared" si="3"/>
        <v>1.8241025641025641</v>
      </c>
      <c r="AA53">
        <f t="shared" si="4"/>
        <v>1.7199047619047616</v>
      </c>
      <c r="AB53">
        <f t="shared" si="5"/>
        <v>3.4558956916099777</v>
      </c>
      <c r="AC53">
        <f t="shared" si="6"/>
        <v>0.48306614953673777</v>
      </c>
      <c r="AD53">
        <f t="shared" si="7"/>
        <v>0.37526395173453997</v>
      </c>
      <c r="AE53">
        <f t="shared" si="8"/>
        <v>0.25457875457875456</v>
      </c>
      <c r="AF53">
        <f t="shared" si="9"/>
        <v>0.50500000000000012</v>
      </c>
      <c r="AG53">
        <f t="shared" si="10"/>
        <v>3.3619047619047615</v>
      </c>
    </row>
    <row r="54" spans="1:45" ht="15" thickBot="1" x14ac:dyDescent="0.35">
      <c r="A54" s="1">
        <v>51</v>
      </c>
      <c r="B54">
        <v>5.2463665366891172</v>
      </c>
      <c r="C54">
        <v>14.081477454676941</v>
      </c>
      <c r="D54">
        <v>2.5709142816431099</v>
      </c>
      <c r="E54">
        <v>11.593600843600845</v>
      </c>
      <c r="F54">
        <v>13.145108714001038</v>
      </c>
      <c r="G54">
        <v>2.3999575211727588</v>
      </c>
      <c r="H54">
        <v>30.679487179487179</v>
      </c>
      <c r="I54">
        <v>20.040610431990562</v>
      </c>
      <c r="J54">
        <v>3.6588981332593034</v>
      </c>
      <c r="K54">
        <v>28.665079365079361</v>
      </c>
      <c r="L54">
        <v>22.169071585112231</v>
      </c>
      <c r="M54">
        <v>4.0475001953721534</v>
      </c>
      <c r="N54">
        <v>57.037037037037038</v>
      </c>
      <c r="O54">
        <v>22.364532749487097</v>
      </c>
      <c r="P54">
        <v>4.8803411526598026</v>
      </c>
      <c r="Q54">
        <v>8.4837199837199844</v>
      </c>
      <c r="R54">
        <v>6.1811391223155914</v>
      </c>
      <c r="S54">
        <v>5.4945054945054945</v>
      </c>
      <c r="T54">
        <v>8.4166666666666679</v>
      </c>
      <c r="U54">
        <v>53.400167084377607</v>
      </c>
      <c r="W54" s="1">
        <v>51</v>
      </c>
      <c r="X54">
        <f t="shared" si="1"/>
        <v>0.31478199220134701</v>
      </c>
      <c r="Y54">
        <f t="shared" si="2"/>
        <v>0.6956160506160507</v>
      </c>
      <c r="Z54">
        <f t="shared" si="3"/>
        <v>1.8407692307692307</v>
      </c>
      <c r="AA54">
        <f t="shared" si="4"/>
        <v>1.7199047619047616</v>
      </c>
      <c r="AB54">
        <f t="shared" si="5"/>
        <v>3.4222222222222225</v>
      </c>
      <c r="AC54">
        <f t="shared" si="6"/>
        <v>0.50902319902319904</v>
      </c>
      <c r="AD54">
        <f t="shared" si="7"/>
        <v>0.37086834733893548</v>
      </c>
      <c r="AE54">
        <f t="shared" si="8"/>
        <v>0.32967032967032966</v>
      </c>
      <c r="AF54">
        <f t="shared" si="9"/>
        <v>0.50500000000000012</v>
      </c>
      <c r="AG54">
        <f t="shared" si="10"/>
        <v>3.2040100250626562</v>
      </c>
    </row>
    <row r="55" spans="1:45" ht="15" thickBot="1" x14ac:dyDescent="0.35">
      <c r="A55" s="1">
        <v>52</v>
      </c>
      <c r="B55">
        <v>5.2463665366891172</v>
      </c>
      <c r="C55">
        <v>14.081477454676941</v>
      </c>
      <c r="D55">
        <v>2.5709142816431099</v>
      </c>
      <c r="E55">
        <v>11.550033300033299</v>
      </c>
      <c r="F55">
        <v>13.15677428174865</v>
      </c>
      <c r="G55">
        <v>2.4020873527065834</v>
      </c>
      <c r="H55">
        <v>30.588578088578085</v>
      </c>
      <c r="I55">
        <v>20.049982633467742</v>
      </c>
      <c r="J55">
        <v>3.6606092553134824</v>
      </c>
      <c r="K55">
        <v>29.633333333333329</v>
      </c>
      <c r="L55">
        <v>24.169342724616776</v>
      </c>
      <c r="M55">
        <v>4.4126980701166651</v>
      </c>
      <c r="N55">
        <v>57.037037037037038</v>
      </c>
      <c r="O55">
        <v>22.364532749487097</v>
      </c>
      <c r="P55">
        <v>4.8803411526598026</v>
      </c>
      <c r="Q55">
        <v>8.4470899470899461</v>
      </c>
      <c r="R55">
        <v>7.2922502334267021</v>
      </c>
      <c r="S55">
        <v>5.4945054945054945</v>
      </c>
      <c r="T55">
        <v>8.4166666666666679</v>
      </c>
      <c r="U55">
        <v>54.569757727652451</v>
      </c>
      <c r="W55" s="1">
        <v>52</v>
      </c>
      <c r="X55">
        <f t="shared" si="1"/>
        <v>0.31478199220134701</v>
      </c>
      <c r="Y55">
        <f t="shared" si="2"/>
        <v>0.69300199800199791</v>
      </c>
      <c r="Z55">
        <f t="shared" si="3"/>
        <v>1.8353146853146849</v>
      </c>
      <c r="AA55">
        <f t="shared" si="4"/>
        <v>1.7779999999999996</v>
      </c>
      <c r="AB55">
        <f t="shared" si="5"/>
        <v>3.4222222222222225</v>
      </c>
      <c r="AC55">
        <f t="shared" si="6"/>
        <v>0.50682539682539673</v>
      </c>
      <c r="AD55">
        <f t="shared" si="7"/>
        <v>0.43753501400560213</v>
      </c>
      <c r="AE55">
        <f t="shared" si="8"/>
        <v>0.32967032967032966</v>
      </c>
      <c r="AF55">
        <f t="shared" si="9"/>
        <v>0.50500000000000012</v>
      </c>
      <c r="AG55">
        <f t="shared" si="10"/>
        <v>3.2741854636591468</v>
      </c>
    </row>
    <row r="56" spans="1:45" ht="15" thickBot="1" x14ac:dyDescent="0.35">
      <c r="A56" s="1">
        <v>53</v>
      </c>
      <c r="B56">
        <v>5.2463665366891172</v>
      </c>
      <c r="C56">
        <v>14.081477454676941</v>
      </c>
      <c r="D56">
        <v>2.5709142816431099</v>
      </c>
      <c r="E56">
        <v>11.78151478151478</v>
      </c>
      <c r="F56">
        <v>13.679779411971413</v>
      </c>
      <c r="G56">
        <v>2.4975745885445906</v>
      </c>
      <c r="H56">
        <v>30.477466977466978</v>
      </c>
      <c r="I56">
        <v>20.164184207316776</v>
      </c>
      <c r="J56">
        <v>3.6814595146800579</v>
      </c>
      <c r="K56">
        <v>29.538095238095238</v>
      </c>
      <c r="L56">
        <v>24.224876802259622</v>
      </c>
      <c r="M56">
        <v>4.4228371591284112</v>
      </c>
      <c r="N56">
        <v>57.354497354497362</v>
      </c>
      <c r="O56">
        <v>22.455824096684989</v>
      </c>
      <c r="P56">
        <v>4.9002625578419359</v>
      </c>
      <c r="Q56">
        <v>7.9708994708994707</v>
      </c>
      <c r="R56">
        <v>7.2486772486772475</v>
      </c>
      <c r="S56">
        <v>5.4639804639804641</v>
      </c>
      <c r="T56">
        <v>8.4166666666666679</v>
      </c>
      <c r="U56">
        <v>63.648705096073506</v>
      </c>
      <c r="W56" s="1">
        <v>53</v>
      </c>
      <c r="X56">
        <f t="shared" si="1"/>
        <v>0.31478199220134701</v>
      </c>
      <c r="Y56">
        <f t="shared" si="2"/>
        <v>0.70689088689088675</v>
      </c>
      <c r="Z56">
        <f t="shared" si="3"/>
        <v>1.8286480186480185</v>
      </c>
      <c r="AA56">
        <f t="shared" si="4"/>
        <v>1.7722857142857142</v>
      </c>
      <c r="AB56">
        <f t="shared" si="5"/>
        <v>3.4412698412698415</v>
      </c>
      <c r="AC56">
        <f t="shared" si="6"/>
        <v>0.47825396825396821</v>
      </c>
      <c r="AD56">
        <f t="shared" si="7"/>
        <v>0.43492063492063482</v>
      </c>
      <c r="AE56">
        <f t="shared" si="8"/>
        <v>0.32783882783882784</v>
      </c>
      <c r="AF56">
        <f t="shared" si="9"/>
        <v>0.50500000000000012</v>
      </c>
      <c r="AG56">
        <f t="shared" si="10"/>
        <v>3.8189223057644108</v>
      </c>
    </row>
    <row r="57" spans="1:45" ht="15" thickBot="1" x14ac:dyDescent="0.35">
      <c r="A57" s="1">
        <v>54</v>
      </c>
      <c r="B57">
        <v>5.2463665366891172</v>
      </c>
      <c r="C57">
        <v>14.081477454676941</v>
      </c>
      <c r="D57">
        <v>2.5709142816431099</v>
      </c>
      <c r="E57">
        <v>11.731009731009728</v>
      </c>
      <c r="F57">
        <v>13.658114779496326</v>
      </c>
      <c r="G57">
        <v>2.4936191859090346</v>
      </c>
      <c r="H57">
        <v>29.477466977466978</v>
      </c>
      <c r="I57">
        <v>21.407284802866005</v>
      </c>
      <c r="J57">
        <v>3.9084175938236001</v>
      </c>
      <c r="K57">
        <v>29.823809523809523</v>
      </c>
      <c r="L57">
        <v>23.904282547524144</v>
      </c>
      <c r="M57">
        <v>4.3643049240866674</v>
      </c>
      <c r="N57">
        <v>57.354497354497362</v>
      </c>
      <c r="O57">
        <v>22.455824096684989</v>
      </c>
      <c r="P57">
        <v>4.9002625578419359</v>
      </c>
      <c r="Q57">
        <v>7.9708994708994707</v>
      </c>
      <c r="R57">
        <v>7.1632071632071623</v>
      </c>
      <c r="S57">
        <v>5.4639804639804641</v>
      </c>
      <c r="T57">
        <v>8.4166666666666679</v>
      </c>
      <c r="U57">
        <v>62.733918128654963</v>
      </c>
      <c r="W57" s="1">
        <v>54</v>
      </c>
      <c r="X57">
        <f t="shared" si="1"/>
        <v>0.31478199220134701</v>
      </c>
      <c r="Y57">
        <f t="shared" si="2"/>
        <v>0.7038605838605837</v>
      </c>
      <c r="Z57">
        <f t="shared" si="3"/>
        <v>1.7686480186480185</v>
      </c>
      <c r="AA57">
        <f t="shared" si="4"/>
        <v>1.7894285714285716</v>
      </c>
      <c r="AB57">
        <f t="shared" si="5"/>
        <v>3.4412698412698415</v>
      </c>
      <c r="AC57">
        <f t="shared" si="6"/>
        <v>0.47825396825396821</v>
      </c>
      <c r="AD57">
        <f t="shared" si="7"/>
        <v>0.42979242979242971</v>
      </c>
      <c r="AE57">
        <f t="shared" si="8"/>
        <v>0.32783882783882784</v>
      </c>
      <c r="AF57">
        <f t="shared" si="9"/>
        <v>0.50500000000000012</v>
      </c>
      <c r="AG57">
        <f t="shared" si="10"/>
        <v>3.7640350877192978</v>
      </c>
    </row>
    <row r="58" spans="1:45" ht="18" thickBot="1" x14ac:dyDescent="0.4">
      <c r="A58" s="1">
        <v>55</v>
      </c>
      <c r="B58">
        <v>5.1577454803261258</v>
      </c>
      <c r="C58">
        <v>13.86649143647362</v>
      </c>
      <c r="D58">
        <v>2.5316633844037062</v>
      </c>
      <c r="E58">
        <v>12.193325193325192</v>
      </c>
      <c r="F58">
        <v>14.770585395728864</v>
      </c>
      <c r="G58">
        <v>2.6967276029331742</v>
      </c>
      <c r="H58">
        <v>28.996392496392495</v>
      </c>
      <c r="I58">
        <v>21.16565498674365</v>
      </c>
      <c r="J58">
        <v>3.8643022268715734</v>
      </c>
      <c r="K58">
        <v>29.173015873015874</v>
      </c>
      <c r="L58">
        <v>23.829329540171482</v>
      </c>
      <c r="M58">
        <v>4.3506204397933619</v>
      </c>
      <c r="N58">
        <v>59.537037037037038</v>
      </c>
      <c r="O58">
        <v>25.673540044883051</v>
      </c>
      <c r="P58">
        <v>5.6024257434296567</v>
      </c>
      <c r="Q58">
        <v>7.9708994708994707</v>
      </c>
      <c r="R58">
        <v>7.1632071632071623</v>
      </c>
      <c r="S58">
        <v>5.2808302808302807</v>
      </c>
      <c r="T58">
        <v>8.4166666666666679</v>
      </c>
      <c r="U58">
        <v>68.742690058479525</v>
      </c>
      <c r="W58" s="1">
        <v>55</v>
      </c>
      <c r="X58">
        <f t="shared" si="1"/>
        <v>0.30946472881956755</v>
      </c>
      <c r="Y58">
        <f t="shared" si="2"/>
        <v>0.73159951159951153</v>
      </c>
      <c r="Z58">
        <f t="shared" si="3"/>
        <v>1.7397835497835499</v>
      </c>
      <c r="AA58">
        <f t="shared" si="4"/>
        <v>1.7503809523809524</v>
      </c>
      <c r="AB58">
        <f t="shared" si="5"/>
        <v>3.572222222222222</v>
      </c>
      <c r="AC58">
        <f t="shared" si="6"/>
        <v>0.47825396825396821</v>
      </c>
      <c r="AD58">
        <f t="shared" si="7"/>
        <v>0.42979242979242971</v>
      </c>
      <c r="AE58">
        <f t="shared" si="8"/>
        <v>0.31684981684981683</v>
      </c>
      <c r="AF58">
        <f t="shared" si="9"/>
        <v>0.50500000000000012</v>
      </c>
      <c r="AG58">
        <f t="shared" si="10"/>
        <v>4.1245614035087712</v>
      </c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</row>
    <row r="59" spans="1:45" ht="15" thickBot="1" x14ac:dyDescent="0.35">
      <c r="A59" s="1">
        <v>56</v>
      </c>
      <c r="B59">
        <v>5.0691244239631335</v>
      </c>
      <c r="C59">
        <v>13.647483719337254</v>
      </c>
      <c r="D59">
        <v>2.4916782287559278</v>
      </c>
      <c r="E59">
        <v>12.121896621896619</v>
      </c>
      <c r="F59">
        <v>14.779192911836985</v>
      </c>
      <c r="G59">
        <v>2.6982991131786771</v>
      </c>
      <c r="H59">
        <v>28.920634920634921</v>
      </c>
      <c r="I59">
        <v>21.176101961630316</v>
      </c>
      <c r="J59">
        <v>3.8662095748059464</v>
      </c>
      <c r="K59">
        <v>28.923809523809524</v>
      </c>
      <c r="L59">
        <v>23.777919023888032</v>
      </c>
      <c r="M59">
        <v>4.3412342066395482</v>
      </c>
      <c r="N59">
        <v>59.537037037037038</v>
      </c>
      <c r="O59">
        <v>25.673540044883051</v>
      </c>
      <c r="P59">
        <v>5.6024257434296567</v>
      </c>
      <c r="Q59">
        <v>7.8238406473700595</v>
      </c>
      <c r="R59">
        <v>7.1632071632071623</v>
      </c>
      <c r="S59">
        <v>5.2808302808302807</v>
      </c>
      <c r="T59">
        <v>8.4166666666666679</v>
      </c>
      <c r="U59">
        <v>69.225146198830416</v>
      </c>
      <c r="W59" s="1">
        <v>56</v>
      </c>
      <c r="X59">
        <f t="shared" si="1"/>
        <v>0.30414746543778798</v>
      </c>
      <c r="Y59">
        <f t="shared" si="2"/>
        <v>0.72731379731379708</v>
      </c>
      <c r="Z59">
        <f t="shared" si="3"/>
        <v>1.735238095238095</v>
      </c>
      <c r="AA59">
        <f t="shared" si="4"/>
        <v>1.7354285714285713</v>
      </c>
      <c r="AB59">
        <f t="shared" si="5"/>
        <v>3.572222222222222</v>
      </c>
      <c r="AC59">
        <f t="shared" si="6"/>
        <v>0.46943043884220353</v>
      </c>
      <c r="AD59">
        <f t="shared" si="7"/>
        <v>0.42979242979242971</v>
      </c>
      <c r="AE59">
        <f t="shared" si="8"/>
        <v>0.31684981684981683</v>
      </c>
      <c r="AF59">
        <f t="shared" si="9"/>
        <v>0.50500000000000012</v>
      </c>
      <c r="AG59">
        <f t="shared" si="10"/>
        <v>4.1535087719298245</v>
      </c>
      <c r="AJ59" s="75"/>
      <c r="AK59" s="75"/>
      <c r="AL59" s="75"/>
      <c r="AM59" s="75"/>
      <c r="AN59" s="75"/>
      <c r="AO59" s="75"/>
      <c r="AP59" s="75"/>
      <c r="AQ59" s="75"/>
      <c r="AR59" s="75"/>
      <c r="AS59" s="75"/>
    </row>
    <row r="60" spans="1:45" ht="15" thickBot="1" x14ac:dyDescent="0.35">
      <c r="A60" s="1">
        <v>57</v>
      </c>
      <c r="B60">
        <v>5.0691244239631335</v>
      </c>
      <c r="C60">
        <v>13.647483719337254</v>
      </c>
      <c r="D60">
        <v>2.4916782287559278</v>
      </c>
      <c r="E60">
        <v>11.973748473748474</v>
      </c>
      <c r="F60">
        <v>14.462907210777006</v>
      </c>
      <c r="G60">
        <v>2.6405535088163643</v>
      </c>
      <c r="H60">
        <v>29.003968253968253</v>
      </c>
      <c r="I60">
        <v>21.6814688816571</v>
      </c>
      <c r="J60">
        <v>3.9584765287778336</v>
      </c>
      <c r="K60">
        <v>28.852380952380951</v>
      </c>
      <c r="L60">
        <v>23.824421053800087</v>
      </c>
      <c r="M60">
        <v>4.3497242768904218</v>
      </c>
      <c r="N60">
        <v>59.537037037037038</v>
      </c>
      <c r="O60">
        <v>25.673540044883051</v>
      </c>
      <c r="P60">
        <v>5.6024257434296567</v>
      </c>
      <c r="Q60">
        <v>7.8238406473700595</v>
      </c>
      <c r="R60">
        <v>7.1632071632071623</v>
      </c>
      <c r="S60">
        <v>5.1587301587301573</v>
      </c>
      <c r="T60">
        <v>8.4166666666666679</v>
      </c>
      <c r="U60">
        <v>71.964380648591188</v>
      </c>
      <c r="W60" s="1">
        <v>57</v>
      </c>
      <c r="X60">
        <f t="shared" si="1"/>
        <v>0.30414746543778798</v>
      </c>
      <c r="Y60">
        <f t="shared" si="2"/>
        <v>0.71842490842490847</v>
      </c>
      <c r="Z60">
        <f t="shared" si="3"/>
        <v>1.7402380952380954</v>
      </c>
      <c r="AA60">
        <f t="shared" si="4"/>
        <v>1.7311428571428571</v>
      </c>
      <c r="AB60">
        <f t="shared" si="5"/>
        <v>3.572222222222222</v>
      </c>
      <c r="AC60">
        <f t="shared" si="6"/>
        <v>0.46943043884220353</v>
      </c>
      <c r="AD60">
        <f t="shared" si="7"/>
        <v>0.42979242979242971</v>
      </c>
      <c r="AE60">
        <f t="shared" si="8"/>
        <v>0.30952380952380942</v>
      </c>
      <c r="AF60">
        <f t="shared" si="9"/>
        <v>0.50500000000000012</v>
      </c>
      <c r="AG60">
        <f t="shared" si="10"/>
        <v>4.3178628389154712</v>
      </c>
      <c r="AI60" s="1"/>
      <c r="AJ60" s="2"/>
      <c r="AK60" s="2"/>
      <c r="AL60" s="2"/>
      <c r="AM60" s="2"/>
      <c r="AN60" s="2"/>
      <c r="AO60" s="3"/>
      <c r="AP60" s="3"/>
      <c r="AQ60" s="3"/>
      <c r="AR60" s="3"/>
      <c r="AS60" s="3"/>
    </row>
    <row r="61" spans="1:45" ht="15" thickBot="1" x14ac:dyDescent="0.35">
      <c r="A61" s="1">
        <v>58</v>
      </c>
      <c r="B61">
        <v>5.0691244239631335</v>
      </c>
      <c r="C61">
        <v>13.647483719337254</v>
      </c>
      <c r="D61">
        <v>2.4916782287559278</v>
      </c>
      <c r="E61">
        <v>11.973748473748474</v>
      </c>
      <c r="F61">
        <v>14.462907210777006</v>
      </c>
      <c r="G61">
        <v>2.6405535088163643</v>
      </c>
      <c r="H61">
        <v>29.003968253968253</v>
      </c>
      <c r="I61">
        <v>21.6814688816571</v>
      </c>
      <c r="J61">
        <v>3.9584765287778336</v>
      </c>
      <c r="K61">
        <v>28.852380952380951</v>
      </c>
      <c r="L61">
        <v>23.824421053800087</v>
      </c>
      <c r="M61">
        <v>4.3497242768904218</v>
      </c>
      <c r="N61">
        <v>59.537037037037038</v>
      </c>
      <c r="O61">
        <v>25.673540044883051</v>
      </c>
      <c r="P61">
        <v>5.6024257434296567</v>
      </c>
      <c r="Q61">
        <v>7.8238406473700595</v>
      </c>
      <c r="R61">
        <v>7.0899470899470884</v>
      </c>
      <c r="S61">
        <v>5.1587301587301573</v>
      </c>
      <c r="T61">
        <v>8.4166666666666679</v>
      </c>
      <c r="U61">
        <v>71.964380648591188</v>
      </c>
      <c r="W61" s="1">
        <v>58</v>
      </c>
      <c r="X61">
        <f t="shared" si="1"/>
        <v>0.30414746543778798</v>
      </c>
      <c r="Y61">
        <f t="shared" si="2"/>
        <v>0.71842490842490847</v>
      </c>
      <c r="Z61">
        <f t="shared" si="3"/>
        <v>1.7402380952380954</v>
      </c>
      <c r="AA61">
        <f t="shared" si="4"/>
        <v>1.7311428571428571</v>
      </c>
      <c r="AB61">
        <f t="shared" si="5"/>
        <v>3.572222222222222</v>
      </c>
      <c r="AC61">
        <f t="shared" si="6"/>
        <v>0.46943043884220353</v>
      </c>
      <c r="AD61">
        <f t="shared" si="7"/>
        <v>0.42539682539682527</v>
      </c>
      <c r="AE61">
        <f t="shared" si="8"/>
        <v>0.30952380952380942</v>
      </c>
      <c r="AF61">
        <f t="shared" si="9"/>
        <v>0.50500000000000012</v>
      </c>
      <c r="AG61">
        <f t="shared" si="10"/>
        <v>4.3178628389154712</v>
      </c>
      <c r="AI61" s="1"/>
    </row>
    <row r="62" spans="1:45" ht="15" thickBot="1" x14ac:dyDescent="0.35">
      <c r="A62" s="1">
        <v>59</v>
      </c>
      <c r="B62">
        <v>5.0691244239631335</v>
      </c>
      <c r="C62">
        <v>13.647483719337254</v>
      </c>
      <c r="D62">
        <v>2.4916782287559278</v>
      </c>
      <c r="E62">
        <v>11.973748473748474</v>
      </c>
      <c r="F62">
        <v>14.462907210777006</v>
      </c>
      <c r="G62">
        <v>2.6405535088163643</v>
      </c>
      <c r="H62">
        <v>29.003968253968253</v>
      </c>
      <c r="I62">
        <v>21.6814688816571</v>
      </c>
      <c r="J62">
        <v>3.9584765287778336</v>
      </c>
      <c r="K62">
        <v>28.852380952380951</v>
      </c>
      <c r="L62">
        <v>23.824421053800087</v>
      </c>
      <c r="M62">
        <v>4.3497242768904218</v>
      </c>
      <c r="N62">
        <v>59.537037037037038</v>
      </c>
      <c r="O62">
        <v>25.673540044883051</v>
      </c>
      <c r="P62">
        <v>5.6024257434296567</v>
      </c>
      <c r="Q62">
        <v>7.8238406473700595</v>
      </c>
      <c r="R62">
        <v>7.0899470899470884</v>
      </c>
      <c r="S62">
        <v>5.1587301587301573</v>
      </c>
      <c r="T62">
        <v>8.4166666666666679</v>
      </c>
      <c r="U62">
        <v>73.280170122275393</v>
      </c>
      <c r="W62" s="1">
        <v>59</v>
      </c>
      <c r="X62">
        <f t="shared" si="1"/>
        <v>0.30414746543778798</v>
      </c>
      <c r="Y62">
        <f t="shared" si="2"/>
        <v>0.71842490842490847</v>
      </c>
      <c r="Z62">
        <f t="shared" si="3"/>
        <v>1.7402380952380954</v>
      </c>
      <c r="AA62">
        <f t="shared" si="4"/>
        <v>1.7311428571428571</v>
      </c>
      <c r="AB62">
        <f t="shared" si="5"/>
        <v>3.572222222222222</v>
      </c>
      <c r="AC62">
        <f t="shared" si="6"/>
        <v>0.46943043884220353</v>
      </c>
      <c r="AD62">
        <f t="shared" si="7"/>
        <v>0.42539682539682527</v>
      </c>
      <c r="AE62">
        <f t="shared" si="8"/>
        <v>0.30952380952380942</v>
      </c>
      <c r="AF62">
        <f t="shared" si="9"/>
        <v>0.50500000000000012</v>
      </c>
      <c r="AG62">
        <f t="shared" si="10"/>
        <v>4.3968102073365234</v>
      </c>
      <c r="AI62" s="1"/>
    </row>
    <row r="63" spans="1:45" ht="15" thickBot="1" x14ac:dyDescent="0.35">
      <c r="A63" s="1">
        <v>60</v>
      </c>
      <c r="B63">
        <v>5.0691244239631335</v>
      </c>
      <c r="C63">
        <v>13.647483719337254</v>
      </c>
      <c r="D63">
        <v>2.4916782287559278</v>
      </c>
      <c r="E63">
        <v>11.973748473748474</v>
      </c>
      <c r="F63">
        <v>14.462907210777006</v>
      </c>
      <c r="G63">
        <v>2.6405535088163643</v>
      </c>
      <c r="H63">
        <v>29.003968253968253</v>
      </c>
      <c r="I63">
        <v>21.6814688816571</v>
      </c>
      <c r="J63">
        <v>3.9584765287778336</v>
      </c>
      <c r="K63">
        <v>28.852380952380951</v>
      </c>
      <c r="L63">
        <v>23.824421053800087</v>
      </c>
      <c r="M63">
        <v>4.3497242768904218</v>
      </c>
      <c r="N63">
        <v>59.537037037037038</v>
      </c>
      <c r="O63">
        <v>25.673540044883051</v>
      </c>
      <c r="P63">
        <v>5.6024257434296567</v>
      </c>
      <c r="Q63">
        <v>7.8238406473700595</v>
      </c>
      <c r="R63">
        <v>7.0899470899470884</v>
      </c>
      <c r="S63">
        <v>5.1587301587301573</v>
      </c>
      <c r="T63">
        <v>8.4166666666666679</v>
      </c>
      <c r="U63">
        <v>73.280170122275393</v>
      </c>
      <c r="W63" s="1">
        <v>60</v>
      </c>
      <c r="X63">
        <f t="shared" si="1"/>
        <v>0.30414746543778798</v>
      </c>
      <c r="Y63">
        <f t="shared" si="2"/>
        <v>0.71842490842490847</v>
      </c>
      <c r="Z63">
        <f t="shared" si="3"/>
        <v>1.7402380952380954</v>
      </c>
      <c r="AA63">
        <f t="shared" si="4"/>
        <v>1.7311428571428571</v>
      </c>
      <c r="AB63">
        <f t="shared" si="5"/>
        <v>3.572222222222222</v>
      </c>
      <c r="AC63">
        <f t="shared" si="6"/>
        <v>0.46943043884220353</v>
      </c>
      <c r="AD63">
        <f t="shared" si="7"/>
        <v>0.42539682539682527</v>
      </c>
      <c r="AE63">
        <f t="shared" si="8"/>
        <v>0.30952380952380942</v>
      </c>
      <c r="AF63">
        <f t="shared" si="9"/>
        <v>0.50500000000000012</v>
      </c>
      <c r="AG63">
        <f t="shared" si="10"/>
        <v>4.3968102073365234</v>
      </c>
      <c r="AI63" s="1"/>
    </row>
    <row r="64" spans="1:45" ht="15" thickBot="1" x14ac:dyDescent="0.35">
      <c r="AI64" s="1"/>
      <c r="AJ64" s="71"/>
    </row>
    <row r="65" spans="1:35" ht="20.399999999999999" thickBot="1" x14ac:dyDescent="0.45">
      <c r="A65" s="74" t="s">
        <v>15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W65" s="74" t="s">
        <v>109</v>
      </c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I65" s="1"/>
    </row>
    <row r="66" spans="1:35" ht="15" thickTop="1" x14ac:dyDescent="0.3">
      <c r="B66" s="75" t="s">
        <v>107</v>
      </c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X66" s="75" t="s">
        <v>107</v>
      </c>
      <c r="Y66" s="75"/>
      <c r="Z66" s="75"/>
      <c r="AA66" s="75"/>
      <c r="AB66" s="75"/>
      <c r="AC66" s="75"/>
      <c r="AD66" s="75"/>
      <c r="AE66" s="75"/>
      <c r="AF66" s="75"/>
      <c r="AG66" s="75"/>
    </row>
    <row r="67" spans="1:35" ht="15" thickBot="1" x14ac:dyDescent="0.35">
      <c r="A67" s="1" t="s">
        <v>0</v>
      </c>
      <c r="B67" s="2" t="s">
        <v>1</v>
      </c>
      <c r="C67" s="2"/>
      <c r="D67" s="2"/>
      <c r="E67" s="2" t="s">
        <v>2</v>
      </c>
      <c r="F67" s="2"/>
      <c r="G67" s="2"/>
      <c r="H67" s="2" t="s">
        <v>3</v>
      </c>
      <c r="I67" s="2"/>
      <c r="J67" s="2"/>
      <c r="K67" s="2" t="s">
        <v>4</v>
      </c>
      <c r="L67" s="2"/>
      <c r="M67" s="2"/>
      <c r="N67" s="2" t="s">
        <v>5</v>
      </c>
      <c r="O67" s="2"/>
      <c r="P67" s="2"/>
      <c r="Q67" s="3" t="s">
        <v>7</v>
      </c>
      <c r="R67" s="3" t="s">
        <v>8</v>
      </c>
      <c r="S67" s="3" t="s">
        <v>9</v>
      </c>
      <c r="T67" s="3" t="s">
        <v>10</v>
      </c>
      <c r="U67" s="3" t="s">
        <v>11</v>
      </c>
      <c r="W67" s="1" t="s">
        <v>0</v>
      </c>
      <c r="X67" s="2" t="s">
        <v>1</v>
      </c>
      <c r="Y67" s="2" t="s">
        <v>2</v>
      </c>
      <c r="Z67" s="2" t="s">
        <v>3</v>
      </c>
      <c r="AA67" s="2" t="s">
        <v>4</v>
      </c>
      <c r="AB67" s="2" t="s">
        <v>5</v>
      </c>
      <c r="AC67" s="3" t="s">
        <v>7</v>
      </c>
      <c r="AD67" s="3" t="s">
        <v>8</v>
      </c>
      <c r="AE67" s="3" t="s">
        <v>9</v>
      </c>
      <c r="AF67" s="3" t="s">
        <v>10</v>
      </c>
      <c r="AG67" s="3" t="s">
        <v>11</v>
      </c>
    </row>
    <row r="68" spans="1:35" ht="15" thickBot="1" x14ac:dyDescent="0.35">
      <c r="A68" s="1">
        <v>1</v>
      </c>
      <c r="B68">
        <v>0</v>
      </c>
      <c r="E68">
        <v>0</v>
      </c>
      <c r="H68">
        <v>0</v>
      </c>
      <c r="K68">
        <v>0</v>
      </c>
      <c r="N68">
        <v>0</v>
      </c>
      <c r="Q68">
        <v>0</v>
      </c>
      <c r="R68">
        <v>0</v>
      </c>
      <c r="S68">
        <v>0</v>
      </c>
      <c r="T68">
        <v>0</v>
      </c>
      <c r="U68">
        <v>0</v>
      </c>
      <c r="W68" s="1">
        <v>1</v>
      </c>
      <c r="X68">
        <f>B68/100*6</f>
        <v>0</v>
      </c>
      <c r="Y68">
        <f>E68/100*6</f>
        <v>0</v>
      </c>
      <c r="Z68">
        <f>H68/100*6</f>
        <v>0</v>
      </c>
      <c r="AA68">
        <f>K68/100*6</f>
        <v>0</v>
      </c>
      <c r="AB68">
        <f>N68/100*6</f>
        <v>0</v>
      </c>
      <c r="AC68">
        <f t="shared" ref="AC68:AG68" si="11">Q68/100*6</f>
        <v>0</v>
      </c>
      <c r="AD68">
        <f t="shared" si="11"/>
        <v>0</v>
      </c>
      <c r="AE68">
        <f t="shared" si="11"/>
        <v>0</v>
      </c>
      <c r="AF68">
        <f t="shared" si="11"/>
        <v>0</v>
      </c>
      <c r="AG68">
        <f t="shared" si="11"/>
        <v>0</v>
      </c>
    </row>
    <row r="69" spans="1:35" ht="15" thickBot="1" x14ac:dyDescent="0.35">
      <c r="A69" s="1">
        <v>2</v>
      </c>
      <c r="B69">
        <v>0</v>
      </c>
      <c r="E69">
        <v>0</v>
      </c>
      <c r="H69">
        <v>0</v>
      </c>
      <c r="K69">
        <v>0</v>
      </c>
      <c r="N69">
        <v>0</v>
      </c>
      <c r="Q69">
        <v>0</v>
      </c>
      <c r="R69">
        <v>0</v>
      </c>
      <c r="S69">
        <v>0</v>
      </c>
      <c r="T69">
        <v>0</v>
      </c>
      <c r="U69">
        <v>0</v>
      </c>
      <c r="W69" s="1">
        <v>2</v>
      </c>
      <c r="X69">
        <f t="shared" ref="X69:X127" si="12">B69/100*6</f>
        <v>0</v>
      </c>
      <c r="Y69">
        <f t="shared" ref="Y69:Y127" si="13">E69/100*6</f>
        <v>0</v>
      </c>
      <c r="Z69">
        <f t="shared" ref="Z69:Z127" si="14">H69/100*6</f>
        <v>0</v>
      </c>
      <c r="AA69">
        <f t="shared" ref="AA69:AA127" si="15">K69/100*6</f>
        <v>0</v>
      </c>
      <c r="AB69">
        <f t="shared" ref="AB69:AB127" si="16">N69/100*6</f>
        <v>0</v>
      </c>
      <c r="AC69">
        <f t="shared" ref="AC69:AC127" si="17">Q69/100*6</f>
        <v>0</v>
      </c>
      <c r="AD69">
        <f t="shared" ref="AD69:AD127" si="18">R69/100*6</f>
        <v>0</v>
      </c>
      <c r="AE69">
        <f t="shared" ref="AE69:AE127" si="19">S69/100*6</f>
        <v>0</v>
      </c>
      <c r="AF69">
        <f t="shared" ref="AF69:AF127" si="20">T69/100*6</f>
        <v>0</v>
      </c>
      <c r="AG69">
        <f t="shared" ref="AG69:AG127" si="21">U69/100*6</f>
        <v>0</v>
      </c>
    </row>
    <row r="70" spans="1:35" ht="15" thickBot="1" x14ac:dyDescent="0.35">
      <c r="A70" s="1">
        <v>3</v>
      </c>
      <c r="B70">
        <v>0</v>
      </c>
      <c r="E70">
        <v>0</v>
      </c>
      <c r="H70">
        <v>0</v>
      </c>
      <c r="K70">
        <v>0</v>
      </c>
      <c r="N70">
        <v>0</v>
      </c>
      <c r="Q70">
        <v>0</v>
      </c>
      <c r="R70">
        <v>0</v>
      </c>
      <c r="S70">
        <v>0</v>
      </c>
      <c r="T70">
        <v>0</v>
      </c>
      <c r="U70">
        <v>0</v>
      </c>
      <c r="W70" s="1">
        <v>3</v>
      </c>
      <c r="X70">
        <f t="shared" si="12"/>
        <v>0</v>
      </c>
      <c r="Y70">
        <f t="shared" si="13"/>
        <v>0</v>
      </c>
      <c r="Z70">
        <f t="shared" si="14"/>
        <v>0</v>
      </c>
      <c r="AA70">
        <f t="shared" si="15"/>
        <v>0</v>
      </c>
      <c r="AB70">
        <f t="shared" si="16"/>
        <v>0</v>
      </c>
      <c r="AC70">
        <f t="shared" si="17"/>
        <v>0</v>
      </c>
      <c r="AD70">
        <f t="shared" si="18"/>
        <v>0</v>
      </c>
      <c r="AE70">
        <f t="shared" si="19"/>
        <v>0</v>
      </c>
      <c r="AF70">
        <f t="shared" si="20"/>
        <v>0</v>
      </c>
      <c r="AG70">
        <f t="shared" si="21"/>
        <v>0</v>
      </c>
    </row>
    <row r="71" spans="1:35" ht="15" thickBot="1" x14ac:dyDescent="0.35">
      <c r="A71" s="1">
        <v>4</v>
      </c>
      <c r="B71">
        <v>0</v>
      </c>
      <c r="E71">
        <v>0</v>
      </c>
      <c r="H71">
        <v>0</v>
      </c>
      <c r="K71">
        <v>0</v>
      </c>
      <c r="N71">
        <v>0</v>
      </c>
      <c r="Q71">
        <v>0</v>
      </c>
      <c r="R71">
        <v>0</v>
      </c>
      <c r="S71">
        <v>0</v>
      </c>
      <c r="T71">
        <v>0</v>
      </c>
      <c r="U71">
        <v>0</v>
      </c>
      <c r="W71" s="1">
        <v>4</v>
      </c>
      <c r="X71">
        <f t="shared" si="12"/>
        <v>0</v>
      </c>
      <c r="Y71">
        <f t="shared" si="13"/>
        <v>0</v>
      </c>
      <c r="Z71">
        <f t="shared" si="14"/>
        <v>0</v>
      </c>
      <c r="AA71">
        <f t="shared" si="15"/>
        <v>0</v>
      </c>
      <c r="AB71">
        <f t="shared" si="16"/>
        <v>0</v>
      </c>
      <c r="AC71">
        <f t="shared" si="17"/>
        <v>0</v>
      </c>
      <c r="AD71">
        <f t="shared" si="18"/>
        <v>0</v>
      </c>
      <c r="AE71">
        <f t="shared" si="19"/>
        <v>0</v>
      </c>
      <c r="AF71">
        <f t="shared" si="20"/>
        <v>0</v>
      </c>
      <c r="AG71">
        <f t="shared" si="21"/>
        <v>0</v>
      </c>
    </row>
    <row r="72" spans="1:35" ht="15" thickBot="1" x14ac:dyDescent="0.35">
      <c r="A72" s="1">
        <v>5</v>
      </c>
      <c r="B72">
        <v>0</v>
      </c>
      <c r="E72">
        <v>0</v>
      </c>
      <c r="H72">
        <v>0</v>
      </c>
      <c r="K72">
        <v>0</v>
      </c>
      <c r="N72">
        <v>0</v>
      </c>
      <c r="Q72">
        <v>0</v>
      </c>
      <c r="R72">
        <v>0</v>
      </c>
      <c r="S72">
        <v>0</v>
      </c>
      <c r="T72">
        <v>0</v>
      </c>
      <c r="U72">
        <v>0</v>
      </c>
      <c r="W72" s="1">
        <v>5</v>
      </c>
      <c r="X72">
        <f t="shared" si="12"/>
        <v>0</v>
      </c>
      <c r="Y72">
        <f t="shared" si="13"/>
        <v>0</v>
      </c>
      <c r="Z72">
        <f t="shared" si="14"/>
        <v>0</v>
      </c>
      <c r="AA72">
        <f t="shared" si="15"/>
        <v>0</v>
      </c>
      <c r="AB72">
        <f t="shared" si="16"/>
        <v>0</v>
      </c>
      <c r="AC72">
        <f t="shared" si="17"/>
        <v>0</v>
      </c>
      <c r="AD72">
        <f t="shared" si="18"/>
        <v>0</v>
      </c>
      <c r="AE72">
        <f t="shared" si="19"/>
        <v>0</v>
      </c>
      <c r="AF72">
        <f t="shared" si="20"/>
        <v>0</v>
      </c>
      <c r="AG72">
        <f t="shared" si="21"/>
        <v>0</v>
      </c>
    </row>
    <row r="73" spans="1:35" ht="15" thickBot="1" x14ac:dyDescent="0.35">
      <c r="A73" s="1">
        <v>6</v>
      </c>
      <c r="B73">
        <v>0</v>
      </c>
      <c r="E73">
        <v>0</v>
      </c>
      <c r="H73">
        <v>0</v>
      </c>
      <c r="K73">
        <v>0</v>
      </c>
      <c r="N73">
        <v>1.587301587301587</v>
      </c>
      <c r="Q73">
        <v>0</v>
      </c>
      <c r="R73">
        <v>0</v>
      </c>
      <c r="S73">
        <v>0</v>
      </c>
      <c r="T73">
        <v>0</v>
      </c>
      <c r="U73">
        <v>0</v>
      </c>
      <c r="W73" s="1">
        <v>6</v>
      </c>
      <c r="X73">
        <f t="shared" si="12"/>
        <v>0</v>
      </c>
      <c r="Y73">
        <f t="shared" si="13"/>
        <v>0</v>
      </c>
      <c r="Z73">
        <f t="shared" si="14"/>
        <v>0</v>
      </c>
      <c r="AA73">
        <f t="shared" si="15"/>
        <v>0</v>
      </c>
      <c r="AB73">
        <f t="shared" si="16"/>
        <v>9.5238095238095205E-2</v>
      </c>
      <c r="AC73">
        <f t="shared" si="17"/>
        <v>0</v>
      </c>
      <c r="AD73">
        <f t="shared" si="18"/>
        <v>0</v>
      </c>
      <c r="AE73">
        <f t="shared" si="19"/>
        <v>0</v>
      </c>
      <c r="AF73">
        <f t="shared" si="20"/>
        <v>0</v>
      </c>
      <c r="AG73">
        <f t="shared" si="21"/>
        <v>0</v>
      </c>
    </row>
    <row r="74" spans="1:35" ht="15" thickBot="1" x14ac:dyDescent="0.35">
      <c r="A74" s="1">
        <v>7</v>
      </c>
      <c r="B74">
        <v>2.7777777777777772</v>
      </c>
      <c r="E74">
        <v>0</v>
      </c>
      <c r="H74">
        <v>0</v>
      </c>
      <c r="K74">
        <v>0</v>
      </c>
      <c r="N74">
        <v>1.587301587301587</v>
      </c>
      <c r="Q74">
        <v>0</v>
      </c>
      <c r="R74">
        <v>0</v>
      </c>
      <c r="S74">
        <v>0</v>
      </c>
      <c r="T74">
        <v>0</v>
      </c>
      <c r="U74">
        <v>2.6315789473684212</v>
      </c>
      <c r="W74" s="1">
        <v>7</v>
      </c>
      <c r="X74">
        <f t="shared" si="12"/>
        <v>0.16666666666666663</v>
      </c>
      <c r="Y74">
        <f t="shared" si="13"/>
        <v>0</v>
      </c>
      <c r="Z74">
        <f t="shared" si="14"/>
        <v>0</v>
      </c>
      <c r="AA74">
        <f t="shared" si="15"/>
        <v>0</v>
      </c>
      <c r="AB74">
        <f t="shared" si="16"/>
        <v>9.5238095238095205E-2</v>
      </c>
      <c r="AC74">
        <f t="shared" si="17"/>
        <v>0</v>
      </c>
      <c r="AD74">
        <f t="shared" si="18"/>
        <v>0</v>
      </c>
      <c r="AE74">
        <f t="shared" si="19"/>
        <v>0</v>
      </c>
      <c r="AF74">
        <f t="shared" si="20"/>
        <v>0</v>
      </c>
      <c r="AG74">
        <f t="shared" si="21"/>
        <v>0.15789473684210528</v>
      </c>
    </row>
    <row r="75" spans="1:35" ht="15" thickBot="1" x14ac:dyDescent="0.35">
      <c r="A75" s="1">
        <v>8</v>
      </c>
      <c r="B75">
        <v>2.7777777777777772</v>
      </c>
      <c r="E75">
        <v>0</v>
      </c>
      <c r="H75">
        <v>0</v>
      </c>
      <c r="K75">
        <v>0</v>
      </c>
      <c r="N75">
        <v>2.7777777777777777</v>
      </c>
      <c r="Q75">
        <v>0</v>
      </c>
      <c r="R75">
        <v>0</v>
      </c>
      <c r="S75">
        <v>0</v>
      </c>
      <c r="T75">
        <v>0</v>
      </c>
      <c r="U75">
        <v>2.6315789473684212</v>
      </c>
      <c r="W75" s="1">
        <v>8</v>
      </c>
      <c r="X75">
        <f t="shared" si="12"/>
        <v>0.16666666666666663</v>
      </c>
      <c r="Y75">
        <f t="shared" si="13"/>
        <v>0</v>
      </c>
      <c r="Z75">
        <f t="shared" si="14"/>
        <v>0</v>
      </c>
      <c r="AA75">
        <f t="shared" si="15"/>
        <v>0</v>
      </c>
      <c r="AB75">
        <f t="shared" si="16"/>
        <v>0.16666666666666666</v>
      </c>
      <c r="AC75">
        <f t="shared" si="17"/>
        <v>0</v>
      </c>
      <c r="AD75">
        <f t="shared" si="18"/>
        <v>0</v>
      </c>
      <c r="AE75">
        <f t="shared" si="19"/>
        <v>0</v>
      </c>
      <c r="AF75">
        <f t="shared" si="20"/>
        <v>0</v>
      </c>
      <c r="AG75">
        <f t="shared" si="21"/>
        <v>0.15789473684210528</v>
      </c>
    </row>
    <row r="76" spans="1:35" ht="15" thickBot="1" x14ac:dyDescent="0.35">
      <c r="A76" s="1">
        <v>9</v>
      </c>
      <c r="B76">
        <v>2.7777777777777772</v>
      </c>
      <c r="E76">
        <v>0</v>
      </c>
      <c r="H76">
        <v>0</v>
      </c>
      <c r="K76">
        <v>2</v>
      </c>
      <c r="N76">
        <v>4.3650793650793647</v>
      </c>
      <c r="Q76">
        <v>0</v>
      </c>
      <c r="R76">
        <v>0</v>
      </c>
      <c r="S76">
        <v>0</v>
      </c>
      <c r="T76">
        <v>0</v>
      </c>
      <c r="U76">
        <v>4.3859649122807012</v>
      </c>
      <c r="W76" s="1">
        <v>9</v>
      </c>
      <c r="X76">
        <f t="shared" si="12"/>
        <v>0.16666666666666663</v>
      </c>
      <c r="Y76">
        <f t="shared" si="13"/>
        <v>0</v>
      </c>
      <c r="Z76">
        <f t="shared" si="14"/>
        <v>0</v>
      </c>
      <c r="AA76">
        <f t="shared" si="15"/>
        <v>0.12</v>
      </c>
      <c r="AB76">
        <f t="shared" si="16"/>
        <v>0.26190476190476186</v>
      </c>
      <c r="AC76">
        <f t="shared" si="17"/>
        <v>0</v>
      </c>
      <c r="AD76">
        <f t="shared" si="18"/>
        <v>0</v>
      </c>
      <c r="AE76">
        <f t="shared" si="19"/>
        <v>0</v>
      </c>
      <c r="AF76">
        <f t="shared" si="20"/>
        <v>0</v>
      </c>
      <c r="AG76">
        <f t="shared" si="21"/>
        <v>0.26315789473684209</v>
      </c>
    </row>
    <row r="77" spans="1:35" ht="15" thickBot="1" x14ac:dyDescent="0.35">
      <c r="A77" s="1">
        <v>10</v>
      </c>
      <c r="B77">
        <v>5.5555555555555545</v>
      </c>
      <c r="E77">
        <v>0</v>
      </c>
      <c r="H77">
        <v>0</v>
      </c>
      <c r="K77">
        <v>2</v>
      </c>
      <c r="N77">
        <v>4.3650793650793647</v>
      </c>
      <c r="Q77">
        <v>0</v>
      </c>
      <c r="R77">
        <v>0</v>
      </c>
      <c r="S77">
        <v>0</v>
      </c>
      <c r="T77">
        <v>0</v>
      </c>
      <c r="U77">
        <v>3.5087719298245608</v>
      </c>
      <c r="W77" s="1">
        <v>10</v>
      </c>
      <c r="X77">
        <f>B77/100*6</f>
        <v>0.33333333333333326</v>
      </c>
      <c r="Y77">
        <f>E77/100*6</f>
        <v>0</v>
      </c>
      <c r="Z77">
        <f t="shared" si="14"/>
        <v>0</v>
      </c>
      <c r="AA77">
        <f t="shared" si="15"/>
        <v>0.12</v>
      </c>
      <c r="AB77">
        <f t="shared" si="16"/>
        <v>0.26190476190476186</v>
      </c>
      <c r="AC77">
        <f t="shared" si="17"/>
        <v>0</v>
      </c>
      <c r="AD77">
        <f>R77/100*6</f>
        <v>0</v>
      </c>
      <c r="AE77">
        <f t="shared" si="19"/>
        <v>0</v>
      </c>
      <c r="AF77">
        <f t="shared" si="20"/>
        <v>0</v>
      </c>
      <c r="AG77">
        <f t="shared" si="21"/>
        <v>0.21052631578947362</v>
      </c>
    </row>
    <row r="78" spans="1:35" ht="15" thickBot="1" x14ac:dyDescent="0.35">
      <c r="A78" s="1">
        <v>11</v>
      </c>
      <c r="B78">
        <v>4.761904761904761</v>
      </c>
      <c r="E78">
        <v>2</v>
      </c>
      <c r="H78">
        <v>1.1111111111111109</v>
      </c>
      <c r="K78">
        <v>2.9333333333333331</v>
      </c>
      <c r="N78">
        <v>5.9523809523809517</v>
      </c>
      <c r="Q78">
        <v>0</v>
      </c>
      <c r="R78">
        <v>8.3333333333333339</v>
      </c>
      <c r="S78">
        <v>0</v>
      </c>
      <c r="T78">
        <v>0</v>
      </c>
      <c r="U78">
        <v>3.5087719298245608</v>
      </c>
      <c r="W78" s="1">
        <v>11</v>
      </c>
      <c r="X78">
        <f t="shared" si="12"/>
        <v>0.28571428571428564</v>
      </c>
      <c r="Y78">
        <f t="shared" si="13"/>
        <v>0.12</v>
      </c>
      <c r="Z78">
        <f t="shared" si="14"/>
        <v>6.6666666666666652E-2</v>
      </c>
      <c r="AA78">
        <f t="shared" si="15"/>
        <v>0.17599999999999999</v>
      </c>
      <c r="AB78">
        <f t="shared" si="16"/>
        <v>0.3571428571428571</v>
      </c>
      <c r="AC78">
        <f t="shared" si="17"/>
        <v>0</v>
      </c>
      <c r="AD78">
        <f t="shared" si="18"/>
        <v>0.5</v>
      </c>
      <c r="AE78">
        <f t="shared" si="19"/>
        <v>0</v>
      </c>
      <c r="AF78">
        <f t="shared" si="20"/>
        <v>0</v>
      </c>
      <c r="AG78">
        <f t="shared" si="21"/>
        <v>0.21052631578947362</v>
      </c>
    </row>
    <row r="79" spans="1:35" ht="15" thickBot="1" x14ac:dyDescent="0.35">
      <c r="A79" s="1">
        <v>12</v>
      </c>
      <c r="B79">
        <v>9.5238095238095219</v>
      </c>
      <c r="E79">
        <v>2</v>
      </c>
      <c r="H79">
        <v>1.1111111111111109</v>
      </c>
      <c r="K79">
        <v>2.9333333333333331</v>
      </c>
      <c r="N79">
        <v>5.1587301587301582</v>
      </c>
      <c r="Q79">
        <v>0</v>
      </c>
      <c r="R79">
        <v>13.333333333333334</v>
      </c>
      <c r="S79">
        <v>0</v>
      </c>
      <c r="T79">
        <v>0</v>
      </c>
      <c r="U79">
        <v>3.5087719298245608</v>
      </c>
      <c r="W79" s="1">
        <v>12</v>
      </c>
      <c r="X79">
        <f t="shared" si="12"/>
        <v>0.57142857142857129</v>
      </c>
      <c r="Y79">
        <f t="shared" si="13"/>
        <v>0.12</v>
      </c>
      <c r="Z79">
        <f t="shared" si="14"/>
        <v>6.6666666666666652E-2</v>
      </c>
      <c r="AA79">
        <f t="shared" si="15"/>
        <v>0.17599999999999999</v>
      </c>
      <c r="AB79">
        <f t="shared" si="16"/>
        <v>0.30952380952380953</v>
      </c>
      <c r="AC79">
        <f t="shared" si="17"/>
        <v>0</v>
      </c>
      <c r="AD79">
        <f t="shared" si="18"/>
        <v>0.8</v>
      </c>
      <c r="AE79">
        <f t="shared" si="19"/>
        <v>0</v>
      </c>
      <c r="AF79">
        <f t="shared" si="20"/>
        <v>0</v>
      </c>
      <c r="AG79">
        <f t="shared" si="21"/>
        <v>0.21052631578947362</v>
      </c>
    </row>
    <row r="80" spans="1:35" ht="15" thickBot="1" x14ac:dyDescent="0.35">
      <c r="A80" s="1">
        <v>13</v>
      </c>
      <c r="B80">
        <v>9.5238095238095219</v>
      </c>
      <c r="E80">
        <v>4</v>
      </c>
      <c r="H80">
        <v>0.83333333333333337</v>
      </c>
      <c r="K80">
        <v>2.9333333333333331</v>
      </c>
      <c r="N80">
        <v>7.4603174603174596</v>
      </c>
      <c r="Q80">
        <v>0</v>
      </c>
      <c r="R80">
        <v>13.333333333333334</v>
      </c>
      <c r="S80">
        <v>0</v>
      </c>
      <c r="T80">
        <v>0</v>
      </c>
      <c r="U80">
        <v>3.5087719298245608</v>
      </c>
      <c r="W80" s="1">
        <v>13</v>
      </c>
      <c r="X80">
        <f t="shared" si="12"/>
        <v>0.57142857142857129</v>
      </c>
      <c r="Y80">
        <f t="shared" si="13"/>
        <v>0.24</v>
      </c>
      <c r="Z80">
        <f t="shared" si="14"/>
        <v>0.05</v>
      </c>
      <c r="AA80">
        <f t="shared" si="15"/>
        <v>0.17599999999999999</v>
      </c>
      <c r="AB80">
        <f t="shared" si="16"/>
        <v>0.44761904761904758</v>
      </c>
      <c r="AC80">
        <f t="shared" si="17"/>
        <v>0</v>
      </c>
      <c r="AD80">
        <f t="shared" si="18"/>
        <v>0.8</v>
      </c>
      <c r="AE80">
        <f t="shared" si="19"/>
        <v>0</v>
      </c>
      <c r="AF80">
        <f t="shared" si="20"/>
        <v>0</v>
      </c>
      <c r="AG80">
        <f t="shared" si="21"/>
        <v>0.21052631578947362</v>
      </c>
    </row>
    <row r="81" spans="1:33" ht="15" thickBot="1" x14ac:dyDescent="0.35">
      <c r="A81" s="1">
        <v>14</v>
      </c>
      <c r="B81">
        <v>8.3333333333333339</v>
      </c>
      <c r="E81">
        <v>3.333333333333333</v>
      </c>
      <c r="H81">
        <v>0.83333333333333337</v>
      </c>
      <c r="K81">
        <v>3.9333333333333331</v>
      </c>
      <c r="N81">
        <v>9.0476190476190474</v>
      </c>
      <c r="Q81">
        <v>0</v>
      </c>
      <c r="R81">
        <v>13.333333333333334</v>
      </c>
      <c r="S81">
        <v>0</v>
      </c>
      <c r="T81">
        <v>0</v>
      </c>
      <c r="U81">
        <v>6.3157894736842097</v>
      </c>
      <c r="W81" s="1">
        <v>14</v>
      </c>
      <c r="X81">
        <f t="shared" si="12"/>
        <v>0.5</v>
      </c>
      <c r="Y81">
        <f t="shared" si="13"/>
        <v>0.2</v>
      </c>
      <c r="Z81">
        <f t="shared" si="14"/>
        <v>0.05</v>
      </c>
      <c r="AA81">
        <f t="shared" si="15"/>
        <v>0.23599999999999999</v>
      </c>
      <c r="AB81">
        <f t="shared" si="16"/>
        <v>0.54285714285714282</v>
      </c>
      <c r="AC81">
        <f t="shared" si="17"/>
        <v>0</v>
      </c>
      <c r="AD81">
        <f t="shared" si="18"/>
        <v>0.8</v>
      </c>
      <c r="AE81">
        <f t="shared" si="19"/>
        <v>0</v>
      </c>
      <c r="AF81">
        <f t="shared" si="20"/>
        <v>0</v>
      </c>
      <c r="AG81">
        <f t="shared" si="21"/>
        <v>0.37894736842105259</v>
      </c>
    </row>
    <row r="82" spans="1:33" ht="15" thickBot="1" x14ac:dyDescent="0.35">
      <c r="A82" s="1">
        <v>15</v>
      </c>
      <c r="B82">
        <v>19.079365079365076</v>
      </c>
      <c r="E82">
        <v>3.333333333333333</v>
      </c>
      <c r="H82">
        <v>0.83333333333333337</v>
      </c>
      <c r="K82">
        <v>3.6666666666666661</v>
      </c>
      <c r="N82">
        <v>11.03174603174603</v>
      </c>
      <c r="Q82">
        <v>0</v>
      </c>
      <c r="R82">
        <v>13.333333333333334</v>
      </c>
      <c r="S82">
        <v>0</v>
      </c>
      <c r="T82">
        <v>1.25</v>
      </c>
      <c r="U82">
        <v>6.3157894736842097</v>
      </c>
      <c r="W82" s="1">
        <v>15</v>
      </c>
      <c r="X82">
        <f t="shared" si="12"/>
        <v>1.1447619047619046</v>
      </c>
      <c r="Y82">
        <f t="shared" si="13"/>
        <v>0.2</v>
      </c>
      <c r="Z82">
        <f t="shared" si="14"/>
        <v>0.05</v>
      </c>
      <c r="AA82">
        <f t="shared" si="15"/>
        <v>0.21999999999999997</v>
      </c>
      <c r="AB82">
        <f t="shared" si="16"/>
        <v>0.66190476190476177</v>
      </c>
      <c r="AC82">
        <f t="shared" si="17"/>
        <v>0</v>
      </c>
      <c r="AD82">
        <f t="shared" si="18"/>
        <v>0.8</v>
      </c>
      <c r="AE82">
        <f t="shared" si="19"/>
        <v>0</v>
      </c>
      <c r="AF82">
        <f t="shared" si="20"/>
        <v>7.5000000000000011E-2</v>
      </c>
      <c r="AG82">
        <f t="shared" si="21"/>
        <v>0.37894736842105259</v>
      </c>
    </row>
    <row r="83" spans="1:33" ht="15" thickBot="1" x14ac:dyDescent="0.35">
      <c r="A83" s="1">
        <v>16</v>
      </c>
      <c r="B83">
        <v>19.079365079365076</v>
      </c>
      <c r="E83">
        <v>5</v>
      </c>
      <c r="H83">
        <v>0.83333333333333337</v>
      </c>
      <c r="K83">
        <v>3.6666666666666661</v>
      </c>
      <c r="N83">
        <v>13.333333333333334</v>
      </c>
      <c r="Q83">
        <v>0</v>
      </c>
      <c r="R83">
        <v>16.666666666666668</v>
      </c>
      <c r="S83">
        <v>0</v>
      </c>
      <c r="T83">
        <v>1.25</v>
      </c>
      <c r="U83">
        <v>7.3684210526315788</v>
      </c>
      <c r="W83" s="1">
        <v>16</v>
      </c>
      <c r="X83">
        <f t="shared" si="12"/>
        <v>1.1447619047619046</v>
      </c>
      <c r="Y83">
        <f t="shared" si="13"/>
        <v>0.30000000000000004</v>
      </c>
      <c r="Z83">
        <f t="shared" si="14"/>
        <v>0.05</v>
      </c>
      <c r="AA83">
        <f t="shared" si="15"/>
        <v>0.21999999999999997</v>
      </c>
      <c r="AB83">
        <f t="shared" si="16"/>
        <v>0.8</v>
      </c>
      <c r="AC83">
        <f t="shared" si="17"/>
        <v>0</v>
      </c>
      <c r="AD83">
        <f t="shared" si="18"/>
        <v>1</v>
      </c>
      <c r="AE83">
        <f t="shared" si="19"/>
        <v>0</v>
      </c>
      <c r="AF83">
        <f t="shared" si="20"/>
        <v>7.5000000000000011E-2</v>
      </c>
      <c r="AG83">
        <f t="shared" si="21"/>
        <v>0.44210526315789467</v>
      </c>
    </row>
    <row r="84" spans="1:33" ht="15" thickBot="1" x14ac:dyDescent="0.35">
      <c r="A84" s="1">
        <v>17</v>
      </c>
      <c r="B84">
        <v>19.079365079365076</v>
      </c>
      <c r="E84">
        <v>6.4285714285714279</v>
      </c>
      <c r="H84">
        <v>0.83333333333333337</v>
      </c>
      <c r="K84">
        <v>7.466666666666665</v>
      </c>
      <c r="N84">
        <v>13.095238095238095</v>
      </c>
      <c r="Q84">
        <v>0</v>
      </c>
      <c r="R84">
        <v>16.666666666666668</v>
      </c>
      <c r="S84">
        <v>0</v>
      </c>
      <c r="T84">
        <v>1.25</v>
      </c>
      <c r="U84">
        <v>6.0526315789473681</v>
      </c>
      <c r="W84" s="1">
        <v>17</v>
      </c>
      <c r="X84">
        <f t="shared" si="12"/>
        <v>1.1447619047619046</v>
      </c>
      <c r="Y84">
        <f t="shared" si="13"/>
        <v>0.38571428571428568</v>
      </c>
      <c r="Z84">
        <f t="shared" si="14"/>
        <v>0.05</v>
      </c>
      <c r="AA84">
        <f t="shared" si="15"/>
        <v>0.44799999999999984</v>
      </c>
      <c r="AB84">
        <f t="shared" si="16"/>
        <v>0.78571428571428581</v>
      </c>
      <c r="AC84">
        <f t="shared" si="17"/>
        <v>0</v>
      </c>
      <c r="AD84">
        <f t="shared" si="18"/>
        <v>1</v>
      </c>
      <c r="AE84">
        <f t="shared" si="19"/>
        <v>0</v>
      </c>
      <c r="AF84">
        <f t="shared" si="20"/>
        <v>7.5000000000000011E-2</v>
      </c>
      <c r="AG84">
        <f t="shared" si="21"/>
        <v>0.36315789473684207</v>
      </c>
    </row>
    <row r="85" spans="1:33" ht="15" thickBot="1" x14ac:dyDescent="0.35">
      <c r="A85" s="1">
        <v>18</v>
      </c>
      <c r="B85">
        <v>19.079365079365076</v>
      </c>
      <c r="E85">
        <v>8.0952380952380931</v>
      </c>
      <c r="H85">
        <v>1.3333333333333333</v>
      </c>
      <c r="K85">
        <v>9.6</v>
      </c>
      <c r="N85">
        <v>16.666666666666664</v>
      </c>
      <c r="Q85">
        <v>0</v>
      </c>
      <c r="R85">
        <v>12.5</v>
      </c>
      <c r="S85">
        <v>0</v>
      </c>
      <c r="T85">
        <v>1</v>
      </c>
      <c r="U85">
        <v>7.3684210526315788</v>
      </c>
      <c r="W85" s="1">
        <v>18</v>
      </c>
      <c r="X85">
        <f t="shared" si="12"/>
        <v>1.1447619047619046</v>
      </c>
      <c r="Y85">
        <f t="shared" si="13"/>
        <v>0.48571428571428554</v>
      </c>
      <c r="Z85">
        <f t="shared" si="14"/>
        <v>7.9999999999999988E-2</v>
      </c>
      <c r="AA85">
        <f t="shared" si="15"/>
        <v>0.57600000000000007</v>
      </c>
      <c r="AB85">
        <f t="shared" si="16"/>
        <v>0.99999999999999978</v>
      </c>
      <c r="AC85">
        <f t="shared" si="17"/>
        <v>0</v>
      </c>
      <c r="AD85">
        <f t="shared" si="18"/>
        <v>0.75</v>
      </c>
      <c r="AE85">
        <f t="shared" si="19"/>
        <v>0</v>
      </c>
      <c r="AF85">
        <f t="shared" si="20"/>
        <v>0.06</v>
      </c>
      <c r="AG85">
        <f t="shared" si="21"/>
        <v>0.44210526315789467</v>
      </c>
    </row>
    <row r="86" spans="1:33" ht="15" thickBot="1" x14ac:dyDescent="0.35">
      <c r="A86" s="1">
        <v>19</v>
      </c>
      <c r="B86">
        <v>19.079365079365076</v>
      </c>
      <c r="E86">
        <v>9.5238095238095219</v>
      </c>
      <c r="H86">
        <v>1.3333333333333333</v>
      </c>
      <c r="K86">
        <v>9.466666666666665</v>
      </c>
      <c r="N86">
        <v>22.698412698412696</v>
      </c>
      <c r="Q86">
        <v>0</v>
      </c>
      <c r="R86">
        <v>12.5</v>
      </c>
      <c r="S86">
        <v>0</v>
      </c>
      <c r="T86">
        <v>2</v>
      </c>
      <c r="U86">
        <v>9.8245614035087723</v>
      </c>
      <c r="W86" s="1">
        <v>19</v>
      </c>
      <c r="X86">
        <f t="shared" si="12"/>
        <v>1.1447619047619046</v>
      </c>
      <c r="Y86">
        <f t="shared" si="13"/>
        <v>0.57142857142857129</v>
      </c>
      <c r="Z86">
        <f t="shared" si="14"/>
        <v>7.9999999999999988E-2</v>
      </c>
      <c r="AA86">
        <f t="shared" si="15"/>
        <v>0.56799999999999984</v>
      </c>
      <c r="AB86">
        <f t="shared" si="16"/>
        <v>1.3619047619047617</v>
      </c>
      <c r="AC86">
        <f t="shared" si="17"/>
        <v>0</v>
      </c>
      <c r="AD86">
        <f t="shared" si="18"/>
        <v>0.75</v>
      </c>
      <c r="AE86">
        <f t="shared" si="19"/>
        <v>0</v>
      </c>
      <c r="AF86">
        <f t="shared" si="20"/>
        <v>0.12</v>
      </c>
      <c r="AG86">
        <f t="shared" si="21"/>
        <v>0.58947368421052637</v>
      </c>
    </row>
    <row r="87" spans="1:33" ht="15" thickBot="1" x14ac:dyDescent="0.35">
      <c r="A87" s="1">
        <v>20</v>
      </c>
      <c r="B87">
        <v>21.222222222222221</v>
      </c>
      <c r="E87">
        <v>12.619047619047617</v>
      </c>
      <c r="H87">
        <v>1.3333333333333333</v>
      </c>
      <c r="K87">
        <v>11.133333333333331</v>
      </c>
      <c r="N87">
        <v>22.07482993197279</v>
      </c>
      <c r="Q87">
        <v>0</v>
      </c>
      <c r="R87">
        <v>15.873015873015872</v>
      </c>
      <c r="S87">
        <v>0</v>
      </c>
      <c r="T87">
        <v>2</v>
      </c>
      <c r="U87">
        <v>10.87719298245614</v>
      </c>
      <c r="W87" s="1">
        <v>20</v>
      </c>
      <c r="X87">
        <f t="shared" si="12"/>
        <v>1.2733333333333332</v>
      </c>
      <c r="Y87">
        <f t="shared" si="13"/>
        <v>0.7571428571428569</v>
      </c>
      <c r="Z87">
        <f t="shared" si="14"/>
        <v>7.9999999999999988E-2</v>
      </c>
      <c r="AA87">
        <f t="shared" si="15"/>
        <v>0.66799999999999993</v>
      </c>
      <c r="AB87">
        <f t="shared" si="16"/>
        <v>1.3244897959183675</v>
      </c>
      <c r="AC87">
        <f>Q87/100*6</f>
        <v>0</v>
      </c>
      <c r="AD87">
        <f t="shared" si="18"/>
        <v>0.95238095238095233</v>
      </c>
      <c r="AE87">
        <f>S87/100*6</f>
        <v>0</v>
      </c>
      <c r="AF87">
        <f t="shared" si="20"/>
        <v>0.12</v>
      </c>
      <c r="AG87">
        <f t="shared" si="21"/>
        <v>0.65263157894736845</v>
      </c>
    </row>
    <row r="88" spans="1:33" ht="15" thickBot="1" x14ac:dyDescent="0.35">
      <c r="A88" s="1">
        <v>21</v>
      </c>
      <c r="B88">
        <v>25.111111111111107</v>
      </c>
      <c r="E88">
        <v>14.047619047619047</v>
      </c>
      <c r="H88">
        <v>1.3333333333333333</v>
      </c>
      <c r="K88">
        <v>11.133333333333331</v>
      </c>
      <c r="N88">
        <v>21.530612244897959</v>
      </c>
      <c r="Q88">
        <v>0</v>
      </c>
      <c r="R88">
        <v>23.743386243386244</v>
      </c>
      <c r="S88">
        <v>5.5555555555555545</v>
      </c>
      <c r="T88">
        <v>2</v>
      </c>
      <c r="U88">
        <v>12.192982456140351</v>
      </c>
      <c r="W88" s="1">
        <v>21</v>
      </c>
      <c r="X88">
        <f t="shared" si="12"/>
        <v>1.5066666666666664</v>
      </c>
      <c r="Y88">
        <f t="shared" si="13"/>
        <v>0.84285714285714286</v>
      </c>
      <c r="Z88">
        <f t="shared" si="14"/>
        <v>7.9999999999999988E-2</v>
      </c>
      <c r="AA88">
        <f t="shared" si="15"/>
        <v>0.66799999999999993</v>
      </c>
      <c r="AB88">
        <f t="shared" si="16"/>
        <v>1.2918367346938775</v>
      </c>
      <c r="AC88">
        <f t="shared" si="17"/>
        <v>0</v>
      </c>
      <c r="AD88">
        <f t="shared" si="18"/>
        <v>1.4246031746031746</v>
      </c>
      <c r="AE88">
        <f t="shared" si="19"/>
        <v>0.33333333333333326</v>
      </c>
      <c r="AF88">
        <f t="shared" si="20"/>
        <v>0.12</v>
      </c>
      <c r="AG88">
        <f t="shared" si="21"/>
        <v>0.73157894736842111</v>
      </c>
    </row>
    <row r="89" spans="1:33" ht="15" thickBot="1" x14ac:dyDescent="0.35">
      <c r="A89" s="1">
        <v>22</v>
      </c>
      <c r="B89">
        <v>24.444444444444443</v>
      </c>
      <c r="E89">
        <v>16.19047619047619</v>
      </c>
      <c r="H89">
        <v>2.2857142857142856</v>
      </c>
      <c r="K89">
        <v>11.133333333333331</v>
      </c>
      <c r="N89">
        <v>21.258503401360542</v>
      </c>
      <c r="Q89">
        <v>1.5151515151515149</v>
      </c>
      <c r="R89">
        <v>23.743386243386244</v>
      </c>
      <c r="S89">
        <v>4.8611111111111107</v>
      </c>
      <c r="T89">
        <v>2</v>
      </c>
      <c r="U89">
        <v>13.822055137844609</v>
      </c>
      <c r="W89" s="1">
        <v>22</v>
      </c>
      <c r="X89">
        <f t="shared" si="12"/>
        <v>1.4666666666666666</v>
      </c>
      <c r="Y89">
        <f t="shared" si="13"/>
        <v>0.97142857142857131</v>
      </c>
      <c r="Z89">
        <f t="shared" si="14"/>
        <v>0.13714285714285715</v>
      </c>
      <c r="AA89">
        <f t="shared" si="15"/>
        <v>0.66799999999999993</v>
      </c>
      <c r="AB89">
        <f t="shared" si="16"/>
        <v>1.2755102040816326</v>
      </c>
      <c r="AC89">
        <f t="shared" si="17"/>
        <v>9.0909090909090884E-2</v>
      </c>
      <c r="AD89">
        <f t="shared" si="18"/>
        <v>1.4246031746031746</v>
      </c>
      <c r="AE89">
        <f t="shared" si="19"/>
        <v>0.29166666666666663</v>
      </c>
      <c r="AF89">
        <f t="shared" si="20"/>
        <v>0.12</v>
      </c>
      <c r="AG89">
        <f t="shared" si="21"/>
        <v>0.82932330827067657</v>
      </c>
    </row>
    <row r="90" spans="1:33" ht="15" thickBot="1" x14ac:dyDescent="0.35">
      <c r="A90" s="1">
        <v>23</v>
      </c>
      <c r="B90">
        <v>23.333333333333329</v>
      </c>
      <c r="E90">
        <v>23.083333333333329</v>
      </c>
      <c r="H90">
        <v>2.6190476190476191</v>
      </c>
      <c r="K90">
        <v>11.133333333333331</v>
      </c>
      <c r="N90">
        <v>26.050642479213906</v>
      </c>
      <c r="Q90">
        <v>1.5151515151515149</v>
      </c>
      <c r="R90">
        <v>22.261904761904759</v>
      </c>
      <c r="S90">
        <v>6.8452380952380949</v>
      </c>
      <c r="T90">
        <v>3</v>
      </c>
      <c r="U90">
        <v>14.912280701754385</v>
      </c>
      <c r="W90" s="1">
        <v>23</v>
      </c>
      <c r="X90">
        <f t="shared" si="12"/>
        <v>1.3999999999999997</v>
      </c>
      <c r="Y90">
        <f t="shared" si="13"/>
        <v>1.3849999999999998</v>
      </c>
      <c r="Z90">
        <f t="shared" si="14"/>
        <v>0.15714285714285714</v>
      </c>
      <c r="AA90">
        <f t="shared" si="15"/>
        <v>0.66799999999999993</v>
      </c>
      <c r="AB90">
        <f t="shared" si="16"/>
        <v>1.5630385487528342</v>
      </c>
      <c r="AC90">
        <f t="shared" si="17"/>
        <v>9.0909090909090884E-2</v>
      </c>
      <c r="AD90">
        <f t="shared" si="18"/>
        <v>1.3357142857142856</v>
      </c>
      <c r="AE90">
        <f t="shared" si="19"/>
        <v>0.4107142857142857</v>
      </c>
      <c r="AF90">
        <f t="shared" si="20"/>
        <v>0.18</v>
      </c>
      <c r="AG90">
        <f t="shared" si="21"/>
        <v>0.89473684210526305</v>
      </c>
    </row>
    <row r="91" spans="1:33" ht="15" thickBot="1" x14ac:dyDescent="0.35">
      <c r="A91" s="1">
        <v>24</v>
      </c>
      <c r="B91">
        <v>23.333333333333329</v>
      </c>
      <c r="E91">
        <v>24.333333333333329</v>
      </c>
      <c r="H91">
        <v>2.6190476190476191</v>
      </c>
      <c r="K91">
        <v>14.390476190476187</v>
      </c>
      <c r="N91">
        <v>26.086545729402875</v>
      </c>
      <c r="Q91">
        <v>1.5151515151515149</v>
      </c>
      <c r="R91">
        <v>22.261904761904759</v>
      </c>
      <c r="S91">
        <v>9.6230158730158717</v>
      </c>
      <c r="T91">
        <v>4</v>
      </c>
      <c r="U91">
        <v>14.912280701754385</v>
      </c>
      <c r="W91" s="1">
        <v>24</v>
      </c>
      <c r="X91">
        <f t="shared" si="12"/>
        <v>1.3999999999999997</v>
      </c>
      <c r="Y91">
        <f t="shared" si="13"/>
        <v>1.4599999999999997</v>
      </c>
      <c r="Z91">
        <f t="shared" si="14"/>
        <v>0.15714285714285714</v>
      </c>
      <c r="AA91">
        <f t="shared" si="15"/>
        <v>0.86342857142857121</v>
      </c>
      <c r="AB91">
        <f t="shared" si="16"/>
        <v>1.5651927437641726</v>
      </c>
      <c r="AC91">
        <f t="shared" si="17"/>
        <v>9.0909090909090884E-2</v>
      </c>
      <c r="AD91">
        <f t="shared" si="18"/>
        <v>1.3357142857142856</v>
      </c>
      <c r="AE91">
        <f t="shared" si="19"/>
        <v>0.57738095238095233</v>
      </c>
      <c r="AF91">
        <f t="shared" si="20"/>
        <v>0.24</v>
      </c>
      <c r="AG91">
        <f t="shared" si="21"/>
        <v>0.89473684210526305</v>
      </c>
    </row>
    <row r="92" spans="1:33" ht="15" thickBot="1" x14ac:dyDescent="0.35">
      <c r="A92" s="1">
        <v>25</v>
      </c>
      <c r="B92">
        <v>23.333333333333329</v>
      </c>
      <c r="E92">
        <v>25.833333333333329</v>
      </c>
      <c r="H92">
        <v>2.6190476190476191</v>
      </c>
      <c r="K92">
        <v>16.428571428571427</v>
      </c>
      <c r="N92">
        <v>31.795162509448225</v>
      </c>
      <c r="Q92">
        <v>3.333333333333333</v>
      </c>
      <c r="R92">
        <v>21.049783549783552</v>
      </c>
      <c r="S92">
        <v>9.6230158730158717</v>
      </c>
      <c r="T92">
        <v>3.333333333333333</v>
      </c>
      <c r="U92">
        <v>15.789473684210526</v>
      </c>
      <c r="W92" s="1">
        <v>25</v>
      </c>
      <c r="X92">
        <f t="shared" si="12"/>
        <v>1.3999999999999997</v>
      </c>
      <c r="Y92">
        <f t="shared" si="13"/>
        <v>1.5499999999999998</v>
      </c>
      <c r="Z92">
        <f t="shared" si="14"/>
        <v>0.15714285714285714</v>
      </c>
      <c r="AA92">
        <f t="shared" si="15"/>
        <v>0.98571428571428554</v>
      </c>
      <c r="AB92">
        <f t="shared" si="16"/>
        <v>1.9077097505668936</v>
      </c>
      <c r="AC92">
        <f t="shared" si="17"/>
        <v>0.2</v>
      </c>
      <c r="AD92">
        <f t="shared" si="18"/>
        <v>1.2629870129870131</v>
      </c>
      <c r="AE92">
        <f t="shared" si="19"/>
        <v>0.57738095238095233</v>
      </c>
      <c r="AF92">
        <f t="shared" si="20"/>
        <v>0.2</v>
      </c>
      <c r="AG92">
        <f t="shared" si="21"/>
        <v>0.94736842105263153</v>
      </c>
    </row>
    <row r="93" spans="1:33" ht="15" thickBot="1" x14ac:dyDescent="0.35">
      <c r="A93" s="1">
        <v>26</v>
      </c>
      <c r="B93">
        <v>22.777777777777775</v>
      </c>
      <c r="E93">
        <v>29.107142857142854</v>
      </c>
      <c r="H93">
        <v>2.6190476190476191</v>
      </c>
      <c r="K93">
        <v>16.62857142857143</v>
      </c>
      <c r="N93">
        <v>34.178004535147387</v>
      </c>
      <c r="Q93">
        <v>3.333333333333333</v>
      </c>
      <c r="R93">
        <v>21.049783549783552</v>
      </c>
      <c r="S93">
        <v>12.003968253968253</v>
      </c>
      <c r="T93">
        <v>3.333333333333333</v>
      </c>
      <c r="U93">
        <v>25.751879699248121</v>
      </c>
      <c r="W93" s="1">
        <v>26</v>
      </c>
      <c r="X93">
        <f t="shared" si="12"/>
        <v>1.3666666666666665</v>
      </c>
      <c r="Y93">
        <f t="shared" si="13"/>
        <v>1.7464285714285712</v>
      </c>
      <c r="Z93">
        <f t="shared" si="14"/>
        <v>0.15714285714285714</v>
      </c>
      <c r="AA93">
        <f t="shared" si="15"/>
        <v>0.99771428571428578</v>
      </c>
      <c r="AB93">
        <f t="shared" si="16"/>
        <v>2.0506802721088433</v>
      </c>
      <c r="AC93">
        <f t="shared" si="17"/>
        <v>0.2</v>
      </c>
      <c r="AD93">
        <f t="shared" si="18"/>
        <v>1.2629870129870131</v>
      </c>
      <c r="AE93">
        <f t="shared" si="19"/>
        <v>0.72023809523809512</v>
      </c>
      <c r="AF93">
        <f t="shared" si="20"/>
        <v>0.2</v>
      </c>
      <c r="AG93">
        <f t="shared" si="21"/>
        <v>1.5451127819548871</v>
      </c>
    </row>
    <row r="94" spans="1:33" ht="15" thickBot="1" x14ac:dyDescent="0.35">
      <c r="A94" s="1">
        <v>27</v>
      </c>
      <c r="B94">
        <v>24.999999999999993</v>
      </c>
      <c r="E94">
        <v>33.035714285714292</v>
      </c>
      <c r="H94">
        <v>2.6190476190476191</v>
      </c>
      <c r="K94">
        <v>16.62857142857143</v>
      </c>
      <c r="N94">
        <v>33.278533635676496</v>
      </c>
      <c r="Q94">
        <v>6.3636363636363633</v>
      </c>
      <c r="R94">
        <v>31.666666666666668</v>
      </c>
      <c r="S94">
        <v>11.607142857142856</v>
      </c>
      <c r="T94">
        <v>3.333333333333333</v>
      </c>
      <c r="U94">
        <v>26.629072681704258</v>
      </c>
      <c r="W94" s="1">
        <v>27</v>
      </c>
      <c r="X94">
        <f t="shared" si="12"/>
        <v>1.4999999999999996</v>
      </c>
      <c r="Y94">
        <f t="shared" si="13"/>
        <v>1.9821428571428574</v>
      </c>
      <c r="Z94">
        <f t="shared" si="14"/>
        <v>0.15714285714285714</v>
      </c>
      <c r="AA94">
        <f t="shared" si="15"/>
        <v>0.99771428571428578</v>
      </c>
      <c r="AB94">
        <f t="shared" si="16"/>
        <v>1.9967120181405895</v>
      </c>
      <c r="AC94">
        <f t="shared" si="17"/>
        <v>0.38181818181818178</v>
      </c>
      <c r="AD94">
        <f t="shared" si="18"/>
        <v>1.9</v>
      </c>
      <c r="AE94">
        <f t="shared" si="19"/>
        <v>0.6964285714285714</v>
      </c>
      <c r="AF94">
        <f t="shared" si="20"/>
        <v>0.2</v>
      </c>
      <c r="AG94">
        <f t="shared" si="21"/>
        <v>1.5977443609022555</v>
      </c>
    </row>
    <row r="95" spans="1:33" ht="15" thickBot="1" x14ac:dyDescent="0.35">
      <c r="A95" s="1">
        <v>28</v>
      </c>
      <c r="B95">
        <v>24.999999999999993</v>
      </c>
      <c r="E95">
        <v>32.857142857142861</v>
      </c>
      <c r="H95">
        <v>2.6190476190476191</v>
      </c>
      <c r="K95">
        <v>17.18095238095238</v>
      </c>
      <c r="N95">
        <v>34.27059712773999</v>
      </c>
      <c r="Q95">
        <v>6.3636363636363633</v>
      </c>
      <c r="R95">
        <v>31.666666666666668</v>
      </c>
      <c r="S95">
        <v>14.384920634920633</v>
      </c>
      <c r="T95">
        <v>3.333333333333333</v>
      </c>
      <c r="U95">
        <v>25.181704260651628</v>
      </c>
      <c r="W95" s="1">
        <v>28</v>
      </c>
      <c r="X95">
        <f t="shared" si="12"/>
        <v>1.4999999999999996</v>
      </c>
      <c r="Y95">
        <f t="shared" si="13"/>
        <v>1.9714285714285718</v>
      </c>
      <c r="Z95">
        <f t="shared" si="14"/>
        <v>0.15714285714285714</v>
      </c>
      <c r="AA95">
        <f t="shared" si="15"/>
        <v>1.0308571428571427</v>
      </c>
      <c r="AB95">
        <f t="shared" si="16"/>
        <v>2.0562358276643993</v>
      </c>
      <c r="AC95">
        <f t="shared" si="17"/>
        <v>0.38181818181818178</v>
      </c>
      <c r="AD95">
        <f t="shared" si="18"/>
        <v>1.9</v>
      </c>
      <c r="AE95">
        <f t="shared" si="19"/>
        <v>0.86309523809523803</v>
      </c>
      <c r="AF95">
        <f t="shared" si="20"/>
        <v>0.2</v>
      </c>
      <c r="AG95">
        <f t="shared" si="21"/>
        <v>1.5109022556390976</v>
      </c>
    </row>
    <row r="96" spans="1:33" ht="15" thickBot="1" x14ac:dyDescent="0.35">
      <c r="A96" s="1">
        <v>29</v>
      </c>
      <c r="B96">
        <v>24.999999999999993</v>
      </c>
      <c r="E96">
        <v>40.718975468975465</v>
      </c>
      <c r="H96">
        <v>3.8214285714285712</v>
      </c>
      <c r="K96">
        <v>18.552380952380954</v>
      </c>
      <c r="N96">
        <v>35.222978080120939</v>
      </c>
      <c r="Q96">
        <v>8.3333333333333321</v>
      </c>
      <c r="R96">
        <v>31.666666666666668</v>
      </c>
      <c r="S96">
        <v>14.384920634920633</v>
      </c>
      <c r="T96">
        <v>6.9047619047619024</v>
      </c>
      <c r="U96">
        <v>23.408521303258144</v>
      </c>
      <c r="W96" s="1">
        <v>29</v>
      </c>
      <c r="X96">
        <f t="shared" si="12"/>
        <v>1.4999999999999996</v>
      </c>
      <c r="Y96">
        <f t="shared" si="13"/>
        <v>2.4431385281385278</v>
      </c>
      <c r="Z96">
        <f t="shared" si="14"/>
        <v>0.22928571428571429</v>
      </c>
      <c r="AA96">
        <f t="shared" si="15"/>
        <v>1.1131428571428572</v>
      </c>
      <c r="AB96">
        <f t="shared" si="16"/>
        <v>2.1133786848072562</v>
      </c>
      <c r="AC96">
        <f t="shared" si="17"/>
        <v>0.49999999999999989</v>
      </c>
      <c r="AD96">
        <f t="shared" si="18"/>
        <v>1.9</v>
      </c>
      <c r="AE96">
        <f t="shared" si="19"/>
        <v>0.86309523809523803</v>
      </c>
      <c r="AF96">
        <f t="shared" si="20"/>
        <v>0.41428571428571415</v>
      </c>
      <c r="AG96">
        <f t="shared" si="21"/>
        <v>1.4045112781954887</v>
      </c>
    </row>
    <row r="97" spans="1:33" ht="15" thickBot="1" x14ac:dyDescent="0.35">
      <c r="A97" s="1">
        <v>30</v>
      </c>
      <c r="B97">
        <v>24.999999999999993</v>
      </c>
      <c r="E97">
        <v>43.70310245310246</v>
      </c>
      <c r="H97">
        <v>3.8214285714285712</v>
      </c>
      <c r="K97">
        <v>17.652380952380952</v>
      </c>
      <c r="N97">
        <v>38.125472411186692</v>
      </c>
      <c r="Q97">
        <v>10.930735930735931</v>
      </c>
      <c r="R97">
        <v>31.666666666666668</v>
      </c>
      <c r="S97">
        <v>19.444444444444443</v>
      </c>
      <c r="T97">
        <v>7.7380952380952364</v>
      </c>
      <c r="U97">
        <v>26.090225563909776</v>
      </c>
      <c r="W97" s="1">
        <v>30</v>
      </c>
      <c r="X97">
        <f t="shared" si="12"/>
        <v>1.4999999999999996</v>
      </c>
      <c r="Y97">
        <f t="shared" si="13"/>
        <v>2.6221861471861478</v>
      </c>
      <c r="Z97">
        <f t="shared" si="14"/>
        <v>0.22928571428571429</v>
      </c>
      <c r="AA97">
        <f t="shared" si="15"/>
        <v>1.0591428571428572</v>
      </c>
      <c r="AB97">
        <f t="shared" si="16"/>
        <v>2.2875283446712014</v>
      </c>
      <c r="AC97">
        <f t="shared" si="17"/>
        <v>0.6558441558441559</v>
      </c>
      <c r="AD97">
        <f t="shared" si="18"/>
        <v>1.9</v>
      </c>
      <c r="AE97">
        <f t="shared" si="19"/>
        <v>1.1666666666666665</v>
      </c>
      <c r="AF97">
        <f t="shared" si="20"/>
        <v>0.46428571428571419</v>
      </c>
      <c r="AG97">
        <f t="shared" si="21"/>
        <v>1.5654135338345865</v>
      </c>
    </row>
    <row r="98" spans="1:33" ht="15" thickBot="1" x14ac:dyDescent="0.35">
      <c r="A98" s="1">
        <v>31</v>
      </c>
      <c r="B98">
        <v>35.972222222222221</v>
      </c>
      <c r="E98">
        <v>44.397546897546903</v>
      </c>
      <c r="H98">
        <v>3.8214285714285712</v>
      </c>
      <c r="K98">
        <v>18.857142857142854</v>
      </c>
      <c r="N98">
        <v>38.839758125472407</v>
      </c>
      <c r="Q98">
        <v>13.961038961038959</v>
      </c>
      <c r="R98">
        <v>35</v>
      </c>
      <c r="S98">
        <v>20.634920634920633</v>
      </c>
      <c r="T98">
        <v>8.4821428571428559</v>
      </c>
      <c r="U98">
        <v>26.372180451127818</v>
      </c>
      <c r="W98" s="1">
        <v>31</v>
      </c>
      <c r="X98">
        <f t="shared" si="12"/>
        <v>2.1583333333333332</v>
      </c>
      <c r="Y98">
        <f t="shared" si="13"/>
        <v>2.6638528138528139</v>
      </c>
      <c r="Z98">
        <f t="shared" si="14"/>
        <v>0.22928571428571429</v>
      </c>
      <c r="AA98">
        <f t="shared" si="15"/>
        <v>1.1314285714285712</v>
      </c>
      <c r="AB98">
        <f t="shared" si="16"/>
        <v>2.3303854875283445</v>
      </c>
      <c r="AC98">
        <f t="shared" si="17"/>
        <v>0.83766233766233755</v>
      </c>
      <c r="AD98">
        <f t="shared" si="18"/>
        <v>2.0999999999999996</v>
      </c>
      <c r="AE98">
        <f t="shared" si="19"/>
        <v>1.2380952380952381</v>
      </c>
      <c r="AF98">
        <f t="shared" si="20"/>
        <v>0.5089285714285714</v>
      </c>
      <c r="AG98">
        <f t="shared" si="21"/>
        <v>1.5823308270676693</v>
      </c>
    </row>
    <row r="99" spans="1:33" ht="15" thickBot="1" x14ac:dyDescent="0.35">
      <c r="A99" s="1">
        <v>32</v>
      </c>
      <c r="B99">
        <v>34.722222222222221</v>
      </c>
      <c r="E99">
        <v>45.13828763828765</v>
      </c>
      <c r="H99">
        <v>3.8214285714285712</v>
      </c>
      <c r="K99">
        <v>20.704761904761902</v>
      </c>
      <c r="N99">
        <v>39.298941798941797</v>
      </c>
      <c r="Q99">
        <v>13.961038961038959</v>
      </c>
      <c r="R99">
        <v>33.717948717948723</v>
      </c>
      <c r="S99">
        <v>20.634920634920633</v>
      </c>
      <c r="T99">
        <v>10.148809523809522</v>
      </c>
      <c r="U99">
        <v>27.124060150375943</v>
      </c>
      <c r="W99" s="1">
        <v>32</v>
      </c>
      <c r="X99">
        <f t="shared" si="12"/>
        <v>2.083333333333333</v>
      </c>
      <c r="Y99">
        <f t="shared" si="13"/>
        <v>2.7082972582972591</v>
      </c>
      <c r="Z99">
        <f t="shared" si="14"/>
        <v>0.22928571428571429</v>
      </c>
      <c r="AA99">
        <f t="shared" si="15"/>
        <v>1.2422857142857142</v>
      </c>
      <c r="AB99">
        <f t="shared" si="16"/>
        <v>2.357936507936508</v>
      </c>
      <c r="AC99">
        <f t="shared" si="17"/>
        <v>0.83766233766233755</v>
      </c>
      <c r="AD99">
        <f t="shared" si="18"/>
        <v>2.023076923076923</v>
      </c>
      <c r="AE99">
        <f t="shared" si="19"/>
        <v>1.2380952380952381</v>
      </c>
      <c r="AF99">
        <f t="shared" si="20"/>
        <v>0.60892857142857137</v>
      </c>
      <c r="AG99">
        <f t="shared" si="21"/>
        <v>1.6274436090225568</v>
      </c>
    </row>
    <row r="100" spans="1:33" ht="15" thickBot="1" x14ac:dyDescent="0.35">
      <c r="A100" s="1">
        <v>33</v>
      </c>
      <c r="B100">
        <v>34.722222222222221</v>
      </c>
      <c r="E100">
        <v>47.360509860509865</v>
      </c>
      <c r="H100">
        <v>15.154761904761903</v>
      </c>
      <c r="K100">
        <v>20.704761904761902</v>
      </c>
      <c r="N100">
        <v>40.013227513227513</v>
      </c>
      <c r="Q100">
        <v>13.636363636363633</v>
      </c>
      <c r="R100">
        <v>33.717948717948723</v>
      </c>
      <c r="S100">
        <v>20.171957671957671</v>
      </c>
      <c r="T100">
        <v>10.148809523809522</v>
      </c>
      <c r="U100">
        <v>29.229323308270679</v>
      </c>
      <c r="W100" s="1">
        <v>33</v>
      </c>
      <c r="X100">
        <f t="shared" si="12"/>
        <v>2.083333333333333</v>
      </c>
      <c r="Y100">
        <f t="shared" si="13"/>
        <v>2.841630591630592</v>
      </c>
      <c r="Z100">
        <f t="shared" si="14"/>
        <v>0.90928571428571425</v>
      </c>
      <c r="AA100">
        <f t="shared" si="15"/>
        <v>1.2422857142857142</v>
      </c>
      <c r="AB100">
        <f t="shared" si="16"/>
        <v>2.4007936507936507</v>
      </c>
      <c r="AC100">
        <f t="shared" si="17"/>
        <v>0.8181818181818179</v>
      </c>
      <c r="AD100">
        <f t="shared" si="18"/>
        <v>2.023076923076923</v>
      </c>
      <c r="AE100">
        <f t="shared" si="19"/>
        <v>1.2103174603174602</v>
      </c>
      <c r="AF100">
        <f t="shared" si="20"/>
        <v>0.60892857142857137</v>
      </c>
      <c r="AG100">
        <f t="shared" si="21"/>
        <v>1.7537593984962405</v>
      </c>
    </row>
    <row r="101" spans="1:33" ht="15" thickBot="1" x14ac:dyDescent="0.35">
      <c r="A101" s="1">
        <v>34</v>
      </c>
      <c r="B101">
        <v>40.138888888888893</v>
      </c>
      <c r="E101">
        <v>47.647546897546903</v>
      </c>
      <c r="H101">
        <v>15.154761904761903</v>
      </c>
      <c r="K101">
        <v>19.428571428571427</v>
      </c>
      <c r="N101">
        <v>40.154950869236579</v>
      </c>
      <c r="Q101">
        <v>13.636363636363633</v>
      </c>
      <c r="R101">
        <v>33.717948717948723</v>
      </c>
      <c r="S101">
        <v>23.082010582010582</v>
      </c>
      <c r="T101">
        <v>9.7916666666666661</v>
      </c>
      <c r="U101">
        <v>29.981203007518797</v>
      </c>
      <c r="W101" s="1">
        <v>34</v>
      </c>
      <c r="X101">
        <f t="shared" si="12"/>
        <v>2.4083333333333332</v>
      </c>
      <c r="Y101">
        <f t="shared" si="13"/>
        <v>2.8588528138528142</v>
      </c>
      <c r="Z101">
        <f t="shared" si="14"/>
        <v>0.90928571428571425</v>
      </c>
      <c r="AA101">
        <f t="shared" si="15"/>
        <v>1.1657142857142857</v>
      </c>
      <c r="AB101">
        <f t="shared" si="16"/>
        <v>2.4092970521541948</v>
      </c>
      <c r="AC101">
        <f t="shared" si="17"/>
        <v>0.8181818181818179</v>
      </c>
      <c r="AD101">
        <f t="shared" si="18"/>
        <v>2.023076923076923</v>
      </c>
      <c r="AE101">
        <f t="shared" si="19"/>
        <v>1.3849206349206349</v>
      </c>
      <c r="AF101">
        <f t="shared" si="20"/>
        <v>0.58750000000000002</v>
      </c>
      <c r="AG101">
        <f t="shared" si="21"/>
        <v>1.7988721804511278</v>
      </c>
    </row>
    <row r="102" spans="1:33" ht="15" thickBot="1" x14ac:dyDescent="0.35">
      <c r="A102" s="1">
        <v>35</v>
      </c>
      <c r="B102">
        <v>42.103174603174608</v>
      </c>
      <c r="E102">
        <v>48.45310245310246</v>
      </c>
      <c r="H102">
        <v>15.154761904761903</v>
      </c>
      <c r="K102">
        <v>19.919047619047618</v>
      </c>
      <c r="N102">
        <v>40.710506424792136</v>
      </c>
      <c r="Q102">
        <v>15.151515151515149</v>
      </c>
      <c r="R102">
        <v>43.532763532763532</v>
      </c>
      <c r="S102">
        <v>24.93386243386243</v>
      </c>
      <c r="T102">
        <v>8.8392857142857135</v>
      </c>
      <c r="U102">
        <v>39.630325814536342</v>
      </c>
      <c r="W102" s="1">
        <v>35</v>
      </c>
      <c r="X102">
        <f t="shared" si="12"/>
        <v>2.5261904761904765</v>
      </c>
      <c r="Y102">
        <f t="shared" si="13"/>
        <v>2.9071861471861475</v>
      </c>
      <c r="Z102">
        <f t="shared" si="14"/>
        <v>0.90928571428571425</v>
      </c>
      <c r="AA102">
        <f t="shared" si="15"/>
        <v>1.1951428571428571</v>
      </c>
      <c r="AB102">
        <f t="shared" si="16"/>
        <v>2.4426303854875284</v>
      </c>
      <c r="AC102">
        <f t="shared" si="17"/>
        <v>0.90909090909090895</v>
      </c>
      <c r="AD102">
        <f t="shared" si="18"/>
        <v>2.6119658119658116</v>
      </c>
      <c r="AE102">
        <f t="shared" si="19"/>
        <v>1.4960317460317458</v>
      </c>
      <c r="AF102">
        <f t="shared" si="20"/>
        <v>0.53035714285714275</v>
      </c>
      <c r="AG102">
        <f t="shared" si="21"/>
        <v>2.3778195488721807</v>
      </c>
    </row>
    <row r="103" spans="1:33" ht="15" thickBot="1" x14ac:dyDescent="0.35">
      <c r="A103" s="1">
        <v>36</v>
      </c>
      <c r="B103">
        <v>40.806878306878303</v>
      </c>
      <c r="E103">
        <v>45.834054834054839</v>
      </c>
      <c r="H103">
        <v>20.488095238095237</v>
      </c>
      <c r="K103">
        <v>21.085714285714285</v>
      </c>
      <c r="N103">
        <v>40.710506424792136</v>
      </c>
      <c r="Q103">
        <v>17.748917748917748</v>
      </c>
      <c r="R103">
        <v>42.43386243386243</v>
      </c>
      <c r="S103">
        <v>25.628306878306876</v>
      </c>
      <c r="T103">
        <v>9.553571428571427</v>
      </c>
      <c r="U103">
        <v>36.85254803675857</v>
      </c>
      <c r="W103" s="1">
        <v>36</v>
      </c>
      <c r="X103">
        <f t="shared" si="12"/>
        <v>2.4484126984126982</v>
      </c>
      <c r="Y103">
        <f t="shared" si="13"/>
        <v>2.7500432900432905</v>
      </c>
      <c r="Z103">
        <f t="shared" si="14"/>
        <v>1.2292857142857143</v>
      </c>
      <c r="AA103">
        <f t="shared" si="15"/>
        <v>1.2651428571428571</v>
      </c>
      <c r="AB103">
        <f t="shared" si="16"/>
        <v>2.4426303854875284</v>
      </c>
      <c r="AC103">
        <f t="shared" si="17"/>
        <v>1.0649350649350648</v>
      </c>
      <c r="AD103">
        <f t="shared" si="18"/>
        <v>2.5460317460317459</v>
      </c>
      <c r="AE103">
        <f t="shared" si="19"/>
        <v>1.5376984126984126</v>
      </c>
      <c r="AF103">
        <f t="shared" si="20"/>
        <v>0.57321428571428557</v>
      </c>
      <c r="AG103">
        <f t="shared" si="21"/>
        <v>2.2111528822055142</v>
      </c>
    </row>
    <row r="104" spans="1:33" ht="15" thickBot="1" x14ac:dyDescent="0.35">
      <c r="A104" s="1">
        <v>37</v>
      </c>
      <c r="B104">
        <v>43.399470899470906</v>
      </c>
      <c r="E104">
        <v>50.637445887445899</v>
      </c>
      <c r="H104">
        <v>20.488095238095237</v>
      </c>
      <c r="K104">
        <v>21.050793650793647</v>
      </c>
      <c r="N104">
        <v>43.647014361300066</v>
      </c>
      <c r="Q104">
        <v>18.885281385281385</v>
      </c>
      <c r="R104">
        <v>42.43386243386243</v>
      </c>
      <c r="S104">
        <v>24.702380952380953</v>
      </c>
      <c r="T104">
        <v>9.4841269841269824</v>
      </c>
      <c r="U104">
        <v>36.85254803675857</v>
      </c>
      <c r="W104" s="1">
        <v>37</v>
      </c>
      <c r="X104">
        <f t="shared" si="12"/>
        <v>2.6039682539682545</v>
      </c>
      <c r="Y104">
        <f t="shared" si="13"/>
        <v>3.0382467532467539</v>
      </c>
      <c r="Z104">
        <f t="shared" si="14"/>
        <v>1.2292857142857143</v>
      </c>
      <c r="AA104">
        <f t="shared" si="15"/>
        <v>1.2630476190476188</v>
      </c>
      <c r="AB104">
        <f t="shared" si="16"/>
        <v>2.618820861678004</v>
      </c>
      <c r="AC104">
        <f t="shared" si="17"/>
        <v>1.1331168831168832</v>
      </c>
      <c r="AD104">
        <f t="shared" si="18"/>
        <v>2.5460317460317459</v>
      </c>
      <c r="AE104">
        <f t="shared" si="19"/>
        <v>1.4821428571428572</v>
      </c>
      <c r="AF104">
        <f t="shared" si="20"/>
        <v>0.56904761904761891</v>
      </c>
      <c r="AG104">
        <f t="shared" si="21"/>
        <v>2.2111528822055142</v>
      </c>
    </row>
    <row r="105" spans="1:33" ht="15" thickBot="1" x14ac:dyDescent="0.35">
      <c r="A105" s="1">
        <v>38</v>
      </c>
      <c r="B105">
        <v>45.482804232804241</v>
      </c>
      <c r="E105">
        <v>50.038239538239537</v>
      </c>
      <c r="H105">
        <v>19.599206349206348</v>
      </c>
      <c r="K105">
        <v>21.050793650793647</v>
      </c>
      <c r="N105">
        <v>45.82955404383975</v>
      </c>
      <c r="Q105">
        <v>18.885281385281385</v>
      </c>
      <c r="R105">
        <v>40.952380952380956</v>
      </c>
      <c r="S105">
        <v>27.976190476190478</v>
      </c>
      <c r="T105">
        <v>10.198412698412696</v>
      </c>
      <c r="U105">
        <v>36.476608187134516</v>
      </c>
      <c r="W105" s="1">
        <v>38</v>
      </c>
      <c r="X105">
        <f t="shared" si="12"/>
        <v>2.7289682539682545</v>
      </c>
      <c r="Y105">
        <f t="shared" si="13"/>
        <v>3.0022943722943722</v>
      </c>
      <c r="Z105">
        <f t="shared" si="14"/>
        <v>1.1759523809523809</v>
      </c>
      <c r="AA105">
        <f t="shared" si="15"/>
        <v>1.2630476190476188</v>
      </c>
      <c r="AB105">
        <f t="shared" si="16"/>
        <v>2.7497732426303849</v>
      </c>
      <c r="AC105">
        <f t="shared" si="17"/>
        <v>1.1331168831168832</v>
      </c>
      <c r="AD105">
        <f t="shared" si="18"/>
        <v>2.4571428571428573</v>
      </c>
      <c r="AE105">
        <f t="shared" si="19"/>
        <v>1.6785714285714286</v>
      </c>
      <c r="AF105">
        <f t="shared" si="20"/>
        <v>0.61190476190476173</v>
      </c>
      <c r="AG105">
        <f t="shared" si="21"/>
        <v>2.1885964912280711</v>
      </c>
    </row>
    <row r="106" spans="1:33" ht="15" thickBot="1" x14ac:dyDescent="0.35">
      <c r="A106" s="1">
        <v>39</v>
      </c>
      <c r="B106">
        <v>48.853174603174608</v>
      </c>
      <c r="E106">
        <v>52.805916305916313</v>
      </c>
      <c r="H106">
        <v>17.821428571428577</v>
      </c>
      <c r="K106">
        <v>25.688888888888883</v>
      </c>
      <c r="N106">
        <v>48.091458805744516</v>
      </c>
      <c r="Q106">
        <v>18.885281385281385</v>
      </c>
      <c r="R106">
        <v>40.952380952380956</v>
      </c>
      <c r="S106">
        <v>27.976190476190478</v>
      </c>
      <c r="T106">
        <v>10.198412698412696</v>
      </c>
      <c r="U106">
        <v>36.476608187134516</v>
      </c>
      <c r="W106" s="1">
        <v>39</v>
      </c>
      <c r="X106">
        <f t="shared" si="12"/>
        <v>2.9311904761904763</v>
      </c>
      <c r="Y106">
        <f t="shared" si="13"/>
        <v>3.1683549783549787</v>
      </c>
      <c r="Z106">
        <f t="shared" si="14"/>
        <v>1.0692857142857146</v>
      </c>
      <c r="AA106">
        <f t="shared" si="15"/>
        <v>1.541333333333333</v>
      </c>
      <c r="AB106">
        <f t="shared" si="16"/>
        <v>2.8854875283446706</v>
      </c>
      <c r="AC106">
        <f t="shared" si="17"/>
        <v>1.1331168831168832</v>
      </c>
      <c r="AD106">
        <f t="shared" si="18"/>
        <v>2.4571428571428573</v>
      </c>
      <c r="AE106">
        <f t="shared" si="19"/>
        <v>1.6785714285714286</v>
      </c>
      <c r="AF106">
        <f t="shared" si="20"/>
        <v>0.61190476190476173</v>
      </c>
      <c r="AG106">
        <f t="shared" si="21"/>
        <v>2.1885964912280711</v>
      </c>
    </row>
    <row r="107" spans="1:33" ht="15" thickBot="1" x14ac:dyDescent="0.35">
      <c r="A107" s="1">
        <v>40</v>
      </c>
      <c r="B107">
        <v>48.853174603174608</v>
      </c>
      <c r="E107">
        <v>53.220057720057724</v>
      </c>
      <c r="H107">
        <v>17.821428571428577</v>
      </c>
      <c r="K107">
        <v>24.43650793650793</v>
      </c>
      <c r="N107">
        <v>49.168556311413447</v>
      </c>
      <c r="Q107">
        <v>18.885281385281385</v>
      </c>
      <c r="R107">
        <v>40.952380952380956</v>
      </c>
      <c r="S107">
        <v>26.688311688311686</v>
      </c>
      <c r="T107">
        <v>10.198412698412696</v>
      </c>
      <c r="U107">
        <v>38.011695906432756</v>
      </c>
      <c r="W107" s="1">
        <v>40</v>
      </c>
      <c r="X107">
        <f t="shared" si="12"/>
        <v>2.9311904761904763</v>
      </c>
      <c r="Y107">
        <f t="shared" si="13"/>
        <v>3.1932034632034636</v>
      </c>
      <c r="Z107">
        <f t="shared" si="14"/>
        <v>1.0692857142857146</v>
      </c>
      <c r="AA107">
        <f t="shared" si="15"/>
        <v>1.4661904761904756</v>
      </c>
      <c r="AB107">
        <f t="shared" si="16"/>
        <v>2.9501133786848071</v>
      </c>
      <c r="AC107">
        <f t="shared" si="17"/>
        <v>1.1331168831168832</v>
      </c>
      <c r="AD107">
        <f t="shared" si="18"/>
        <v>2.4571428571428573</v>
      </c>
      <c r="AE107">
        <f t="shared" si="19"/>
        <v>1.601298701298701</v>
      </c>
      <c r="AF107">
        <f t="shared" si="20"/>
        <v>0.61190476190476173</v>
      </c>
      <c r="AG107">
        <f t="shared" si="21"/>
        <v>2.2807017543859653</v>
      </c>
    </row>
    <row r="108" spans="1:33" ht="15" thickBot="1" x14ac:dyDescent="0.35">
      <c r="A108" s="1">
        <v>41</v>
      </c>
      <c r="B108">
        <v>50.51058201058202</v>
      </c>
      <c r="E108">
        <v>52.775613275613289</v>
      </c>
      <c r="H108">
        <v>17.821428571428577</v>
      </c>
      <c r="K108">
        <v>25.603174603174597</v>
      </c>
      <c r="N108">
        <v>49.423658352229779</v>
      </c>
      <c r="Q108">
        <v>21.915584415584416</v>
      </c>
      <c r="R108">
        <v>39.740259740259745</v>
      </c>
      <c r="S108">
        <v>28.771645021645018</v>
      </c>
      <c r="T108">
        <v>10.912698412698409</v>
      </c>
      <c r="U108">
        <v>38.377192982456151</v>
      </c>
      <c r="W108" s="1">
        <v>41</v>
      </c>
      <c r="X108">
        <f t="shared" si="12"/>
        <v>3.0306349206349212</v>
      </c>
      <c r="Y108">
        <f t="shared" si="13"/>
        <v>3.1665367965367972</v>
      </c>
      <c r="Z108">
        <f t="shared" si="14"/>
        <v>1.0692857142857146</v>
      </c>
      <c r="AA108">
        <f t="shared" si="15"/>
        <v>1.5361904761904759</v>
      </c>
      <c r="AB108">
        <f t="shared" si="16"/>
        <v>2.9654195011337867</v>
      </c>
      <c r="AC108">
        <f t="shared" si="17"/>
        <v>1.3149350649350651</v>
      </c>
      <c r="AD108">
        <f t="shared" si="18"/>
        <v>2.3844155844155845</v>
      </c>
      <c r="AE108">
        <f t="shared" si="19"/>
        <v>1.7262987012987012</v>
      </c>
      <c r="AF108">
        <f t="shared" si="20"/>
        <v>0.65476190476190466</v>
      </c>
      <c r="AG108">
        <f t="shared" si="21"/>
        <v>2.302631578947369</v>
      </c>
    </row>
    <row r="109" spans="1:33" ht="15" thickBot="1" x14ac:dyDescent="0.35">
      <c r="A109" s="1">
        <v>42</v>
      </c>
      <c r="B109">
        <v>50.51058201058202</v>
      </c>
      <c r="E109">
        <v>55.269008769008778</v>
      </c>
      <c r="H109">
        <v>18.376984126984134</v>
      </c>
      <c r="K109">
        <v>25.158730158730151</v>
      </c>
      <c r="N109">
        <v>49.423658352229779</v>
      </c>
      <c r="Q109">
        <v>21.915584415584416</v>
      </c>
      <c r="R109">
        <v>39.740259740259745</v>
      </c>
      <c r="S109">
        <v>28.771645021645018</v>
      </c>
      <c r="T109">
        <v>10.912698412698409</v>
      </c>
      <c r="U109">
        <v>38.377192982456151</v>
      </c>
      <c r="W109" s="1">
        <v>42</v>
      </c>
      <c r="X109">
        <f t="shared" si="12"/>
        <v>3.0306349206349212</v>
      </c>
      <c r="Y109">
        <f t="shared" si="13"/>
        <v>3.3161405261405266</v>
      </c>
      <c r="Z109">
        <f t="shared" si="14"/>
        <v>1.1026190476190481</v>
      </c>
      <c r="AA109">
        <f t="shared" si="15"/>
        <v>1.509523809523809</v>
      </c>
      <c r="AB109">
        <f t="shared" si="16"/>
        <v>2.9654195011337867</v>
      </c>
      <c r="AC109">
        <f t="shared" si="17"/>
        <v>1.3149350649350651</v>
      </c>
      <c r="AD109">
        <f t="shared" si="18"/>
        <v>2.3844155844155845</v>
      </c>
      <c r="AE109">
        <f t="shared" si="19"/>
        <v>1.7262987012987012</v>
      </c>
      <c r="AF109">
        <f t="shared" si="20"/>
        <v>0.65476190476190466</v>
      </c>
      <c r="AG109">
        <f t="shared" si="21"/>
        <v>2.302631578947369</v>
      </c>
    </row>
    <row r="110" spans="1:33" ht="15" thickBot="1" x14ac:dyDescent="0.35">
      <c r="A110" s="1">
        <v>43</v>
      </c>
      <c r="B110">
        <v>50.51058201058202</v>
      </c>
      <c r="E110">
        <v>56.21273171273171</v>
      </c>
      <c r="H110">
        <v>18.138888888888896</v>
      </c>
      <c r="K110">
        <v>27.06349206349206</v>
      </c>
      <c r="N110">
        <v>49.383975812547241</v>
      </c>
      <c r="Q110">
        <v>21.48268398268398</v>
      </c>
      <c r="R110">
        <v>38.730158730158728</v>
      </c>
      <c r="S110">
        <v>29.464285714285712</v>
      </c>
      <c r="T110">
        <v>10.912698412698409</v>
      </c>
      <c r="U110">
        <v>37.62531328320803</v>
      </c>
      <c r="W110" s="1">
        <v>43</v>
      </c>
      <c r="X110">
        <f t="shared" si="12"/>
        <v>3.0306349206349212</v>
      </c>
      <c r="Y110">
        <f t="shared" si="13"/>
        <v>3.3727639027639027</v>
      </c>
      <c r="Z110">
        <f t="shared" si="14"/>
        <v>1.0883333333333338</v>
      </c>
      <c r="AA110">
        <f t="shared" si="15"/>
        <v>1.6238095238095238</v>
      </c>
      <c r="AB110">
        <f t="shared" si="16"/>
        <v>2.9630385487528343</v>
      </c>
      <c r="AC110">
        <f t="shared" si="17"/>
        <v>1.2889610389610389</v>
      </c>
      <c r="AD110">
        <f t="shared" si="18"/>
        <v>2.3238095238095235</v>
      </c>
      <c r="AE110">
        <f t="shared" si="19"/>
        <v>1.7678571428571426</v>
      </c>
      <c r="AF110">
        <f t="shared" si="20"/>
        <v>0.65476190476190466</v>
      </c>
      <c r="AG110">
        <f t="shared" si="21"/>
        <v>2.2575187969924819</v>
      </c>
    </row>
    <row r="111" spans="1:33" ht="15" thickBot="1" x14ac:dyDescent="0.35">
      <c r="A111" s="1">
        <v>44</v>
      </c>
      <c r="B111">
        <v>50.51058201058202</v>
      </c>
      <c r="E111">
        <v>57.773337773337779</v>
      </c>
      <c r="H111">
        <v>18.472222222222225</v>
      </c>
      <c r="K111">
        <v>26.801587301587297</v>
      </c>
      <c r="N111">
        <v>49.066515495086932</v>
      </c>
      <c r="Q111">
        <v>24.080086580086576</v>
      </c>
      <c r="R111">
        <v>38.730158730158728</v>
      </c>
      <c r="S111">
        <v>30.628052503052501</v>
      </c>
      <c r="T111">
        <v>9.9305555555555554</v>
      </c>
      <c r="U111">
        <v>45.227652464494575</v>
      </c>
      <c r="W111" s="1">
        <v>44</v>
      </c>
      <c r="X111">
        <f t="shared" si="12"/>
        <v>3.0306349206349212</v>
      </c>
      <c r="Y111">
        <f t="shared" si="13"/>
        <v>3.4664002664002664</v>
      </c>
      <c r="Z111">
        <f t="shared" si="14"/>
        <v>1.1083333333333336</v>
      </c>
      <c r="AA111">
        <f t="shared" si="15"/>
        <v>1.6080952380952378</v>
      </c>
      <c r="AB111">
        <f t="shared" si="16"/>
        <v>2.9439909297052158</v>
      </c>
      <c r="AC111">
        <f t="shared" si="17"/>
        <v>1.4448051948051945</v>
      </c>
      <c r="AD111">
        <f t="shared" si="18"/>
        <v>2.3238095238095235</v>
      </c>
      <c r="AE111">
        <f t="shared" si="19"/>
        <v>1.8376831501831501</v>
      </c>
      <c r="AF111">
        <f t="shared" si="20"/>
        <v>0.59583333333333333</v>
      </c>
      <c r="AG111">
        <f t="shared" si="21"/>
        <v>2.7136591478696745</v>
      </c>
    </row>
    <row r="112" spans="1:33" ht="15" thickBot="1" x14ac:dyDescent="0.35">
      <c r="A112" s="1">
        <v>45</v>
      </c>
      <c r="B112">
        <v>48.298460798460816</v>
      </c>
      <c r="E112">
        <v>57.211399711399729</v>
      </c>
      <c r="H112">
        <v>18.472222222222225</v>
      </c>
      <c r="K112">
        <v>26.801587301587297</v>
      </c>
      <c r="N112">
        <v>49.066515495086932</v>
      </c>
      <c r="Q112">
        <v>23.593073593073594</v>
      </c>
      <c r="R112">
        <v>38.730158730158728</v>
      </c>
      <c r="S112">
        <v>33.266941391941394</v>
      </c>
      <c r="T112">
        <v>9.9305555555555554</v>
      </c>
      <c r="U112">
        <v>53.613199665831239</v>
      </c>
      <c r="W112" s="1">
        <v>45</v>
      </c>
      <c r="X112">
        <f t="shared" si="12"/>
        <v>2.8979076479076493</v>
      </c>
      <c r="Y112">
        <f t="shared" si="13"/>
        <v>3.4326839826839834</v>
      </c>
      <c r="Z112">
        <f t="shared" si="14"/>
        <v>1.1083333333333336</v>
      </c>
      <c r="AA112">
        <f t="shared" si="15"/>
        <v>1.6080952380952378</v>
      </c>
      <c r="AB112">
        <f t="shared" si="16"/>
        <v>2.9439909297052158</v>
      </c>
      <c r="AC112">
        <f t="shared" si="17"/>
        <v>1.4155844155844157</v>
      </c>
      <c r="AD112">
        <f t="shared" si="18"/>
        <v>2.3238095238095235</v>
      </c>
      <c r="AE112">
        <f t="shared" si="19"/>
        <v>1.9960164835164838</v>
      </c>
      <c r="AF112">
        <f t="shared" si="20"/>
        <v>0.59583333333333333</v>
      </c>
      <c r="AG112">
        <f t="shared" si="21"/>
        <v>3.2167919799498739</v>
      </c>
    </row>
    <row r="113" spans="1:33" ht="15" thickBot="1" x14ac:dyDescent="0.35">
      <c r="A113" s="1">
        <v>46</v>
      </c>
      <c r="B113">
        <v>49.586339586339598</v>
      </c>
      <c r="E113">
        <v>56.520840270840282</v>
      </c>
      <c r="H113">
        <v>27.361111111111111</v>
      </c>
      <c r="K113">
        <v>28.25396825396825</v>
      </c>
      <c r="N113">
        <v>49.860166288737716</v>
      </c>
      <c r="Q113">
        <v>23.593073593073594</v>
      </c>
      <c r="R113">
        <v>38.730158730158728</v>
      </c>
      <c r="S113">
        <v>32.946428571428569</v>
      </c>
      <c r="T113">
        <v>10.555555555555555</v>
      </c>
      <c r="U113">
        <v>54.365079365079353</v>
      </c>
      <c r="W113" s="1">
        <v>46</v>
      </c>
      <c r="X113">
        <f t="shared" si="12"/>
        <v>2.975180375180376</v>
      </c>
      <c r="Y113">
        <f t="shared" si="13"/>
        <v>3.3912504162504167</v>
      </c>
      <c r="Z113">
        <f t="shared" si="14"/>
        <v>1.6416666666666666</v>
      </c>
      <c r="AA113">
        <f t="shared" si="15"/>
        <v>1.695238095238095</v>
      </c>
      <c r="AB113">
        <f t="shared" si="16"/>
        <v>2.9916099773242628</v>
      </c>
      <c r="AC113">
        <f t="shared" si="17"/>
        <v>1.4155844155844157</v>
      </c>
      <c r="AD113">
        <f t="shared" si="18"/>
        <v>2.3238095238095235</v>
      </c>
      <c r="AE113">
        <f t="shared" si="19"/>
        <v>1.9767857142857141</v>
      </c>
      <c r="AF113">
        <f t="shared" si="20"/>
        <v>0.6333333333333333</v>
      </c>
      <c r="AG113">
        <f t="shared" si="21"/>
        <v>3.261904761904761</v>
      </c>
    </row>
    <row r="114" spans="1:33" ht="15" thickBot="1" x14ac:dyDescent="0.35">
      <c r="A114" s="1">
        <v>47</v>
      </c>
      <c r="B114">
        <v>51.808561808561812</v>
      </c>
      <c r="E114">
        <v>55.011377511377525</v>
      </c>
      <c r="H114">
        <v>27.916666666666668</v>
      </c>
      <c r="K114">
        <v>28.974603174603171</v>
      </c>
      <c r="N114">
        <v>56.16969009826154</v>
      </c>
      <c r="Q114">
        <v>24.350649350649348</v>
      </c>
      <c r="R114">
        <v>40.439560439560438</v>
      </c>
      <c r="S114">
        <v>32.648809523809526</v>
      </c>
      <c r="T114">
        <v>10.555555555555555</v>
      </c>
      <c r="U114">
        <v>54.365079365079353</v>
      </c>
      <c r="W114" s="1">
        <v>47</v>
      </c>
      <c r="X114">
        <f t="shared" si="12"/>
        <v>3.1085137085137089</v>
      </c>
      <c r="Y114">
        <f t="shared" si="13"/>
        <v>3.3006826506826514</v>
      </c>
      <c r="Z114">
        <f t="shared" si="14"/>
        <v>1.675</v>
      </c>
      <c r="AA114">
        <f t="shared" si="15"/>
        <v>1.7384761904761903</v>
      </c>
      <c r="AB114">
        <f t="shared" si="16"/>
        <v>3.3701814058956923</v>
      </c>
      <c r="AC114">
        <f t="shared" si="17"/>
        <v>1.4610389610389609</v>
      </c>
      <c r="AD114">
        <f t="shared" si="18"/>
        <v>2.4263736263736266</v>
      </c>
      <c r="AE114">
        <f t="shared" si="19"/>
        <v>1.9589285714285714</v>
      </c>
      <c r="AF114">
        <f t="shared" si="20"/>
        <v>0.6333333333333333</v>
      </c>
      <c r="AG114">
        <f t="shared" si="21"/>
        <v>3.261904761904761</v>
      </c>
    </row>
    <row r="115" spans="1:33" ht="15" thickBot="1" x14ac:dyDescent="0.35">
      <c r="A115" s="1">
        <v>48</v>
      </c>
      <c r="B115">
        <v>52.946127946127945</v>
      </c>
      <c r="E115">
        <v>58.120657120657128</v>
      </c>
      <c r="H115">
        <v>27.916666666666668</v>
      </c>
      <c r="K115">
        <v>28.974603174603171</v>
      </c>
      <c r="N115">
        <v>57.003023431594869</v>
      </c>
      <c r="Q115">
        <v>22.835497835497836</v>
      </c>
      <c r="R115">
        <v>51.868131868131876</v>
      </c>
      <c r="S115">
        <v>33.24404761904762</v>
      </c>
      <c r="T115">
        <v>8.0555555555555554</v>
      </c>
      <c r="U115">
        <v>54.584377610693394</v>
      </c>
      <c r="W115" s="1">
        <v>48</v>
      </c>
      <c r="X115">
        <f t="shared" si="12"/>
        <v>3.1767676767676765</v>
      </c>
      <c r="Y115">
        <f t="shared" si="13"/>
        <v>3.4872394272394276</v>
      </c>
      <c r="Z115">
        <f t="shared" si="14"/>
        <v>1.675</v>
      </c>
      <c r="AA115">
        <f t="shared" si="15"/>
        <v>1.7384761904761903</v>
      </c>
      <c r="AB115">
        <f t="shared" si="16"/>
        <v>3.4201814058956921</v>
      </c>
      <c r="AC115">
        <f t="shared" si="17"/>
        <v>1.3701298701298703</v>
      </c>
      <c r="AD115">
        <f t="shared" si="18"/>
        <v>3.1120879120879126</v>
      </c>
      <c r="AE115">
        <f t="shared" si="19"/>
        <v>1.9946428571428574</v>
      </c>
      <c r="AF115">
        <f t="shared" si="20"/>
        <v>0.48333333333333328</v>
      </c>
      <c r="AG115">
        <f t="shared" si="21"/>
        <v>3.2750626566416035</v>
      </c>
    </row>
    <row r="116" spans="1:33" ht="15" thickBot="1" x14ac:dyDescent="0.35">
      <c r="A116" s="1">
        <v>49</v>
      </c>
      <c r="B116">
        <v>49.444444444444443</v>
      </c>
      <c r="E116">
        <v>60.231379731379725</v>
      </c>
      <c r="H116">
        <v>27.916666666666668</v>
      </c>
      <c r="K116">
        <v>28.665079365079361</v>
      </c>
      <c r="N116">
        <v>57.598261526832964</v>
      </c>
      <c r="Q116">
        <v>23.971861471861473</v>
      </c>
      <c r="R116">
        <v>51.868131868131876</v>
      </c>
      <c r="S116">
        <v>32.603021978021978</v>
      </c>
      <c r="T116">
        <v>7.916666666666667</v>
      </c>
      <c r="U116">
        <v>56.324143692564732</v>
      </c>
      <c r="W116" s="1">
        <v>49</v>
      </c>
      <c r="X116">
        <f t="shared" si="12"/>
        <v>2.9666666666666663</v>
      </c>
      <c r="Y116">
        <f t="shared" si="13"/>
        <v>3.6138827838827838</v>
      </c>
      <c r="Z116">
        <f t="shared" si="14"/>
        <v>1.675</v>
      </c>
      <c r="AA116">
        <f t="shared" si="15"/>
        <v>1.7199047619047616</v>
      </c>
      <c r="AB116">
        <f t="shared" si="16"/>
        <v>3.4558956916099777</v>
      </c>
      <c r="AC116">
        <f t="shared" si="17"/>
        <v>1.4383116883116882</v>
      </c>
      <c r="AD116">
        <f t="shared" si="18"/>
        <v>3.1120879120879126</v>
      </c>
      <c r="AE116">
        <f t="shared" si="19"/>
        <v>1.9561813186813186</v>
      </c>
      <c r="AF116">
        <f t="shared" si="20"/>
        <v>0.47499999999999998</v>
      </c>
      <c r="AG116">
        <f t="shared" si="21"/>
        <v>3.3794486215538839</v>
      </c>
    </row>
    <row r="117" spans="1:33" ht="15" thickBot="1" x14ac:dyDescent="0.35">
      <c r="A117" s="1">
        <v>50</v>
      </c>
      <c r="B117">
        <v>49.444444444444443</v>
      </c>
      <c r="E117">
        <v>61.041819291819287</v>
      </c>
      <c r="H117">
        <v>27.916666666666668</v>
      </c>
      <c r="K117">
        <v>28.665079365079361</v>
      </c>
      <c r="N117">
        <v>57.598261526832964</v>
      </c>
      <c r="Q117">
        <v>25.10822510822511</v>
      </c>
      <c r="R117">
        <v>51.868131868131876</v>
      </c>
      <c r="S117">
        <v>33.885073260073256</v>
      </c>
      <c r="T117">
        <v>8.4166666666666679</v>
      </c>
      <c r="U117">
        <v>56.031746031746025</v>
      </c>
      <c r="W117" s="1">
        <v>50</v>
      </c>
      <c r="X117">
        <f t="shared" si="12"/>
        <v>2.9666666666666663</v>
      </c>
      <c r="Y117">
        <f t="shared" si="13"/>
        <v>3.6625091575091573</v>
      </c>
      <c r="Z117">
        <f t="shared" si="14"/>
        <v>1.675</v>
      </c>
      <c r="AA117">
        <f t="shared" si="15"/>
        <v>1.7199047619047616</v>
      </c>
      <c r="AB117">
        <f t="shared" si="16"/>
        <v>3.4558956916099777</v>
      </c>
      <c r="AC117">
        <f t="shared" si="17"/>
        <v>1.5064935064935066</v>
      </c>
      <c r="AD117">
        <f t="shared" si="18"/>
        <v>3.1120879120879126</v>
      </c>
      <c r="AE117">
        <f t="shared" si="19"/>
        <v>2.0331043956043953</v>
      </c>
      <c r="AF117">
        <f t="shared" si="20"/>
        <v>0.50500000000000012</v>
      </c>
      <c r="AG117">
        <f t="shared" si="21"/>
        <v>3.3619047619047615</v>
      </c>
    </row>
    <row r="118" spans="1:33" ht="15" thickBot="1" x14ac:dyDescent="0.35">
      <c r="A118" s="1">
        <v>51</v>
      </c>
      <c r="B118">
        <v>50.5</v>
      </c>
      <c r="E118">
        <v>63.254433475021706</v>
      </c>
      <c r="H118">
        <v>38.551587301587311</v>
      </c>
      <c r="K118">
        <v>29.633333333333329</v>
      </c>
      <c r="N118">
        <v>57.037037037037038</v>
      </c>
      <c r="Q118">
        <v>24.621212121212121</v>
      </c>
      <c r="R118">
        <v>51.868131868131876</v>
      </c>
      <c r="S118">
        <v>38.646978021978022</v>
      </c>
      <c r="T118">
        <v>8.4166666666666679</v>
      </c>
      <c r="U118">
        <v>53.400167084377607</v>
      </c>
      <c r="W118" s="1">
        <v>51</v>
      </c>
      <c r="X118">
        <f t="shared" si="12"/>
        <v>3.0300000000000002</v>
      </c>
      <c r="Y118">
        <f t="shared" si="13"/>
        <v>3.7952660085013026</v>
      </c>
      <c r="Z118">
        <f t="shared" si="14"/>
        <v>2.3130952380952383</v>
      </c>
      <c r="AA118">
        <f t="shared" si="15"/>
        <v>1.7779999999999996</v>
      </c>
      <c r="AB118">
        <f t="shared" si="16"/>
        <v>3.4222222222222225</v>
      </c>
      <c r="AC118">
        <f t="shared" si="17"/>
        <v>1.4772727272727273</v>
      </c>
      <c r="AD118">
        <f t="shared" si="18"/>
        <v>3.1120879120879126</v>
      </c>
      <c r="AE118">
        <f t="shared" si="19"/>
        <v>2.3188186813186813</v>
      </c>
      <c r="AF118">
        <f t="shared" si="20"/>
        <v>0.50500000000000012</v>
      </c>
      <c r="AG118">
        <f t="shared" si="21"/>
        <v>3.2040100250626562</v>
      </c>
    </row>
    <row r="119" spans="1:33" ht="15" thickBot="1" x14ac:dyDescent="0.35">
      <c r="A119" s="1">
        <v>52</v>
      </c>
      <c r="B119">
        <v>48</v>
      </c>
      <c r="E119">
        <v>66.303919936272862</v>
      </c>
      <c r="H119">
        <v>39.38492063492064</v>
      </c>
      <c r="K119">
        <v>29.538095238095238</v>
      </c>
      <c r="N119">
        <v>57.037037037037038</v>
      </c>
      <c r="Q119">
        <v>24.621212121212121</v>
      </c>
      <c r="R119">
        <v>54.432234432234431</v>
      </c>
      <c r="S119">
        <v>40.452533577533572</v>
      </c>
      <c r="T119">
        <v>8.4166666666666679</v>
      </c>
      <c r="U119">
        <v>54.569757727652451</v>
      </c>
      <c r="W119" s="1">
        <v>52</v>
      </c>
      <c r="X119">
        <f t="shared" si="12"/>
        <v>2.88</v>
      </c>
      <c r="Y119">
        <f t="shared" si="13"/>
        <v>3.9782351961763718</v>
      </c>
      <c r="Z119">
        <f t="shared" si="14"/>
        <v>2.3630952380952381</v>
      </c>
      <c r="AA119">
        <f t="shared" si="15"/>
        <v>1.7722857142857142</v>
      </c>
      <c r="AB119">
        <f t="shared" si="16"/>
        <v>3.4222222222222225</v>
      </c>
      <c r="AC119">
        <f t="shared" si="17"/>
        <v>1.4772727272727273</v>
      </c>
      <c r="AD119">
        <f t="shared" si="18"/>
        <v>3.2659340659340659</v>
      </c>
      <c r="AE119">
        <f t="shared" si="19"/>
        <v>2.4271520146520142</v>
      </c>
      <c r="AF119">
        <f t="shared" si="20"/>
        <v>0.50500000000000012</v>
      </c>
      <c r="AG119">
        <f t="shared" si="21"/>
        <v>3.2741854636591468</v>
      </c>
    </row>
    <row r="120" spans="1:33" ht="15" thickBot="1" x14ac:dyDescent="0.35">
      <c r="A120" s="1">
        <v>53</v>
      </c>
      <c r="B120">
        <v>46.487179487179482</v>
      </c>
      <c r="E120">
        <v>66.700244200244214</v>
      </c>
      <c r="H120">
        <v>39.38492063492064</v>
      </c>
      <c r="K120">
        <v>29.823809523809523</v>
      </c>
      <c r="N120">
        <v>57.354497354497362</v>
      </c>
      <c r="Q120">
        <v>24.621212121212121</v>
      </c>
      <c r="R120">
        <v>54.432234432234431</v>
      </c>
      <c r="S120">
        <v>40.452533577533572</v>
      </c>
      <c r="T120">
        <v>8.4166666666666679</v>
      </c>
      <c r="U120">
        <v>63.648705096073506</v>
      </c>
      <c r="W120" s="1">
        <v>53</v>
      </c>
      <c r="X120">
        <f t="shared" si="12"/>
        <v>2.7892307692307687</v>
      </c>
      <c r="Y120">
        <f t="shared" si="13"/>
        <v>4.0020146520146529</v>
      </c>
      <c r="Z120">
        <f t="shared" si="14"/>
        <v>2.3630952380952381</v>
      </c>
      <c r="AA120">
        <f t="shared" si="15"/>
        <v>1.7894285714285716</v>
      </c>
      <c r="AB120">
        <f t="shared" si="16"/>
        <v>3.4412698412698415</v>
      </c>
      <c r="AC120">
        <f t="shared" si="17"/>
        <v>1.4772727272727273</v>
      </c>
      <c r="AD120">
        <f t="shared" si="18"/>
        <v>3.2659340659340659</v>
      </c>
      <c r="AE120">
        <f t="shared" si="19"/>
        <v>2.4271520146520142</v>
      </c>
      <c r="AF120">
        <f t="shared" si="20"/>
        <v>0.50500000000000012</v>
      </c>
      <c r="AG120">
        <f t="shared" si="21"/>
        <v>3.8189223057644108</v>
      </c>
    </row>
    <row r="121" spans="1:33" ht="15" thickBot="1" x14ac:dyDescent="0.35">
      <c r="A121" s="1">
        <v>54</v>
      </c>
      <c r="B121">
        <v>46.487179487179482</v>
      </c>
      <c r="E121">
        <v>68.856990231990238</v>
      </c>
      <c r="H121">
        <v>39.38492063492064</v>
      </c>
      <c r="K121">
        <v>29.173015873015874</v>
      </c>
      <c r="N121">
        <v>57.354497354497362</v>
      </c>
      <c r="Q121">
        <v>24.621212121212121</v>
      </c>
      <c r="R121">
        <v>53.333333333333336</v>
      </c>
      <c r="S121">
        <v>42.113095238095234</v>
      </c>
      <c r="T121">
        <v>8.4166666666666679</v>
      </c>
      <c r="U121">
        <v>62.733918128654963</v>
      </c>
      <c r="W121" s="1">
        <v>54</v>
      </c>
      <c r="X121">
        <f t="shared" si="12"/>
        <v>2.7892307692307687</v>
      </c>
      <c r="Y121">
        <f t="shared" si="13"/>
        <v>4.1314194139194136</v>
      </c>
      <c r="Z121">
        <f t="shared" si="14"/>
        <v>2.3630952380952381</v>
      </c>
      <c r="AA121">
        <f t="shared" si="15"/>
        <v>1.7503809523809524</v>
      </c>
      <c r="AB121">
        <f t="shared" si="16"/>
        <v>3.4412698412698415</v>
      </c>
      <c r="AC121">
        <f t="shared" si="17"/>
        <v>1.4772727272727273</v>
      </c>
      <c r="AD121">
        <f t="shared" si="18"/>
        <v>3.2</v>
      </c>
      <c r="AE121">
        <f t="shared" si="19"/>
        <v>2.526785714285714</v>
      </c>
      <c r="AF121">
        <f t="shared" si="20"/>
        <v>0.50500000000000012</v>
      </c>
      <c r="AG121">
        <f t="shared" si="21"/>
        <v>3.7640350877192978</v>
      </c>
    </row>
    <row r="122" spans="1:33" ht="15" thickBot="1" x14ac:dyDescent="0.35">
      <c r="A122" s="1">
        <v>55</v>
      </c>
      <c r="B122">
        <v>45.153846153846146</v>
      </c>
      <c r="E122">
        <v>69.469129554655865</v>
      </c>
      <c r="H122">
        <v>43.82936507936509</v>
      </c>
      <c r="K122">
        <v>28.923809523809524</v>
      </c>
      <c r="N122">
        <v>59.537037037037038</v>
      </c>
      <c r="Q122">
        <v>24.621212121212121</v>
      </c>
      <c r="R122">
        <v>55.714285714285722</v>
      </c>
      <c r="S122">
        <v>41.815476190476183</v>
      </c>
      <c r="T122">
        <v>8.4166666666666679</v>
      </c>
      <c r="U122">
        <v>68.742690058479525</v>
      </c>
      <c r="W122" s="1">
        <v>55</v>
      </c>
      <c r="X122">
        <f t="shared" si="12"/>
        <v>2.7092307692307687</v>
      </c>
      <c r="Y122">
        <f t="shared" si="13"/>
        <v>4.1681477732793519</v>
      </c>
      <c r="Z122">
        <f t="shared" si="14"/>
        <v>2.6297619047619056</v>
      </c>
      <c r="AA122">
        <f t="shared" si="15"/>
        <v>1.7354285714285713</v>
      </c>
      <c r="AB122">
        <f t="shared" si="16"/>
        <v>3.572222222222222</v>
      </c>
      <c r="AC122">
        <f t="shared" si="17"/>
        <v>1.4772727272727273</v>
      </c>
      <c r="AD122">
        <f t="shared" si="18"/>
        <v>3.3428571428571434</v>
      </c>
      <c r="AE122">
        <f t="shared" si="19"/>
        <v>2.5089285714285707</v>
      </c>
      <c r="AF122">
        <f t="shared" si="20"/>
        <v>0.50500000000000012</v>
      </c>
      <c r="AG122">
        <f t="shared" si="21"/>
        <v>4.1245614035087712</v>
      </c>
    </row>
    <row r="123" spans="1:33" ht="15" thickBot="1" x14ac:dyDescent="0.35">
      <c r="A123" s="1">
        <v>56</v>
      </c>
      <c r="B123">
        <v>46.380952380952372</v>
      </c>
      <c r="E123">
        <v>72.317575613241246</v>
      </c>
      <c r="H123">
        <v>51.448412698412682</v>
      </c>
      <c r="K123">
        <v>28.852380952380951</v>
      </c>
      <c r="N123">
        <v>59.537037037037038</v>
      </c>
      <c r="Q123">
        <v>24.621212121212121</v>
      </c>
      <c r="R123">
        <v>55.714285714285722</v>
      </c>
      <c r="S123">
        <v>43.898809523809518</v>
      </c>
      <c r="T123">
        <v>8.4166666666666679</v>
      </c>
      <c r="U123">
        <v>69.225146198830416</v>
      </c>
      <c r="W123" s="1">
        <v>56</v>
      </c>
      <c r="X123">
        <f t="shared" si="12"/>
        <v>2.7828571428571425</v>
      </c>
      <c r="Y123">
        <f t="shared" si="13"/>
        <v>4.3390545367944746</v>
      </c>
      <c r="Z123">
        <f t="shared" si="14"/>
        <v>3.0869047619047612</v>
      </c>
      <c r="AA123">
        <f t="shared" si="15"/>
        <v>1.7311428571428571</v>
      </c>
      <c r="AB123">
        <f t="shared" si="16"/>
        <v>3.572222222222222</v>
      </c>
      <c r="AC123">
        <f t="shared" si="17"/>
        <v>1.4772727272727273</v>
      </c>
      <c r="AD123">
        <f t="shared" si="18"/>
        <v>3.3428571428571434</v>
      </c>
      <c r="AE123">
        <f t="shared" si="19"/>
        <v>2.6339285714285712</v>
      </c>
      <c r="AF123">
        <f t="shared" si="20"/>
        <v>0.50500000000000012</v>
      </c>
      <c r="AG123">
        <f t="shared" si="21"/>
        <v>4.1535087719298245</v>
      </c>
    </row>
    <row r="124" spans="1:33" ht="15" thickBot="1" x14ac:dyDescent="0.35">
      <c r="A124" s="1">
        <v>57</v>
      </c>
      <c r="B124">
        <v>46.380952380952372</v>
      </c>
      <c r="E124">
        <v>72.775263951734544</v>
      </c>
      <c r="H124">
        <v>48.194444444444443</v>
      </c>
      <c r="K124">
        <v>28.852380952380951</v>
      </c>
      <c r="N124">
        <v>59.537037037037038</v>
      </c>
      <c r="Q124">
        <v>23.863636363636363</v>
      </c>
      <c r="R124">
        <v>55.714285714285722</v>
      </c>
      <c r="S124">
        <v>43.55158730158729</v>
      </c>
      <c r="T124">
        <v>8.4166666666666679</v>
      </c>
      <c r="U124">
        <v>71.964380648591188</v>
      </c>
      <c r="W124" s="1">
        <v>57</v>
      </c>
      <c r="X124">
        <f t="shared" si="12"/>
        <v>2.7828571428571425</v>
      </c>
      <c r="Y124">
        <f t="shared" si="13"/>
        <v>4.3665158371040729</v>
      </c>
      <c r="Z124">
        <f t="shared" si="14"/>
        <v>2.8916666666666666</v>
      </c>
      <c r="AA124">
        <f t="shared" si="15"/>
        <v>1.7311428571428571</v>
      </c>
      <c r="AB124">
        <f t="shared" si="16"/>
        <v>3.572222222222222</v>
      </c>
      <c r="AC124">
        <f t="shared" si="17"/>
        <v>1.4318181818181819</v>
      </c>
      <c r="AD124">
        <f t="shared" si="18"/>
        <v>3.3428571428571434</v>
      </c>
      <c r="AE124">
        <f t="shared" si="19"/>
        <v>2.6130952380952372</v>
      </c>
      <c r="AF124">
        <f t="shared" si="20"/>
        <v>0.50500000000000012</v>
      </c>
      <c r="AG124">
        <f t="shared" si="21"/>
        <v>4.3178628389154712</v>
      </c>
    </row>
    <row r="125" spans="1:33" ht="15" thickBot="1" x14ac:dyDescent="0.35">
      <c r="A125" s="1">
        <v>58</v>
      </c>
      <c r="B125">
        <v>46.380952380952372</v>
      </c>
      <c r="E125">
        <v>76.511375062845659</v>
      </c>
      <c r="H125">
        <v>52.638888888888893</v>
      </c>
      <c r="K125">
        <v>28.852380952380951</v>
      </c>
      <c r="N125">
        <v>59.537037037037038</v>
      </c>
      <c r="Q125">
        <v>23.863636363636363</v>
      </c>
      <c r="R125">
        <v>55.714285714285722</v>
      </c>
      <c r="S125">
        <v>42.857142857142854</v>
      </c>
      <c r="T125">
        <v>8.4166666666666679</v>
      </c>
      <c r="U125">
        <v>71.964380648591188</v>
      </c>
      <c r="W125" s="1">
        <v>58</v>
      </c>
      <c r="X125">
        <f t="shared" si="12"/>
        <v>2.7828571428571425</v>
      </c>
      <c r="Y125">
        <f t="shared" si="13"/>
        <v>4.5906825037707391</v>
      </c>
      <c r="Z125">
        <f t="shared" si="14"/>
        <v>3.1583333333333332</v>
      </c>
      <c r="AA125">
        <f t="shared" si="15"/>
        <v>1.7311428571428571</v>
      </c>
      <c r="AB125">
        <f t="shared" si="16"/>
        <v>3.572222222222222</v>
      </c>
      <c r="AC125">
        <f t="shared" si="17"/>
        <v>1.4318181818181819</v>
      </c>
      <c r="AD125">
        <f t="shared" si="18"/>
        <v>3.3428571428571434</v>
      </c>
      <c r="AE125">
        <f t="shared" si="19"/>
        <v>2.5714285714285712</v>
      </c>
      <c r="AF125">
        <f t="shared" si="20"/>
        <v>0.50500000000000012</v>
      </c>
      <c r="AG125">
        <f t="shared" si="21"/>
        <v>4.3178628389154712</v>
      </c>
    </row>
    <row r="126" spans="1:33" ht="15" thickBot="1" x14ac:dyDescent="0.35">
      <c r="A126" s="1">
        <v>59</v>
      </c>
      <c r="B126">
        <v>46.380952380952372</v>
      </c>
      <c r="E126">
        <v>78.795987981746492</v>
      </c>
      <c r="H126">
        <v>52.638888888888893</v>
      </c>
      <c r="K126">
        <v>28.852380952380951</v>
      </c>
      <c r="N126">
        <v>59.537037037037038</v>
      </c>
      <c r="Q126">
        <v>23.863636363636363</v>
      </c>
      <c r="R126">
        <v>55.714285714285722</v>
      </c>
      <c r="S126">
        <v>42.857142857142854</v>
      </c>
      <c r="T126">
        <v>8.4166666666666679</v>
      </c>
      <c r="U126">
        <v>73.280170122275393</v>
      </c>
      <c r="W126" s="1">
        <v>59</v>
      </c>
      <c r="X126">
        <f t="shared" si="12"/>
        <v>2.7828571428571425</v>
      </c>
      <c r="Y126">
        <f t="shared" si="13"/>
        <v>4.7277592789047898</v>
      </c>
      <c r="Z126">
        <f t="shared" si="14"/>
        <v>3.1583333333333332</v>
      </c>
      <c r="AA126">
        <f t="shared" si="15"/>
        <v>1.7311428571428571</v>
      </c>
      <c r="AB126">
        <f t="shared" si="16"/>
        <v>3.572222222222222</v>
      </c>
      <c r="AC126">
        <f t="shared" si="17"/>
        <v>1.4318181818181819</v>
      </c>
      <c r="AD126">
        <f t="shared" si="18"/>
        <v>3.3428571428571434</v>
      </c>
      <c r="AE126">
        <f t="shared" si="19"/>
        <v>2.5714285714285712</v>
      </c>
      <c r="AF126">
        <f t="shared" si="20"/>
        <v>0.50500000000000012</v>
      </c>
      <c r="AG126">
        <f t="shared" si="21"/>
        <v>4.3968102073365234</v>
      </c>
    </row>
    <row r="127" spans="1:33" ht="15" thickBot="1" x14ac:dyDescent="0.35">
      <c r="A127" s="1">
        <v>60</v>
      </c>
      <c r="B127">
        <v>46.380952380952372</v>
      </c>
      <c r="E127">
        <v>78.436510857563491</v>
      </c>
      <c r="H127">
        <v>52.638888888888893</v>
      </c>
      <c r="K127">
        <v>28.852380952380951</v>
      </c>
      <c r="N127">
        <v>59.537037037037038</v>
      </c>
      <c r="Q127">
        <v>23.863636363636363</v>
      </c>
      <c r="R127">
        <v>55.714285714285722</v>
      </c>
      <c r="S127">
        <v>42.857142857142854</v>
      </c>
      <c r="T127">
        <v>8.4166666666666679</v>
      </c>
      <c r="U127">
        <v>73.280170122275393</v>
      </c>
      <c r="W127" s="1">
        <v>60</v>
      </c>
      <c r="X127">
        <f t="shared" si="12"/>
        <v>2.7828571428571425</v>
      </c>
      <c r="Y127">
        <f t="shared" si="13"/>
        <v>4.7061906514538094</v>
      </c>
      <c r="Z127">
        <f t="shared" si="14"/>
        <v>3.1583333333333332</v>
      </c>
      <c r="AA127">
        <f t="shared" si="15"/>
        <v>1.7311428571428571</v>
      </c>
      <c r="AB127">
        <f t="shared" si="16"/>
        <v>3.572222222222222</v>
      </c>
      <c r="AC127">
        <f t="shared" si="17"/>
        <v>1.4318181818181819</v>
      </c>
      <c r="AD127">
        <f t="shared" si="18"/>
        <v>3.3428571428571434</v>
      </c>
      <c r="AE127">
        <f t="shared" si="19"/>
        <v>2.5714285714285712</v>
      </c>
      <c r="AF127">
        <f t="shared" si="20"/>
        <v>0.50500000000000012</v>
      </c>
      <c r="AG127">
        <f t="shared" si="21"/>
        <v>4.3968102073365234</v>
      </c>
    </row>
  </sheetData>
  <mergeCells count="14">
    <mergeCell ref="B66:U66"/>
    <mergeCell ref="W65:AG65"/>
    <mergeCell ref="X66:AG66"/>
    <mergeCell ref="AJ2:AS2"/>
    <mergeCell ref="AJ1:AT1"/>
    <mergeCell ref="A1:U1"/>
    <mergeCell ref="B2:U2"/>
    <mergeCell ref="W1:AG1"/>
    <mergeCell ref="X2:AG2"/>
    <mergeCell ref="A65:U65"/>
    <mergeCell ref="AJ29:AT29"/>
    <mergeCell ref="AJ30:AS30"/>
    <mergeCell ref="AJ59:AS59"/>
    <mergeCell ref="AI58:AS58"/>
  </mergeCells>
  <phoneticPr fontId="14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68FB-8A04-446E-AF8B-084F2F73FE71}">
  <dimension ref="A1:N104"/>
  <sheetViews>
    <sheetView topLeftCell="A8" zoomScaleNormal="100" workbookViewId="0">
      <selection activeCell="L30" sqref="L30"/>
    </sheetView>
  </sheetViews>
  <sheetFormatPr defaultRowHeight="14.4" x14ac:dyDescent="0.3"/>
  <cols>
    <col min="2" max="2" width="11.5546875" customWidth="1"/>
    <col min="3" max="3" width="12.5546875" customWidth="1"/>
    <col min="4" max="4" width="12.6640625" customWidth="1"/>
    <col min="6" max="6" width="11.44140625" customWidth="1"/>
    <col min="7" max="7" width="11.109375" customWidth="1"/>
    <col min="12" max="14" width="10.6640625" customWidth="1"/>
  </cols>
  <sheetData>
    <row r="1" spans="1:14" x14ac:dyDescent="0.3">
      <c r="A1" s="77" t="s">
        <v>27</v>
      </c>
      <c r="B1" s="78"/>
      <c r="C1" s="78"/>
      <c r="D1" s="78"/>
      <c r="E1" s="78"/>
      <c r="F1" s="79"/>
      <c r="G1" s="4"/>
      <c r="I1" s="95" t="s">
        <v>26</v>
      </c>
      <c r="J1" s="96"/>
      <c r="K1" s="96"/>
      <c r="L1" s="96"/>
      <c r="M1" s="96"/>
      <c r="N1" s="97"/>
    </row>
    <row r="2" spans="1:14" x14ac:dyDescent="0.3">
      <c r="A2" s="80" t="s">
        <v>26</v>
      </c>
      <c r="B2" s="81"/>
      <c r="C2" s="81"/>
      <c r="D2" s="81"/>
      <c r="E2" s="81"/>
      <c r="F2" s="82"/>
      <c r="G2" s="4"/>
      <c r="I2" s="98" t="s">
        <v>103</v>
      </c>
      <c r="J2" s="99"/>
      <c r="K2" s="99"/>
      <c r="L2" s="99"/>
      <c r="M2" s="99"/>
      <c r="N2" s="100"/>
    </row>
    <row r="3" spans="1:14" ht="24" x14ac:dyDescent="0.3">
      <c r="A3" s="83" t="s">
        <v>12</v>
      </c>
      <c r="B3" s="5" t="s">
        <v>20</v>
      </c>
      <c r="C3" s="5" t="s">
        <v>21</v>
      </c>
      <c r="D3" s="5" t="s">
        <v>22</v>
      </c>
      <c r="E3" s="5" t="s">
        <v>23</v>
      </c>
      <c r="F3" s="11" t="s">
        <v>19</v>
      </c>
      <c r="G3" s="4"/>
      <c r="I3" s="101" t="s">
        <v>95</v>
      </c>
      <c r="J3" s="102" t="s">
        <v>13</v>
      </c>
      <c r="K3" s="102" t="s">
        <v>96</v>
      </c>
      <c r="L3" s="102"/>
      <c r="M3" s="102"/>
      <c r="N3" s="103"/>
    </row>
    <row r="4" spans="1:14" ht="22.8" x14ac:dyDescent="0.3">
      <c r="A4" s="12" t="s">
        <v>24</v>
      </c>
      <c r="B4" s="8">
        <v>74592.28940444492</v>
      </c>
      <c r="C4" s="9">
        <v>9</v>
      </c>
      <c r="D4" s="8">
        <v>8288.0321560494358</v>
      </c>
      <c r="E4" s="8">
        <v>63.609469505933326</v>
      </c>
      <c r="F4" s="13">
        <v>4.2751085687743575E-81</v>
      </c>
      <c r="G4" s="4"/>
      <c r="I4" s="101"/>
      <c r="J4" s="102"/>
      <c r="K4" s="26" t="s">
        <v>97</v>
      </c>
      <c r="L4" s="26" t="s">
        <v>98</v>
      </c>
      <c r="M4" s="26" t="s">
        <v>99</v>
      </c>
      <c r="N4" s="32" t="s">
        <v>100</v>
      </c>
    </row>
    <row r="5" spans="1:14" ht="22.8" x14ac:dyDescent="0.3">
      <c r="A5" s="12" t="s">
        <v>25</v>
      </c>
      <c r="B5" s="8">
        <v>76874.38694348876</v>
      </c>
      <c r="C5" s="9">
        <v>590</v>
      </c>
      <c r="D5" s="8">
        <v>130.29557109065891</v>
      </c>
      <c r="E5" s="10"/>
      <c r="F5" s="14"/>
      <c r="G5" s="4"/>
      <c r="I5" s="31" t="s">
        <v>34</v>
      </c>
      <c r="J5" s="27">
        <v>60</v>
      </c>
      <c r="K5" s="28">
        <v>2.1759706343833334</v>
      </c>
      <c r="L5" s="29"/>
      <c r="M5" s="29"/>
      <c r="N5" s="33"/>
    </row>
    <row r="6" spans="1:14" ht="23.4" thickBot="1" x14ac:dyDescent="0.35">
      <c r="A6" s="15" t="s">
        <v>18</v>
      </c>
      <c r="B6" s="16">
        <v>151466.67634793368</v>
      </c>
      <c r="C6" s="17">
        <v>599</v>
      </c>
      <c r="D6" s="18"/>
      <c r="E6" s="18"/>
      <c r="F6" s="19"/>
      <c r="G6" s="4"/>
      <c r="I6" s="31" t="s">
        <v>33</v>
      </c>
      <c r="J6" s="27">
        <v>60</v>
      </c>
      <c r="K6" s="28">
        <v>2.5650140981166669</v>
      </c>
      <c r="L6" s="29"/>
      <c r="M6" s="29"/>
      <c r="N6" s="33"/>
    </row>
    <row r="7" spans="1:14" x14ac:dyDescent="0.3">
      <c r="A7" s="36"/>
      <c r="B7" s="23"/>
      <c r="C7" s="24"/>
      <c r="D7" s="25"/>
      <c r="E7" s="25"/>
      <c r="F7" s="25"/>
      <c r="G7" s="4"/>
      <c r="I7" s="31" t="s">
        <v>7</v>
      </c>
      <c r="J7" s="27">
        <v>60</v>
      </c>
      <c r="K7" s="28">
        <v>3.3355144219833326</v>
      </c>
      <c r="L7" s="29"/>
      <c r="M7" s="29"/>
      <c r="N7" s="33"/>
    </row>
    <row r="8" spans="1:14" ht="18.600000000000001" thickBot="1" x14ac:dyDescent="0.4">
      <c r="A8" s="94" t="s">
        <v>93</v>
      </c>
      <c r="B8" s="94"/>
      <c r="C8" s="94"/>
      <c r="D8" s="94"/>
      <c r="E8" s="94"/>
      <c r="F8" s="94"/>
      <c r="G8" s="94"/>
      <c r="I8" s="31" t="s">
        <v>1</v>
      </c>
      <c r="J8" s="27">
        <v>60</v>
      </c>
      <c r="K8" s="28">
        <v>4.8863579670000004</v>
      </c>
      <c r="L8" s="29"/>
      <c r="M8" s="29"/>
      <c r="N8" s="33"/>
    </row>
    <row r="9" spans="1:14" x14ac:dyDescent="0.3">
      <c r="A9" s="77" t="s">
        <v>28</v>
      </c>
      <c r="B9" s="78"/>
      <c r="C9" s="78"/>
      <c r="D9" s="78"/>
      <c r="E9" s="78"/>
      <c r="F9" s="78"/>
      <c r="G9" s="78"/>
      <c r="I9" s="31" t="s">
        <v>10</v>
      </c>
      <c r="J9" s="27">
        <v>60</v>
      </c>
      <c r="K9" s="28">
        <v>5.4505952381333342</v>
      </c>
      <c r="L9" s="29"/>
      <c r="M9" s="29"/>
      <c r="N9" s="33"/>
    </row>
    <row r="10" spans="1:14" ht="22.8" x14ac:dyDescent="0.3">
      <c r="A10" s="85" t="s">
        <v>94</v>
      </c>
      <c r="B10" s="86" t="s">
        <v>26</v>
      </c>
      <c r="C10" s="87"/>
      <c r="D10" s="87"/>
      <c r="E10" s="87"/>
      <c r="F10" s="87"/>
      <c r="G10" s="87"/>
      <c r="I10" s="31" t="s">
        <v>2</v>
      </c>
      <c r="J10" s="27">
        <v>60</v>
      </c>
      <c r="K10" s="28">
        <v>8.3210695163166655</v>
      </c>
      <c r="L10" s="29"/>
      <c r="M10" s="29"/>
      <c r="N10" s="33"/>
    </row>
    <row r="11" spans="1:14" x14ac:dyDescent="0.3">
      <c r="A11" s="88" t="s">
        <v>29</v>
      </c>
      <c r="B11" s="87"/>
      <c r="C11" s="87"/>
      <c r="D11" s="87"/>
      <c r="E11" s="87"/>
      <c r="F11" s="87"/>
      <c r="G11" s="87"/>
      <c r="I11" s="31" t="s">
        <v>4</v>
      </c>
      <c r="J11" s="27">
        <v>60</v>
      </c>
      <c r="K11" s="29"/>
      <c r="L11" s="28">
        <v>16.049761904</v>
      </c>
      <c r="M11" s="29"/>
      <c r="N11" s="33"/>
    </row>
    <row r="12" spans="1:14" x14ac:dyDescent="0.3">
      <c r="A12" s="89" t="s">
        <v>30</v>
      </c>
      <c r="B12" s="90"/>
      <c r="C12" s="91" t="s">
        <v>31</v>
      </c>
      <c r="D12" s="91" t="s">
        <v>14</v>
      </c>
      <c r="E12" s="91" t="s">
        <v>19</v>
      </c>
      <c r="F12" s="91" t="s">
        <v>32</v>
      </c>
      <c r="G12" s="91"/>
      <c r="I12" s="31" t="s">
        <v>3</v>
      </c>
      <c r="J12" s="27">
        <v>60</v>
      </c>
      <c r="K12" s="29"/>
      <c r="L12" s="29"/>
      <c r="M12" s="28">
        <v>23.019491927600004</v>
      </c>
      <c r="N12" s="33"/>
    </row>
    <row r="13" spans="1:14" x14ac:dyDescent="0.3">
      <c r="A13" s="89"/>
      <c r="B13" s="90"/>
      <c r="C13" s="91"/>
      <c r="D13" s="91"/>
      <c r="E13" s="91"/>
      <c r="F13" s="5" t="s">
        <v>16</v>
      </c>
      <c r="G13" s="5" t="s">
        <v>17</v>
      </c>
      <c r="I13" s="31" t="s">
        <v>35</v>
      </c>
      <c r="J13" s="27">
        <v>60</v>
      </c>
      <c r="K13" s="29"/>
      <c r="L13" s="29"/>
      <c r="M13" s="28">
        <v>29.420084301716667</v>
      </c>
      <c r="N13" s="34">
        <v>29.420084301716667</v>
      </c>
    </row>
    <row r="14" spans="1:14" x14ac:dyDescent="0.3">
      <c r="A14" s="84" t="s">
        <v>1</v>
      </c>
      <c r="B14" s="6" t="s">
        <v>2</v>
      </c>
      <c r="C14" s="20">
        <v>-3.4347115493166651</v>
      </c>
      <c r="D14" s="20">
        <v>2.0840311185349298</v>
      </c>
      <c r="E14" s="7">
        <v>0.82369519229863641</v>
      </c>
      <c r="F14" s="21">
        <v>-10.053364968315751</v>
      </c>
      <c r="G14" s="21">
        <v>3.183941869682422</v>
      </c>
      <c r="I14" s="31" t="s">
        <v>5</v>
      </c>
      <c r="J14" s="27">
        <v>60</v>
      </c>
      <c r="K14" s="29"/>
      <c r="L14" s="29"/>
      <c r="M14" s="29"/>
      <c r="N14" s="34">
        <v>33.001039305016675</v>
      </c>
    </row>
    <row r="15" spans="1:14" x14ac:dyDescent="0.3">
      <c r="A15" s="84"/>
      <c r="B15" s="6" t="s">
        <v>3</v>
      </c>
      <c r="C15" s="22" t="s">
        <v>37</v>
      </c>
      <c r="D15" s="20">
        <v>2.0840311185349329</v>
      </c>
      <c r="E15" s="7">
        <v>6.8423045007648398E-13</v>
      </c>
      <c r="F15" s="21">
        <v>-24.751787379599094</v>
      </c>
      <c r="G15" s="21">
        <v>-11.514480541600918</v>
      </c>
      <c r="I15" s="31" t="s">
        <v>19</v>
      </c>
      <c r="J15" s="29"/>
      <c r="K15" s="30">
        <v>9.4872030683853414E-2</v>
      </c>
      <c r="L15" s="30">
        <v>1</v>
      </c>
      <c r="M15" s="30">
        <v>6.7739008968022207E-2</v>
      </c>
      <c r="N15" s="35">
        <v>0.78486380271564704</v>
      </c>
    </row>
    <row r="16" spans="1:14" x14ac:dyDescent="0.3">
      <c r="A16" s="84"/>
      <c r="B16" s="6" t="s">
        <v>4</v>
      </c>
      <c r="C16" s="22" t="s">
        <v>38</v>
      </c>
      <c r="D16" s="20">
        <v>2.0840311185349329</v>
      </c>
      <c r="E16" s="7">
        <v>5.3951908896010536E-6</v>
      </c>
      <c r="F16" s="21">
        <v>-17.782057355999086</v>
      </c>
      <c r="G16" s="21">
        <v>-4.5447505180009129</v>
      </c>
      <c r="I16" s="104" t="s">
        <v>101</v>
      </c>
      <c r="J16" s="105"/>
      <c r="K16" s="105"/>
      <c r="L16" s="105"/>
      <c r="M16" s="105"/>
      <c r="N16" s="106"/>
    </row>
    <row r="17" spans="1:14" ht="15" thickBot="1" x14ac:dyDescent="0.35">
      <c r="A17" s="84"/>
      <c r="B17" s="67" t="s">
        <v>5</v>
      </c>
      <c r="C17" s="68" t="s">
        <v>39</v>
      </c>
      <c r="D17" s="69">
        <v>2.0840311185349329</v>
      </c>
      <c r="E17" s="70">
        <v>6.8267613784200876E-13</v>
      </c>
      <c r="F17" s="21">
        <v>-34.733334757015761</v>
      </c>
      <c r="G17" s="21">
        <v>-21.496027919017585</v>
      </c>
      <c r="I17" s="107" t="s">
        <v>102</v>
      </c>
      <c r="J17" s="108"/>
      <c r="K17" s="108"/>
      <c r="L17" s="108"/>
      <c r="M17" s="108"/>
      <c r="N17" s="109"/>
    </row>
    <row r="18" spans="1:14" x14ac:dyDescent="0.3">
      <c r="A18" s="84"/>
      <c r="B18" s="6" t="s">
        <v>7</v>
      </c>
      <c r="C18" s="20">
        <v>1.5508435450166678</v>
      </c>
      <c r="D18" s="20">
        <v>2.0840311185349329</v>
      </c>
      <c r="E18" s="7">
        <v>0.99919880251077819</v>
      </c>
      <c r="F18" s="21">
        <v>-5.0678098739824193</v>
      </c>
      <c r="G18" s="21">
        <v>8.1694969640157549</v>
      </c>
    </row>
    <row r="19" spans="1:14" x14ac:dyDescent="0.3">
      <c r="A19" s="84"/>
      <c r="B19" s="6" t="s">
        <v>33</v>
      </c>
      <c r="C19" s="20">
        <v>2.3213438688833334</v>
      </c>
      <c r="D19" s="20">
        <v>2.0840311185349329</v>
      </c>
      <c r="E19" s="7">
        <v>0.98324405872208742</v>
      </c>
      <c r="F19" s="21">
        <v>-4.2973095501157541</v>
      </c>
      <c r="G19" s="21">
        <v>8.9399972878824201</v>
      </c>
    </row>
    <row r="20" spans="1:14" x14ac:dyDescent="0.3">
      <c r="A20" s="84"/>
      <c r="B20" s="6" t="s">
        <v>34</v>
      </c>
      <c r="C20" s="20">
        <v>2.710387332616667</v>
      </c>
      <c r="D20" s="20">
        <v>2.0840311185349329</v>
      </c>
      <c r="E20" s="7">
        <v>0.95339675043556271</v>
      </c>
      <c r="F20" s="21">
        <v>-3.9082660863824201</v>
      </c>
      <c r="G20" s="21">
        <v>9.3290407516157536</v>
      </c>
    </row>
    <row r="21" spans="1:14" x14ac:dyDescent="0.3">
      <c r="A21" s="84"/>
      <c r="B21" s="6" t="s">
        <v>10</v>
      </c>
      <c r="C21" s="20">
        <v>-0.56423727113333388</v>
      </c>
      <c r="D21" s="20">
        <v>2.0840311185349329</v>
      </c>
      <c r="E21" s="7">
        <v>0.99999986247885209</v>
      </c>
      <c r="F21" s="21">
        <v>-7.182890690132421</v>
      </c>
      <c r="G21" s="21">
        <v>6.0544161478657532</v>
      </c>
    </row>
    <row r="22" spans="1:14" x14ac:dyDescent="0.3">
      <c r="A22" s="84"/>
      <c r="B22" s="6" t="s">
        <v>35</v>
      </c>
      <c r="C22" s="22" t="s">
        <v>40</v>
      </c>
      <c r="D22" s="20">
        <v>2.0840311185349329</v>
      </c>
      <c r="E22" s="7">
        <v>6.8267613784200876E-13</v>
      </c>
      <c r="F22" s="21">
        <v>-31.152379753715756</v>
      </c>
      <c r="G22" s="21">
        <v>-17.91507291571758</v>
      </c>
      <c r="I22" t="s">
        <v>104</v>
      </c>
    </row>
    <row r="23" spans="1:14" x14ac:dyDescent="0.3">
      <c r="A23" s="84" t="s">
        <v>2</v>
      </c>
      <c r="B23" s="6" t="s">
        <v>1</v>
      </c>
      <c r="C23" s="20">
        <v>3.4347115493166651</v>
      </c>
      <c r="D23" s="20">
        <v>2.0840311185349329</v>
      </c>
      <c r="E23" s="7">
        <v>0.82369519229863641</v>
      </c>
      <c r="F23" s="21">
        <v>-3.183941869682422</v>
      </c>
      <c r="G23" s="21">
        <v>10.053364968315751</v>
      </c>
      <c r="I23" t="s">
        <v>105</v>
      </c>
    </row>
    <row r="24" spans="1:14" x14ac:dyDescent="0.3">
      <c r="A24" s="84"/>
      <c r="B24" s="6" t="s">
        <v>3</v>
      </c>
      <c r="C24" s="22" t="s">
        <v>41</v>
      </c>
      <c r="D24" s="20">
        <v>2.0840311185349329</v>
      </c>
      <c r="E24" s="7">
        <v>2.2209500905034929E-10</v>
      </c>
      <c r="F24" s="21">
        <v>-21.317075830282427</v>
      </c>
      <c r="G24" s="21">
        <v>-8.0797689922842508</v>
      </c>
    </row>
    <row r="25" spans="1:14" x14ac:dyDescent="0.3">
      <c r="A25" s="84"/>
      <c r="B25" s="6" t="s">
        <v>4</v>
      </c>
      <c r="C25" s="22" t="s">
        <v>42</v>
      </c>
      <c r="D25" s="20">
        <v>2.0840311185349329</v>
      </c>
      <c r="E25" s="7">
        <v>8.5963225449229297E-3</v>
      </c>
      <c r="F25" s="21">
        <v>-14.347345806682423</v>
      </c>
      <c r="G25" s="21">
        <v>-1.1100389686842478</v>
      </c>
      <c r="I25" t="s">
        <v>170</v>
      </c>
      <c r="J25" t="s">
        <v>171</v>
      </c>
    </row>
    <row r="26" spans="1:14" x14ac:dyDescent="0.3">
      <c r="A26" s="84"/>
      <c r="B26" s="67" t="s">
        <v>5</v>
      </c>
      <c r="C26" s="68" t="s">
        <v>43</v>
      </c>
      <c r="D26" s="69">
        <v>2.0840311185349329</v>
      </c>
      <c r="E26" s="70">
        <v>6.8267613784200876E-13</v>
      </c>
      <c r="F26" s="21">
        <v>-31.298623207699098</v>
      </c>
      <c r="G26" s="21">
        <v>-18.061316369700922</v>
      </c>
      <c r="I26" t="s">
        <v>172</v>
      </c>
      <c r="J26" t="s">
        <v>173</v>
      </c>
    </row>
    <row r="27" spans="1:14" x14ac:dyDescent="0.3">
      <c r="A27" s="84"/>
      <c r="B27" s="6" t="s">
        <v>7</v>
      </c>
      <c r="C27" s="20">
        <v>4.9855550943333329</v>
      </c>
      <c r="D27" s="20">
        <v>2.0840311185349329</v>
      </c>
      <c r="E27" s="7">
        <v>0.33228785951627582</v>
      </c>
      <c r="F27" s="21">
        <v>-1.6330983246657542</v>
      </c>
      <c r="G27" s="21">
        <v>11.60420851333242</v>
      </c>
      <c r="I27" t="s">
        <v>174</v>
      </c>
      <c r="J27" t="s">
        <v>175</v>
      </c>
    </row>
    <row r="28" spans="1:14" x14ac:dyDescent="0.3">
      <c r="A28" s="84"/>
      <c r="B28" s="6" t="s">
        <v>33</v>
      </c>
      <c r="C28" s="20">
        <v>5.756055418199999</v>
      </c>
      <c r="D28" s="20">
        <v>2.0840311185349329</v>
      </c>
      <c r="E28" s="7">
        <v>0.15213682882143542</v>
      </c>
      <c r="F28" s="21">
        <v>-0.8625980007990881</v>
      </c>
      <c r="G28" s="21">
        <v>12.374708837199087</v>
      </c>
      <c r="I28" t="s">
        <v>176</v>
      </c>
      <c r="J28" t="s">
        <v>177</v>
      </c>
    </row>
    <row r="29" spans="1:14" x14ac:dyDescent="0.3">
      <c r="A29" s="84"/>
      <c r="B29" s="6" t="s">
        <v>34</v>
      </c>
      <c r="C29" s="20">
        <v>6.1450988819333325</v>
      </c>
      <c r="D29" s="20">
        <v>2.0840311185349329</v>
      </c>
      <c r="E29" s="7">
        <v>9.4872030683853414E-2</v>
      </c>
      <c r="F29" s="21">
        <v>-0.47355453706575457</v>
      </c>
      <c r="G29" s="21">
        <v>12.763752300932421</v>
      </c>
    </row>
    <row r="30" spans="1:14" x14ac:dyDescent="0.3">
      <c r="A30" s="84"/>
      <c r="B30" s="6" t="s">
        <v>10</v>
      </c>
      <c r="C30" s="20">
        <v>2.8704742781833312</v>
      </c>
      <c r="D30" s="20">
        <v>2.0840311185349329</v>
      </c>
      <c r="E30" s="7">
        <v>0.93381100217709134</v>
      </c>
      <c r="F30" s="21">
        <v>-3.7481791408157559</v>
      </c>
      <c r="G30" s="21">
        <v>9.4891276971824183</v>
      </c>
    </row>
    <row r="31" spans="1:14" x14ac:dyDescent="0.3">
      <c r="A31" s="84"/>
      <c r="B31" s="6" t="s">
        <v>35</v>
      </c>
      <c r="C31" s="22" t="s">
        <v>44</v>
      </c>
      <c r="D31" s="20">
        <v>2.0840311185349329</v>
      </c>
      <c r="E31" s="7">
        <v>6.8267613784200876E-13</v>
      </c>
      <c r="F31" s="21">
        <v>-27.717668204399089</v>
      </c>
      <c r="G31" s="21">
        <v>-14.480361366400913</v>
      </c>
    </row>
    <row r="32" spans="1:14" x14ac:dyDescent="0.3">
      <c r="A32" s="84" t="s">
        <v>3</v>
      </c>
      <c r="B32" s="6" t="s">
        <v>1</v>
      </c>
      <c r="C32" s="22" t="s">
        <v>45</v>
      </c>
      <c r="D32" s="20">
        <v>2.0840311185349329</v>
      </c>
      <c r="E32" s="7">
        <v>6.8423045007648398E-13</v>
      </c>
      <c r="F32" s="21">
        <v>11.514480541600918</v>
      </c>
      <c r="G32" s="21">
        <v>24.751787379599094</v>
      </c>
    </row>
    <row r="33" spans="1:7" x14ac:dyDescent="0.3">
      <c r="A33" s="84"/>
      <c r="B33" s="6" t="s">
        <v>2</v>
      </c>
      <c r="C33" s="22" t="s">
        <v>46</v>
      </c>
      <c r="D33" s="20">
        <v>2.0840311185349329</v>
      </c>
      <c r="E33" s="7">
        <v>2.2209500905034929E-10</v>
      </c>
      <c r="F33" s="21">
        <v>8.0797689922842508</v>
      </c>
      <c r="G33" s="21">
        <v>21.317075830282427</v>
      </c>
    </row>
    <row r="34" spans="1:7" x14ac:dyDescent="0.3">
      <c r="A34" s="84"/>
      <c r="B34" s="6" t="s">
        <v>4</v>
      </c>
      <c r="C34" s="22" t="s">
        <v>47</v>
      </c>
      <c r="D34" s="20">
        <v>2.0840311185349329</v>
      </c>
      <c r="E34" s="7">
        <v>2.9757487477638511E-2</v>
      </c>
      <c r="F34" s="21">
        <v>0.35107660460091683</v>
      </c>
      <c r="G34" s="21">
        <v>13.588383442599092</v>
      </c>
    </row>
    <row r="35" spans="1:7" x14ac:dyDescent="0.3">
      <c r="A35" s="84"/>
      <c r="B35" s="67" t="s">
        <v>5</v>
      </c>
      <c r="C35" s="68" t="s">
        <v>48</v>
      </c>
      <c r="D35" s="69">
        <v>2.0840311185349329</v>
      </c>
      <c r="E35" s="70">
        <v>9.1749465243484707E-5</v>
      </c>
      <c r="F35" s="21">
        <v>-16.600200796415759</v>
      </c>
      <c r="G35" s="21">
        <v>-3.3628939584175841</v>
      </c>
    </row>
    <row r="36" spans="1:7" x14ac:dyDescent="0.3">
      <c r="A36" s="84"/>
      <c r="B36" s="6" t="s">
        <v>7</v>
      </c>
      <c r="C36" s="22" t="s">
        <v>49</v>
      </c>
      <c r="D36" s="20">
        <v>2.0840311185349329</v>
      </c>
      <c r="E36" s="7">
        <v>6.8267613784200876E-13</v>
      </c>
      <c r="F36" s="21">
        <v>13.065324086617583</v>
      </c>
      <c r="G36" s="21">
        <v>26.302630924615759</v>
      </c>
    </row>
    <row r="37" spans="1:7" x14ac:dyDescent="0.3">
      <c r="A37" s="84"/>
      <c r="B37" s="6" t="s">
        <v>33</v>
      </c>
      <c r="C37" s="22" t="s">
        <v>50</v>
      </c>
      <c r="D37" s="20">
        <v>2.0840311185349329</v>
      </c>
      <c r="E37" s="7">
        <v>6.8267613784200876E-13</v>
      </c>
      <c r="F37" s="21">
        <v>13.83582441048425</v>
      </c>
      <c r="G37" s="21">
        <v>27.073131248482426</v>
      </c>
    </row>
    <row r="38" spans="1:7" x14ac:dyDescent="0.3">
      <c r="A38" s="84"/>
      <c r="B38" s="6" t="s">
        <v>34</v>
      </c>
      <c r="C38" s="22" t="s">
        <v>51</v>
      </c>
      <c r="D38" s="20">
        <v>2.0840311185349329</v>
      </c>
      <c r="E38" s="7">
        <v>6.8267613784200876E-13</v>
      </c>
      <c r="F38" s="21">
        <v>14.224867874217583</v>
      </c>
      <c r="G38" s="21">
        <v>27.462174712215759</v>
      </c>
    </row>
    <row r="39" spans="1:7" x14ac:dyDescent="0.3">
      <c r="A39" s="84"/>
      <c r="B39" s="6" t="s">
        <v>10</v>
      </c>
      <c r="C39" s="22" t="s">
        <v>52</v>
      </c>
      <c r="D39" s="20">
        <v>2.0840311185349329</v>
      </c>
      <c r="E39" s="7">
        <v>6.9444450190303542E-13</v>
      </c>
      <c r="F39" s="21">
        <v>10.950243270467581</v>
      </c>
      <c r="G39" s="21">
        <v>24.187550108465757</v>
      </c>
    </row>
    <row r="40" spans="1:7" x14ac:dyDescent="0.3">
      <c r="A40" s="84"/>
      <c r="B40" s="6" t="s">
        <v>35</v>
      </c>
      <c r="C40" s="20">
        <v>-6.4005923741166626</v>
      </c>
      <c r="D40" s="20">
        <v>2.0840311185349329</v>
      </c>
      <c r="E40" s="7">
        <v>6.7739008968022207E-2</v>
      </c>
      <c r="F40" s="21">
        <v>-13.019245793115751</v>
      </c>
      <c r="G40" s="21">
        <v>0.2180610448824245</v>
      </c>
    </row>
    <row r="41" spans="1:7" x14ac:dyDescent="0.3">
      <c r="A41" s="84" t="s">
        <v>4</v>
      </c>
      <c r="B41" s="6" t="s">
        <v>1</v>
      </c>
      <c r="C41" s="22" t="s">
        <v>53</v>
      </c>
      <c r="D41" s="20">
        <v>2.0840311185349329</v>
      </c>
      <c r="E41" s="7">
        <v>5.3951908896010536E-6</v>
      </c>
      <c r="F41" s="21">
        <v>4.5447505180009129</v>
      </c>
      <c r="G41" s="21">
        <v>17.782057355999086</v>
      </c>
    </row>
    <row r="42" spans="1:7" x14ac:dyDescent="0.3">
      <c r="A42" s="84"/>
      <c r="B42" s="6" t="s">
        <v>2</v>
      </c>
      <c r="C42" s="22" t="s">
        <v>54</v>
      </c>
      <c r="D42" s="20">
        <v>2.0840311185349329</v>
      </c>
      <c r="E42" s="7">
        <v>8.5963225449229297E-3</v>
      </c>
      <c r="F42" s="21">
        <v>1.1100389686842478</v>
      </c>
      <c r="G42" s="21">
        <v>14.347345806682423</v>
      </c>
    </row>
    <row r="43" spans="1:7" x14ac:dyDescent="0.3">
      <c r="A43" s="84"/>
      <c r="B43" s="6" t="s">
        <v>3</v>
      </c>
      <c r="C43" s="22" t="s">
        <v>55</v>
      </c>
      <c r="D43" s="20">
        <v>2.0840311185349329</v>
      </c>
      <c r="E43" s="7">
        <v>2.9757487477638511E-2</v>
      </c>
      <c r="F43" s="21">
        <v>-13.588383442599092</v>
      </c>
      <c r="G43" s="21">
        <v>-0.35107660460091683</v>
      </c>
    </row>
    <row r="44" spans="1:7" x14ac:dyDescent="0.3">
      <c r="A44" s="84"/>
      <c r="B44" s="6" t="s">
        <v>5</v>
      </c>
      <c r="C44" s="22" t="s">
        <v>56</v>
      </c>
      <c r="D44" s="20">
        <v>2.0840311185349329</v>
      </c>
      <c r="E44" s="7">
        <v>7.929212841872868E-13</v>
      </c>
      <c r="F44" s="21">
        <v>-23.569930820015763</v>
      </c>
      <c r="G44" s="21">
        <v>-10.332623982017587</v>
      </c>
    </row>
    <row r="45" spans="1:7" x14ac:dyDescent="0.3">
      <c r="A45" s="84"/>
      <c r="B45" s="6" t="s">
        <v>7</v>
      </c>
      <c r="C45" s="22" t="s">
        <v>57</v>
      </c>
      <c r="D45" s="20">
        <v>2.0840311185349329</v>
      </c>
      <c r="E45" s="7">
        <v>8.565438724961183E-8</v>
      </c>
      <c r="F45" s="21">
        <v>6.0955940630175798</v>
      </c>
      <c r="G45" s="21">
        <v>19.332900901015755</v>
      </c>
    </row>
    <row r="46" spans="1:7" x14ac:dyDescent="0.3">
      <c r="A46" s="84"/>
      <c r="B46" s="6" t="s">
        <v>33</v>
      </c>
      <c r="C46" s="22" t="s">
        <v>58</v>
      </c>
      <c r="D46" s="20">
        <v>2.0840311185349329</v>
      </c>
      <c r="E46" s="7">
        <v>9.225133879020575E-9</v>
      </c>
      <c r="F46" s="21">
        <v>6.8660943868842468</v>
      </c>
      <c r="G46" s="21">
        <v>20.103401224882422</v>
      </c>
    </row>
    <row r="47" spans="1:7" x14ac:dyDescent="0.3">
      <c r="A47" s="84"/>
      <c r="B47" s="6" t="s">
        <v>34</v>
      </c>
      <c r="C47" s="22" t="s">
        <v>59</v>
      </c>
      <c r="D47" s="20">
        <v>2.0840311185349329</v>
      </c>
      <c r="E47" s="7">
        <v>2.873232429756456E-9</v>
      </c>
      <c r="F47" s="21">
        <v>7.2551378506175803</v>
      </c>
      <c r="G47" s="21">
        <v>20.492444688615755</v>
      </c>
    </row>
    <row r="48" spans="1:7" x14ac:dyDescent="0.3">
      <c r="A48" s="84"/>
      <c r="B48" s="6" t="s">
        <v>10</v>
      </c>
      <c r="C48" s="22" t="s">
        <v>60</v>
      </c>
      <c r="D48" s="20">
        <v>2.0840311185349329</v>
      </c>
      <c r="E48" s="7">
        <v>2.1639140880269636E-5</v>
      </c>
      <c r="F48" s="21">
        <v>3.9805132468675781</v>
      </c>
      <c r="G48" s="21">
        <v>17.217820084865753</v>
      </c>
    </row>
    <row r="49" spans="1:7" x14ac:dyDescent="0.3">
      <c r="A49" s="84"/>
      <c r="B49" s="6" t="s">
        <v>35</v>
      </c>
      <c r="C49" s="22" t="s">
        <v>61</v>
      </c>
      <c r="D49" s="20">
        <v>2.0840311185349329</v>
      </c>
      <c r="E49" s="7">
        <v>1.2933153770156025E-8</v>
      </c>
      <c r="F49" s="21">
        <v>-19.988975816715755</v>
      </c>
      <c r="G49" s="21">
        <v>-6.7516689787175794</v>
      </c>
    </row>
    <row r="50" spans="1:7" x14ac:dyDescent="0.3">
      <c r="A50" s="84" t="s">
        <v>5</v>
      </c>
      <c r="B50" s="6" t="s">
        <v>1</v>
      </c>
      <c r="C50" s="22" t="s">
        <v>62</v>
      </c>
      <c r="D50" s="20">
        <v>2.0840311185349329</v>
      </c>
      <c r="E50" s="7">
        <v>6.8267613784200876E-13</v>
      </c>
      <c r="F50" s="21">
        <v>21.496027919017585</v>
      </c>
      <c r="G50" s="21">
        <v>34.733334757015761</v>
      </c>
    </row>
    <row r="51" spans="1:7" x14ac:dyDescent="0.3">
      <c r="A51" s="84"/>
      <c r="B51" s="67" t="s">
        <v>2</v>
      </c>
      <c r="C51" s="68" t="s">
        <v>63</v>
      </c>
      <c r="D51" s="69">
        <v>2.0840311185349329</v>
      </c>
      <c r="E51" s="70">
        <v>6.8267613784200876E-13</v>
      </c>
      <c r="F51" s="21">
        <v>18.061316369700922</v>
      </c>
      <c r="G51" s="21">
        <v>31.298623207699098</v>
      </c>
    </row>
    <row r="52" spans="1:7" x14ac:dyDescent="0.3">
      <c r="A52" s="84"/>
      <c r="B52" s="6" t="s">
        <v>3</v>
      </c>
      <c r="C52" s="22" t="s">
        <v>64</v>
      </c>
      <c r="D52" s="20">
        <v>2.0840311185349329</v>
      </c>
      <c r="E52" s="7">
        <v>9.1749465243484707E-5</v>
      </c>
      <c r="F52" s="21">
        <v>3.3628939584175841</v>
      </c>
      <c r="G52" s="21">
        <v>16.600200796415759</v>
      </c>
    </row>
    <row r="53" spans="1:7" x14ac:dyDescent="0.3">
      <c r="A53" s="84"/>
      <c r="B53" s="67" t="s">
        <v>4</v>
      </c>
      <c r="C53" s="68" t="s">
        <v>65</v>
      </c>
      <c r="D53" s="69">
        <v>2.0840311185349329</v>
      </c>
      <c r="E53" s="70">
        <v>7.929212841872868E-13</v>
      </c>
      <c r="F53" s="21">
        <v>10.332623982017587</v>
      </c>
      <c r="G53" s="21">
        <v>23.569930820015763</v>
      </c>
    </row>
    <row r="54" spans="1:7" x14ac:dyDescent="0.3">
      <c r="A54" s="84"/>
      <c r="B54" s="6" t="s">
        <v>7</v>
      </c>
      <c r="C54" s="22" t="s">
        <v>66</v>
      </c>
      <c r="D54" s="20">
        <v>2.0840311185349329</v>
      </c>
      <c r="E54" s="7">
        <v>6.8267613784200876E-13</v>
      </c>
      <c r="F54" s="21">
        <v>23.046871464034254</v>
      </c>
      <c r="G54" s="21">
        <v>36.28417830203243</v>
      </c>
    </row>
    <row r="55" spans="1:7" x14ac:dyDescent="0.3">
      <c r="A55" s="84"/>
      <c r="B55" s="6" t="s">
        <v>33</v>
      </c>
      <c r="C55" s="22" t="s">
        <v>67</v>
      </c>
      <c r="D55" s="20">
        <v>2.0840311185349329</v>
      </c>
      <c r="E55" s="7">
        <v>6.8267613784200876E-13</v>
      </c>
      <c r="F55" s="21">
        <v>23.817371787900921</v>
      </c>
      <c r="G55" s="21">
        <v>37.054678625899093</v>
      </c>
    </row>
    <row r="56" spans="1:7" x14ac:dyDescent="0.3">
      <c r="A56" s="84"/>
      <c r="B56" s="6" t="s">
        <v>34</v>
      </c>
      <c r="C56" s="22" t="s">
        <v>68</v>
      </c>
      <c r="D56" s="20">
        <v>2.0840311185349329</v>
      </c>
      <c r="E56" s="7">
        <v>6.8267613784200876E-13</v>
      </c>
      <c r="F56" s="21">
        <v>24.206415251634255</v>
      </c>
      <c r="G56" s="21">
        <v>37.443722089632431</v>
      </c>
    </row>
    <row r="57" spans="1:7" x14ac:dyDescent="0.3">
      <c r="A57" s="84"/>
      <c r="B57" s="6" t="s">
        <v>10</v>
      </c>
      <c r="C57" s="22" t="s">
        <v>69</v>
      </c>
      <c r="D57" s="20">
        <v>2.0840311185349329</v>
      </c>
      <c r="E57" s="7">
        <v>6.8267613784200876E-13</v>
      </c>
      <c r="F57" s="21">
        <v>20.931790647884252</v>
      </c>
      <c r="G57" s="21">
        <v>34.169097485882425</v>
      </c>
    </row>
    <row r="58" spans="1:7" x14ac:dyDescent="0.3">
      <c r="A58" s="84"/>
      <c r="B58" s="6" t="s">
        <v>35</v>
      </c>
      <c r="C58" s="20">
        <v>3.5809550033000086</v>
      </c>
      <c r="D58" s="20">
        <v>2.0840311185349329</v>
      </c>
      <c r="E58" s="7">
        <v>0.78486380271564671</v>
      </c>
      <c r="F58" s="21">
        <v>-3.0376984156990785</v>
      </c>
      <c r="G58" s="21">
        <v>10.199608422299097</v>
      </c>
    </row>
    <row r="59" spans="1:7" x14ac:dyDescent="0.3">
      <c r="A59" s="84" t="s">
        <v>7</v>
      </c>
      <c r="B59" s="6" t="s">
        <v>1</v>
      </c>
      <c r="C59" s="20">
        <v>-1.5508435450166678</v>
      </c>
      <c r="D59" s="20">
        <v>2.0840311185349329</v>
      </c>
      <c r="E59" s="7">
        <v>0.99919880251077819</v>
      </c>
      <c r="F59" s="21">
        <v>-8.1694969640157549</v>
      </c>
      <c r="G59" s="21">
        <v>5.0678098739824193</v>
      </c>
    </row>
    <row r="60" spans="1:7" x14ac:dyDescent="0.3">
      <c r="A60" s="84"/>
      <c r="B60" s="6" t="s">
        <v>2</v>
      </c>
      <c r="C60" s="20">
        <v>-4.9855550943333329</v>
      </c>
      <c r="D60" s="20">
        <v>2.0840311185349329</v>
      </c>
      <c r="E60" s="7">
        <v>0.33228785951627582</v>
      </c>
      <c r="F60" s="21">
        <v>-11.60420851333242</v>
      </c>
      <c r="G60" s="21">
        <v>1.6330983246657542</v>
      </c>
    </row>
    <row r="61" spans="1:7" x14ac:dyDescent="0.3">
      <c r="A61" s="84"/>
      <c r="B61" s="6" t="s">
        <v>3</v>
      </c>
      <c r="C61" s="22" t="s">
        <v>70</v>
      </c>
      <c r="D61" s="20">
        <v>2.0840311185349329</v>
      </c>
      <c r="E61" s="7">
        <v>6.8267613784200876E-13</v>
      </c>
      <c r="F61" s="21">
        <v>-26.302630924615759</v>
      </c>
      <c r="G61" s="21">
        <v>-13.065324086617583</v>
      </c>
    </row>
    <row r="62" spans="1:7" x14ac:dyDescent="0.3">
      <c r="A62" s="84"/>
      <c r="B62" s="6" t="s">
        <v>4</v>
      </c>
      <c r="C62" s="22" t="s">
        <v>71</v>
      </c>
      <c r="D62" s="20">
        <v>2.0840311185349329</v>
      </c>
      <c r="E62" s="7">
        <v>8.565438724961183E-8</v>
      </c>
      <c r="F62" s="21">
        <v>-19.332900901015755</v>
      </c>
      <c r="G62" s="21">
        <v>-6.0955940630175798</v>
      </c>
    </row>
    <row r="63" spans="1:7" x14ac:dyDescent="0.3">
      <c r="A63" s="84"/>
      <c r="B63" s="6" t="s">
        <v>5</v>
      </c>
      <c r="C63" s="22" t="s">
        <v>72</v>
      </c>
      <c r="D63" s="20">
        <v>2.0840311185349329</v>
      </c>
      <c r="E63" s="7">
        <v>6.8267613784200876E-13</v>
      </c>
      <c r="F63" s="21">
        <v>-36.28417830203243</v>
      </c>
      <c r="G63" s="21">
        <v>-23.046871464034254</v>
      </c>
    </row>
    <row r="64" spans="1:7" x14ac:dyDescent="0.3">
      <c r="A64" s="84"/>
      <c r="B64" s="6" t="s">
        <v>33</v>
      </c>
      <c r="C64" s="20">
        <v>0.77050032386666567</v>
      </c>
      <c r="D64" s="20">
        <v>2.0840311185349329</v>
      </c>
      <c r="E64" s="7">
        <v>0.99999785614019721</v>
      </c>
      <c r="F64" s="21">
        <v>-5.848153095132421</v>
      </c>
      <c r="G64" s="21">
        <v>7.3891537428657532</v>
      </c>
    </row>
    <row r="65" spans="1:7" x14ac:dyDescent="0.3">
      <c r="A65" s="84"/>
      <c r="B65" s="6" t="s">
        <v>34</v>
      </c>
      <c r="C65" s="20">
        <v>1.1595437875999992</v>
      </c>
      <c r="D65" s="20">
        <v>2.0840311185349329</v>
      </c>
      <c r="E65" s="7">
        <v>0.99992734482557799</v>
      </c>
      <c r="F65" s="21">
        <v>-5.4591096313990874</v>
      </c>
      <c r="G65" s="21">
        <v>7.7781972065990868</v>
      </c>
    </row>
    <row r="66" spans="1:7" x14ac:dyDescent="0.3">
      <c r="A66" s="84"/>
      <c r="B66" s="6" t="s">
        <v>10</v>
      </c>
      <c r="C66" s="20">
        <v>-2.1150808161500017</v>
      </c>
      <c r="D66" s="20">
        <v>2.0840311185349329</v>
      </c>
      <c r="E66" s="7">
        <v>0.99133651582060245</v>
      </c>
      <c r="F66" s="21">
        <v>-8.7337342351490896</v>
      </c>
      <c r="G66" s="21">
        <v>4.5035726028490854</v>
      </c>
    </row>
    <row r="67" spans="1:7" x14ac:dyDescent="0.3">
      <c r="A67" s="84"/>
      <c r="B67" s="6" t="s">
        <v>35</v>
      </c>
      <c r="C67" s="22" t="s">
        <v>73</v>
      </c>
      <c r="D67" s="20">
        <v>2.0840311185349329</v>
      </c>
      <c r="E67" s="7">
        <v>6.8267613784200876E-13</v>
      </c>
      <c r="F67" s="21">
        <v>-32.703223298732418</v>
      </c>
      <c r="G67" s="21">
        <v>-19.465916460734245</v>
      </c>
    </row>
    <row r="68" spans="1:7" x14ac:dyDescent="0.3">
      <c r="A68" s="84" t="s">
        <v>33</v>
      </c>
      <c r="B68" s="6" t="s">
        <v>1</v>
      </c>
      <c r="C68" s="20">
        <v>-2.3213438688833334</v>
      </c>
      <c r="D68" s="20">
        <v>2.0840311185349329</v>
      </c>
      <c r="E68" s="7">
        <v>0.98324405872208742</v>
      </c>
      <c r="F68" s="21">
        <v>-8.9399972878824201</v>
      </c>
      <c r="G68" s="21">
        <v>4.2973095501157541</v>
      </c>
    </row>
    <row r="69" spans="1:7" x14ac:dyDescent="0.3">
      <c r="A69" s="84"/>
      <c r="B69" s="6" t="s">
        <v>2</v>
      </c>
      <c r="C69" s="20">
        <v>-5.756055418199999</v>
      </c>
      <c r="D69" s="20">
        <v>2.0840311185349329</v>
      </c>
      <c r="E69" s="7">
        <v>0.15213682882143542</v>
      </c>
      <c r="F69" s="21">
        <v>-12.374708837199087</v>
      </c>
      <c r="G69" s="21">
        <v>0.8625980007990881</v>
      </c>
    </row>
    <row r="70" spans="1:7" x14ac:dyDescent="0.3">
      <c r="A70" s="84"/>
      <c r="B70" s="6" t="s">
        <v>3</v>
      </c>
      <c r="C70" s="22" t="s">
        <v>74</v>
      </c>
      <c r="D70" s="20">
        <v>2.0840311185349329</v>
      </c>
      <c r="E70" s="7">
        <v>6.8267613784200876E-13</v>
      </c>
      <c r="F70" s="21">
        <v>-27.073131248482426</v>
      </c>
      <c r="G70" s="21">
        <v>-13.83582441048425</v>
      </c>
    </row>
    <row r="71" spans="1:7" x14ac:dyDescent="0.3">
      <c r="A71" s="84"/>
      <c r="B71" s="6" t="s">
        <v>4</v>
      </c>
      <c r="C71" s="22" t="s">
        <v>75</v>
      </c>
      <c r="D71" s="20">
        <v>2.0840311185349329</v>
      </c>
      <c r="E71" s="7">
        <v>9.225133879020575E-9</v>
      </c>
      <c r="F71" s="21">
        <v>-20.103401224882422</v>
      </c>
      <c r="G71" s="21">
        <v>-6.8660943868842468</v>
      </c>
    </row>
    <row r="72" spans="1:7" x14ac:dyDescent="0.3">
      <c r="A72" s="84"/>
      <c r="B72" s="6" t="s">
        <v>5</v>
      </c>
      <c r="C72" s="22" t="s">
        <v>76</v>
      </c>
      <c r="D72" s="20">
        <v>2.0840311185349329</v>
      </c>
      <c r="E72" s="7">
        <v>6.8267613784200876E-13</v>
      </c>
      <c r="F72" s="21">
        <v>-37.054678625899093</v>
      </c>
      <c r="G72" s="21">
        <v>-23.817371787900921</v>
      </c>
    </row>
    <row r="73" spans="1:7" x14ac:dyDescent="0.3">
      <c r="A73" s="84"/>
      <c r="B73" s="6" t="s">
        <v>7</v>
      </c>
      <c r="C73" s="20">
        <v>-0.77050032386666567</v>
      </c>
      <c r="D73" s="20">
        <v>2.0840311185349329</v>
      </c>
      <c r="E73" s="7">
        <v>0.99999785614019721</v>
      </c>
      <c r="F73" s="21">
        <v>-7.3891537428657532</v>
      </c>
      <c r="G73" s="21">
        <v>5.848153095132421</v>
      </c>
    </row>
    <row r="74" spans="1:7" x14ac:dyDescent="0.3">
      <c r="A74" s="84"/>
      <c r="B74" s="6" t="s">
        <v>34</v>
      </c>
      <c r="C74" s="20">
        <v>0.38904346373333354</v>
      </c>
      <c r="D74" s="20">
        <v>2.0840311185349329</v>
      </c>
      <c r="E74" s="7">
        <v>0.99999999498376202</v>
      </c>
      <c r="F74" s="21">
        <v>-6.2296099552657536</v>
      </c>
      <c r="G74" s="21">
        <v>7.0076968827324206</v>
      </c>
    </row>
    <row r="75" spans="1:7" x14ac:dyDescent="0.3">
      <c r="A75" s="84"/>
      <c r="B75" s="6" t="s">
        <v>10</v>
      </c>
      <c r="C75" s="20">
        <v>-2.8855811400166673</v>
      </c>
      <c r="D75" s="20">
        <v>2.0840311185349329</v>
      </c>
      <c r="E75" s="7">
        <v>0.93170976900941627</v>
      </c>
      <c r="F75" s="21">
        <v>-9.5042345590157549</v>
      </c>
      <c r="G75" s="21">
        <v>3.7330722789824198</v>
      </c>
    </row>
    <row r="76" spans="1:7" x14ac:dyDescent="0.3">
      <c r="A76" s="84"/>
      <c r="B76" s="6" t="s">
        <v>35</v>
      </c>
      <c r="C76" s="22" t="s">
        <v>77</v>
      </c>
      <c r="D76" s="20">
        <v>2.0840311185349329</v>
      </c>
      <c r="E76" s="7">
        <v>6.8267613784200876E-13</v>
      </c>
      <c r="F76" s="21">
        <v>-33.473723622599088</v>
      </c>
      <c r="G76" s="21">
        <v>-20.236416784600912</v>
      </c>
    </row>
    <row r="77" spans="1:7" x14ac:dyDescent="0.3">
      <c r="A77" s="84" t="s">
        <v>34</v>
      </c>
      <c r="B77" s="6" t="s">
        <v>1</v>
      </c>
      <c r="C77" s="20">
        <v>-2.710387332616667</v>
      </c>
      <c r="D77" s="20">
        <v>2.0840311185349329</v>
      </c>
      <c r="E77" s="7">
        <v>0.95339675043556271</v>
      </c>
      <c r="F77" s="21">
        <v>-9.3290407516157536</v>
      </c>
      <c r="G77" s="21">
        <v>3.9082660863824201</v>
      </c>
    </row>
    <row r="78" spans="1:7" x14ac:dyDescent="0.3">
      <c r="A78" s="84"/>
      <c r="B78" s="6" t="s">
        <v>2</v>
      </c>
      <c r="C78" s="20">
        <v>-6.1450988819333325</v>
      </c>
      <c r="D78" s="20">
        <v>2.0840311185349329</v>
      </c>
      <c r="E78" s="7">
        <v>9.4872030683853414E-2</v>
      </c>
      <c r="F78" s="21">
        <v>-12.763752300932421</v>
      </c>
      <c r="G78" s="21">
        <v>0.47355453706575457</v>
      </c>
    </row>
    <row r="79" spans="1:7" x14ac:dyDescent="0.3">
      <c r="A79" s="84"/>
      <c r="B79" s="6" t="s">
        <v>3</v>
      </c>
      <c r="C79" s="22" t="s">
        <v>78</v>
      </c>
      <c r="D79" s="20">
        <v>2.0840311185349329</v>
      </c>
      <c r="E79" s="7">
        <v>6.8267613784200876E-13</v>
      </c>
      <c r="F79" s="21">
        <v>-27.462174712215759</v>
      </c>
      <c r="G79" s="21">
        <v>-14.224867874217583</v>
      </c>
    </row>
    <row r="80" spans="1:7" x14ac:dyDescent="0.3">
      <c r="A80" s="84"/>
      <c r="B80" s="6" t="s">
        <v>4</v>
      </c>
      <c r="C80" s="22" t="s">
        <v>79</v>
      </c>
      <c r="D80" s="20">
        <v>2.0840311185349329</v>
      </c>
      <c r="E80" s="7">
        <v>2.873232429756456E-9</v>
      </c>
      <c r="F80" s="21">
        <v>-20.492444688615755</v>
      </c>
      <c r="G80" s="21">
        <v>-7.2551378506175803</v>
      </c>
    </row>
    <row r="81" spans="1:7" x14ac:dyDescent="0.3">
      <c r="A81" s="84"/>
      <c r="B81" s="6" t="s">
        <v>5</v>
      </c>
      <c r="C81" s="22" t="s">
        <v>80</v>
      </c>
      <c r="D81" s="20">
        <v>2.0840311185349329</v>
      </c>
      <c r="E81" s="7">
        <v>6.8267613784200876E-13</v>
      </c>
      <c r="F81" s="21">
        <v>-37.443722089632431</v>
      </c>
      <c r="G81" s="21">
        <v>-24.206415251634255</v>
      </c>
    </row>
    <row r="82" spans="1:7" x14ac:dyDescent="0.3">
      <c r="A82" s="84"/>
      <c r="B82" s="6" t="s">
        <v>7</v>
      </c>
      <c r="C82" s="20">
        <v>-1.1595437875999992</v>
      </c>
      <c r="D82" s="20">
        <v>2.0840311185349329</v>
      </c>
      <c r="E82" s="7">
        <v>0.99992734482557799</v>
      </c>
      <c r="F82" s="21">
        <v>-7.7781972065990868</v>
      </c>
      <c r="G82" s="21">
        <v>5.4591096313990874</v>
      </c>
    </row>
    <row r="83" spans="1:7" x14ac:dyDescent="0.3">
      <c r="A83" s="84"/>
      <c r="B83" s="6" t="s">
        <v>33</v>
      </c>
      <c r="C83" s="20">
        <v>-0.38904346373333354</v>
      </c>
      <c r="D83" s="20">
        <v>2.0840311185349329</v>
      </c>
      <c r="E83" s="7">
        <v>0.99999999498376202</v>
      </c>
      <c r="F83" s="21">
        <v>-7.0076968827324206</v>
      </c>
      <c r="G83" s="21">
        <v>6.2296099552657536</v>
      </c>
    </row>
    <row r="84" spans="1:7" x14ac:dyDescent="0.3">
      <c r="A84" s="84"/>
      <c r="B84" s="6" t="s">
        <v>10</v>
      </c>
      <c r="C84" s="20">
        <v>-3.2746246037500009</v>
      </c>
      <c r="D84" s="20">
        <v>2.0840311185349329</v>
      </c>
      <c r="E84" s="7">
        <v>0.86155659219693348</v>
      </c>
      <c r="F84" s="21">
        <v>-9.8932780227490884</v>
      </c>
      <c r="G84" s="21">
        <v>3.3440288152490862</v>
      </c>
    </row>
    <row r="85" spans="1:7" x14ac:dyDescent="0.3">
      <c r="A85" s="84"/>
      <c r="B85" s="6" t="s">
        <v>35</v>
      </c>
      <c r="C85" s="22" t="s">
        <v>81</v>
      </c>
      <c r="D85" s="20">
        <v>2.0840311185349329</v>
      </c>
      <c r="E85" s="7">
        <v>6.8267613784200876E-13</v>
      </c>
      <c r="F85" s="21">
        <v>-33.862767086332418</v>
      </c>
      <c r="G85" s="21">
        <v>-20.625460248334246</v>
      </c>
    </row>
    <row r="86" spans="1:7" x14ac:dyDescent="0.3">
      <c r="A86" s="84" t="s">
        <v>10</v>
      </c>
      <c r="B86" s="6" t="s">
        <v>1</v>
      </c>
      <c r="C86" s="20">
        <v>0.56423727113333388</v>
      </c>
      <c r="D86" s="20">
        <v>2.0840311185349329</v>
      </c>
      <c r="E86" s="7">
        <v>0.99999986247885209</v>
      </c>
      <c r="F86" s="21">
        <v>-6.0544161478657532</v>
      </c>
      <c r="G86" s="21">
        <v>7.182890690132421</v>
      </c>
    </row>
    <row r="87" spans="1:7" x14ac:dyDescent="0.3">
      <c r="A87" s="84"/>
      <c r="B87" s="6" t="s">
        <v>2</v>
      </c>
      <c r="C87" s="20">
        <v>-2.8704742781833312</v>
      </c>
      <c r="D87" s="20">
        <v>2.0840311185349329</v>
      </c>
      <c r="E87" s="7">
        <v>0.93381100217709134</v>
      </c>
      <c r="F87" s="21">
        <v>-9.4891276971824183</v>
      </c>
      <c r="G87" s="21">
        <v>3.7481791408157559</v>
      </c>
    </row>
    <row r="88" spans="1:7" x14ac:dyDescent="0.3">
      <c r="A88" s="84"/>
      <c r="B88" s="6" t="s">
        <v>3</v>
      </c>
      <c r="C88" s="22" t="s">
        <v>82</v>
      </c>
      <c r="D88" s="20">
        <v>2.0840311185349329</v>
      </c>
      <c r="E88" s="7">
        <v>6.9444450190303542E-13</v>
      </c>
      <c r="F88" s="21">
        <v>-24.187550108465757</v>
      </c>
      <c r="G88" s="21">
        <v>-10.950243270467581</v>
      </c>
    </row>
    <row r="89" spans="1:7" x14ac:dyDescent="0.3">
      <c r="A89" s="84"/>
      <c r="B89" s="6" t="s">
        <v>4</v>
      </c>
      <c r="C89" s="22" t="s">
        <v>83</v>
      </c>
      <c r="D89" s="20">
        <v>2.0840311185349329</v>
      </c>
      <c r="E89" s="7">
        <v>2.1639140880269636E-5</v>
      </c>
      <c r="F89" s="21">
        <v>-17.217820084865753</v>
      </c>
      <c r="G89" s="21">
        <v>-3.9805132468675781</v>
      </c>
    </row>
    <row r="90" spans="1:7" x14ac:dyDescent="0.3">
      <c r="A90" s="84"/>
      <c r="B90" s="6" t="s">
        <v>5</v>
      </c>
      <c r="C90" s="22" t="s">
        <v>84</v>
      </c>
      <c r="D90" s="20">
        <v>2.0840311185349329</v>
      </c>
      <c r="E90" s="7">
        <v>6.8267613784200876E-13</v>
      </c>
      <c r="F90" s="21">
        <v>-34.169097485882425</v>
      </c>
      <c r="G90" s="21">
        <v>-20.931790647884252</v>
      </c>
    </row>
    <row r="91" spans="1:7" x14ac:dyDescent="0.3">
      <c r="A91" s="84"/>
      <c r="B91" s="6" t="s">
        <v>7</v>
      </c>
      <c r="C91" s="20">
        <v>2.1150808161500017</v>
      </c>
      <c r="D91" s="20">
        <v>2.0840311185349329</v>
      </c>
      <c r="E91" s="7">
        <v>0.99133651582060245</v>
      </c>
      <c r="F91" s="21">
        <v>-4.5035726028490854</v>
      </c>
      <c r="G91" s="21">
        <v>8.7337342351490896</v>
      </c>
    </row>
    <row r="92" spans="1:7" x14ac:dyDescent="0.3">
      <c r="A92" s="84"/>
      <c r="B92" s="6" t="s">
        <v>33</v>
      </c>
      <c r="C92" s="20">
        <v>2.8855811400166673</v>
      </c>
      <c r="D92" s="20">
        <v>2.0840311185349329</v>
      </c>
      <c r="E92" s="7">
        <v>0.93170976900941627</v>
      </c>
      <c r="F92" s="21">
        <v>-3.7330722789824198</v>
      </c>
      <c r="G92" s="21">
        <v>9.5042345590157549</v>
      </c>
    </row>
    <row r="93" spans="1:7" x14ac:dyDescent="0.3">
      <c r="A93" s="84"/>
      <c r="B93" s="6" t="s">
        <v>34</v>
      </c>
      <c r="C93" s="20">
        <v>3.2746246037500009</v>
      </c>
      <c r="D93" s="20">
        <v>2.0840311185349329</v>
      </c>
      <c r="E93" s="7">
        <v>0.86155659219693348</v>
      </c>
      <c r="F93" s="21">
        <v>-3.3440288152490862</v>
      </c>
      <c r="G93" s="21">
        <v>9.8932780227490884</v>
      </c>
    </row>
    <row r="94" spans="1:7" x14ac:dyDescent="0.3">
      <c r="A94" s="84"/>
      <c r="B94" s="6" t="s">
        <v>35</v>
      </c>
      <c r="C94" s="22" t="s">
        <v>85</v>
      </c>
      <c r="D94" s="20">
        <v>2.0840311185349329</v>
      </c>
      <c r="E94" s="7">
        <v>6.8267613784200876E-13</v>
      </c>
      <c r="F94" s="21">
        <v>-30.58814248258242</v>
      </c>
      <c r="G94" s="21">
        <v>-17.350835644584244</v>
      </c>
    </row>
    <row r="95" spans="1:7" x14ac:dyDescent="0.3">
      <c r="A95" s="84" t="s">
        <v>35</v>
      </c>
      <c r="B95" s="6" t="s">
        <v>1</v>
      </c>
      <c r="C95" s="22" t="s">
        <v>86</v>
      </c>
      <c r="D95" s="20">
        <v>2.0840311185349329</v>
      </c>
      <c r="E95" s="7">
        <v>6.8267613784200876E-13</v>
      </c>
      <c r="F95" s="21">
        <v>17.91507291571758</v>
      </c>
      <c r="G95" s="21">
        <v>31.152379753715756</v>
      </c>
    </row>
    <row r="96" spans="1:7" x14ac:dyDescent="0.3">
      <c r="A96" s="84"/>
      <c r="B96" s="6" t="s">
        <v>2</v>
      </c>
      <c r="C96" s="22" t="s">
        <v>87</v>
      </c>
      <c r="D96" s="20">
        <v>2.0840311185349329</v>
      </c>
      <c r="E96" s="7">
        <v>6.8267613784200876E-13</v>
      </c>
      <c r="F96" s="21">
        <v>14.480361366400913</v>
      </c>
      <c r="G96" s="21">
        <v>27.717668204399089</v>
      </c>
    </row>
    <row r="97" spans="1:7" x14ac:dyDescent="0.3">
      <c r="A97" s="84"/>
      <c r="B97" s="6" t="s">
        <v>3</v>
      </c>
      <c r="C97" s="20">
        <v>6.4005923741166626</v>
      </c>
      <c r="D97" s="20">
        <v>2.0840311185349329</v>
      </c>
      <c r="E97" s="7">
        <v>6.7739008968022207E-2</v>
      </c>
      <c r="F97" s="21">
        <v>-0.2180610448824245</v>
      </c>
      <c r="G97" s="21">
        <v>13.019245793115751</v>
      </c>
    </row>
    <row r="98" spans="1:7" x14ac:dyDescent="0.3">
      <c r="A98" s="84"/>
      <c r="B98" s="6" t="s">
        <v>4</v>
      </c>
      <c r="C98" s="22" t="s">
        <v>88</v>
      </c>
      <c r="D98" s="20">
        <v>2.0840311185349329</v>
      </c>
      <c r="E98" s="7">
        <v>1.2933153770156025E-8</v>
      </c>
      <c r="F98" s="21">
        <v>6.7516689787175794</v>
      </c>
      <c r="G98" s="21">
        <v>19.988975816715755</v>
      </c>
    </row>
    <row r="99" spans="1:7" x14ac:dyDescent="0.3">
      <c r="A99" s="84"/>
      <c r="B99" s="6" t="s">
        <v>5</v>
      </c>
      <c r="C99" s="20">
        <v>-3.5809550033000086</v>
      </c>
      <c r="D99" s="20">
        <v>2.0840311185349329</v>
      </c>
      <c r="E99" s="7">
        <v>0.78486380271564671</v>
      </c>
      <c r="F99" s="21">
        <v>-10.199608422299097</v>
      </c>
      <c r="G99" s="21">
        <v>3.0376984156990785</v>
      </c>
    </row>
    <row r="100" spans="1:7" x14ac:dyDescent="0.3">
      <c r="A100" s="84"/>
      <c r="B100" s="67" t="s">
        <v>7</v>
      </c>
      <c r="C100" s="68" t="s">
        <v>89</v>
      </c>
      <c r="D100" s="69">
        <v>2.0840311185349329</v>
      </c>
      <c r="E100" s="70">
        <v>6.8267613784200876E-13</v>
      </c>
      <c r="F100" s="21">
        <v>19.465916460734245</v>
      </c>
      <c r="G100" s="21">
        <v>32.703223298732418</v>
      </c>
    </row>
    <row r="101" spans="1:7" x14ac:dyDescent="0.3">
      <c r="A101" s="84"/>
      <c r="B101" s="6" t="s">
        <v>33</v>
      </c>
      <c r="C101" s="22" t="s">
        <v>90</v>
      </c>
      <c r="D101" s="20">
        <v>2.0840311185349329</v>
      </c>
      <c r="E101" s="7">
        <v>6.8267613784200876E-13</v>
      </c>
      <c r="F101" s="21">
        <v>20.236416784600912</v>
      </c>
      <c r="G101" s="21">
        <v>33.473723622599088</v>
      </c>
    </row>
    <row r="102" spans="1:7" x14ac:dyDescent="0.3">
      <c r="A102" s="84"/>
      <c r="B102" s="67" t="s">
        <v>34</v>
      </c>
      <c r="C102" s="68" t="s">
        <v>91</v>
      </c>
      <c r="D102" s="69">
        <v>2.0840311185349329</v>
      </c>
      <c r="E102" s="70">
        <v>6.8267613784200876E-13</v>
      </c>
      <c r="F102" s="21">
        <v>20.625460248334246</v>
      </c>
      <c r="G102" s="21">
        <v>33.862767086332418</v>
      </c>
    </row>
    <row r="103" spans="1:7" x14ac:dyDescent="0.3">
      <c r="A103" s="84"/>
      <c r="B103" s="6" t="s">
        <v>10</v>
      </c>
      <c r="C103" s="22" t="s">
        <v>92</v>
      </c>
      <c r="D103" s="20">
        <v>2.0840311185349329</v>
      </c>
      <c r="E103" s="7">
        <v>6.8267613784200876E-13</v>
      </c>
      <c r="F103" s="21">
        <v>17.350835644584244</v>
      </c>
      <c r="G103" s="21">
        <v>30.58814248258242</v>
      </c>
    </row>
    <row r="104" spans="1:7" ht="15" thickBot="1" x14ac:dyDescent="0.35">
      <c r="A104" s="92" t="s">
        <v>36</v>
      </c>
      <c r="B104" s="93"/>
      <c r="C104" s="93"/>
      <c r="D104" s="93"/>
      <c r="E104" s="93"/>
      <c r="F104" s="93"/>
      <c r="G104" s="93"/>
    </row>
  </sheetData>
  <mergeCells count="30">
    <mergeCell ref="A104:G104"/>
    <mergeCell ref="A8:G8"/>
    <mergeCell ref="I1:N1"/>
    <mergeCell ref="I2:N2"/>
    <mergeCell ref="I3:I4"/>
    <mergeCell ref="J3:J4"/>
    <mergeCell ref="K3:N3"/>
    <mergeCell ref="I16:N16"/>
    <mergeCell ref="I17:N17"/>
    <mergeCell ref="A59:A67"/>
    <mergeCell ref="A68:A76"/>
    <mergeCell ref="A77:A85"/>
    <mergeCell ref="A86:A94"/>
    <mergeCell ref="A95:A103"/>
    <mergeCell ref="A14:A22"/>
    <mergeCell ref="A23:A31"/>
    <mergeCell ref="A50:A58"/>
    <mergeCell ref="A9:G9"/>
    <mergeCell ref="A10:G10"/>
    <mergeCell ref="A11:G11"/>
    <mergeCell ref="A12:B13"/>
    <mergeCell ref="C12:C13"/>
    <mergeCell ref="D12:D13"/>
    <mergeCell ref="E12:E13"/>
    <mergeCell ref="F12:G12"/>
    <mergeCell ref="A1:F1"/>
    <mergeCell ref="A2:F2"/>
    <mergeCell ref="A3"/>
    <mergeCell ref="A32:A40"/>
    <mergeCell ref="A41:A4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84FA-7131-4EA4-A742-218D73EB4575}">
  <dimension ref="A1:H97"/>
  <sheetViews>
    <sheetView workbookViewId="0">
      <selection activeCell="K18" sqref="K18"/>
    </sheetView>
  </sheetViews>
  <sheetFormatPr defaultRowHeight="14.4" x14ac:dyDescent="0.3"/>
  <cols>
    <col min="1" max="1" width="13.6640625" customWidth="1"/>
    <col min="2" max="2" width="13.44140625" customWidth="1"/>
    <col min="3" max="3" width="12.5546875" customWidth="1"/>
  </cols>
  <sheetData>
    <row r="1" spans="1:8" ht="20.399999999999999" thickBot="1" x14ac:dyDescent="0.45">
      <c r="A1" s="74" t="s">
        <v>169</v>
      </c>
      <c r="B1" s="74"/>
      <c r="C1" s="74"/>
      <c r="D1" s="74"/>
      <c r="E1" s="74"/>
      <c r="F1" s="74"/>
      <c r="G1" s="74"/>
    </row>
    <row r="2" spans="1:8" ht="15" thickTop="1" x14ac:dyDescent="0.3">
      <c r="A2" s="112" t="s">
        <v>28</v>
      </c>
      <c r="B2" s="112"/>
      <c r="C2" s="112"/>
      <c r="D2" s="112"/>
      <c r="E2" s="112"/>
      <c r="F2" s="112"/>
      <c r="G2" s="112"/>
      <c r="H2" s="38"/>
    </row>
    <row r="3" spans="1:8" x14ac:dyDescent="0.3">
      <c r="A3" s="113" t="s">
        <v>113</v>
      </c>
      <c r="B3" s="113" t="s">
        <v>114</v>
      </c>
      <c r="C3" s="114"/>
      <c r="D3" s="114"/>
      <c r="E3" s="114"/>
      <c r="F3" s="114"/>
      <c r="G3" s="114"/>
      <c r="H3" s="38"/>
    </row>
    <row r="4" spans="1:8" x14ac:dyDescent="0.3">
      <c r="A4" s="113" t="s">
        <v>29</v>
      </c>
      <c r="B4" s="114"/>
      <c r="C4" s="114"/>
      <c r="D4" s="114"/>
      <c r="E4" s="114"/>
      <c r="F4" s="114"/>
      <c r="G4" s="114"/>
      <c r="H4" s="38"/>
    </row>
    <row r="5" spans="1:8" x14ac:dyDescent="0.3">
      <c r="A5" s="115" t="s">
        <v>30</v>
      </c>
      <c r="B5" s="115"/>
      <c r="C5" s="117" t="s">
        <v>31</v>
      </c>
      <c r="D5" s="119" t="s">
        <v>14</v>
      </c>
      <c r="E5" s="119" t="s">
        <v>19</v>
      </c>
      <c r="F5" s="119" t="s">
        <v>32</v>
      </c>
      <c r="G5" s="121"/>
      <c r="H5" s="38"/>
    </row>
    <row r="6" spans="1:8" ht="24" x14ac:dyDescent="0.3">
      <c r="A6" s="116"/>
      <c r="B6" s="116"/>
      <c r="C6" s="118"/>
      <c r="D6" s="120"/>
      <c r="E6" s="120"/>
      <c r="F6" s="39" t="s">
        <v>16</v>
      </c>
      <c r="G6" s="40" t="s">
        <v>17</v>
      </c>
      <c r="H6" s="38"/>
    </row>
    <row r="7" spans="1:8" x14ac:dyDescent="0.3">
      <c r="A7" s="122" t="s">
        <v>1</v>
      </c>
      <c r="B7" s="41" t="s">
        <v>2</v>
      </c>
      <c r="C7" s="42">
        <v>-5.2703962781833233</v>
      </c>
      <c r="D7" s="43">
        <v>3.2772962509198371</v>
      </c>
      <c r="E7" s="44">
        <v>0.84402173176527706</v>
      </c>
      <c r="F7" s="45">
        <v>-15.678728401108806</v>
      </c>
      <c r="G7" s="46">
        <v>5.1379358447421595</v>
      </c>
      <c r="H7" s="38"/>
    </row>
    <row r="8" spans="1:8" x14ac:dyDescent="0.3">
      <c r="A8" s="111"/>
      <c r="B8" s="47" t="s">
        <v>3</v>
      </c>
      <c r="C8" s="48" t="s">
        <v>115</v>
      </c>
      <c r="D8" s="49">
        <v>3.2772962509198371</v>
      </c>
      <c r="E8" s="50">
        <v>1.653469245874728E-4</v>
      </c>
      <c r="F8" s="51">
        <v>4.8757811402411928</v>
      </c>
      <c r="G8" s="52">
        <v>25.69244538609216</v>
      </c>
      <c r="H8" s="38"/>
    </row>
    <row r="9" spans="1:8" x14ac:dyDescent="0.3">
      <c r="A9" s="111"/>
      <c r="B9" s="47" t="s">
        <v>4</v>
      </c>
      <c r="C9" s="48" t="s">
        <v>116</v>
      </c>
      <c r="D9" s="49">
        <v>3.2772962509198371</v>
      </c>
      <c r="E9" s="50">
        <v>2.1564140927813336E-3</v>
      </c>
      <c r="F9" s="51">
        <v>2.9300668549578539</v>
      </c>
      <c r="G9" s="52">
        <v>23.74673110080882</v>
      </c>
      <c r="H9" s="38"/>
    </row>
    <row r="10" spans="1:8" x14ac:dyDescent="0.3">
      <c r="A10" s="111"/>
      <c r="B10" s="47" t="s">
        <v>5</v>
      </c>
      <c r="C10" s="53">
        <v>-3.132005407300003</v>
      </c>
      <c r="D10" s="49">
        <v>3.2772962509198371</v>
      </c>
      <c r="E10" s="50">
        <v>0.99442897295095189</v>
      </c>
      <c r="F10" s="51">
        <v>-13.540337530225486</v>
      </c>
      <c r="G10" s="52">
        <v>7.2763267156254798</v>
      </c>
      <c r="H10" s="38"/>
    </row>
    <row r="11" spans="1:8" x14ac:dyDescent="0.3">
      <c r="A11" s="111"/>
      <c r="B11" s="47" t="s">
        <v>7</v>
      </c>
      <c r="C11" s="48" t="s">
        <v>117</v>
      </c>
      <c r="D11" s="49">
        <v>3.2772962509198371</v>
      </c>
      <c r="E11" s="50">
        <v>1.1694640347226226E-6</v>
      </c>
      <c r="F11" s="51">
        <v>8.0795690185911901</v>
      </c>
      <c r="G11" s="52">
        <v>28.896233264442156</v>
      </c>
      <c r="H11" s="38"/>
    </row>
    <row r="12" spans="1:8" x14ac:dyDescent="0.3">
      <c r="A12" s="111"/>
      <c r="B12" s="47" t="s">
        <v>33</v>
      </c>
      <c r="C12" s="53">
        <v>0.48806610083333268</v>
      </c>
      <c r="D12" s="49">
        <v>3.2772962509198371</v>
      </c>
      <c r="E12" s="50">
        <v>0.99999999933613415</v>
      </c>
      <c r="F12" s="51">
        <v>-9.9202660220921501</v>
      </c>
      <c r="G12" s="52">
        <v>10.896398223758816</v>
      </c>
      <c r="H12" s="38"/>
    </row>
    <row r="13" spans="1:8" x14ac:dyDescent="0.3">
      <c r="A13" s="111"/>
      <c r="B13" s="47" t="s">
        <v>34</v>
      </c>
      <c r="C13" s="48" t="s">
        <v>118</v>
      </c>
      <c r="D13" s="49">
        <v>3.2772962509198371</v>
      </c>
      <c r="E13" s="50">
        <v>1.3168876957242226E-2</v>
      </c>
      <c r="F13" s="51">
        <v>1.352455469157853</v>
      </c>
      <c r="G13" s="52">
        <v>22.169119715008819</v>
      </c>
      <c r="H13" s="38"/>
    </row>
    <row r="14" spans="1:8" x14ac:dyDescent="0.3">
      <c r="A14" s="111"/>
      <c r="B14" s="47" t="s">
        <v>10</v>
      </c>
      <c r="C14" s="48" t="s">
        <v>119</v>
      </c>
      <c r="D14" s="49">
        <v>3.2772962509198371</v>
      </c>
      <c r="E14" s="50">
        <v>1.5591972157835698E-11</v>
      </c>
      <c r="F14" s="51">
        <v>14.010106536657855</v>
      </c>
      <c r="G14" s="52">
        <v>34.826770782508817</v>
      </c>
      <c r="H14" s="38"/>
    </row>
    <row r="15" spans="1:8" x14ac:dyDescent="0.3">
      <c r="A15" s="110"/>
      <c r="B15" s="54" t="s">
        <v>35</v>
      </c>
      <c r="C15" s="55">
        <v>0.44894959600000561</v>
      </c>
      <c r="D15" s="56">
        <v>3.2772962509198371</v>
      </c>
      <c r="E15" s="57">
        <v>0.99999999968611453</v>
      </c>
      <c r="F15" s="58">
        <v>-9.9593825269254772</v>
      </c>
      <c r="G15" s="59">
        <v>10.857281718925488</v>
      </c>
      <c r="H15" s="38"/>
    </row>
    <row r="16" spans="1:8" x14ac:dyDescent="0.3">
      <c r="A16" s="110" t="s">
        <v>2</v>
      </c>
      <c r="B16" s="47" t="s">
        <v>1</v>
      </c>
      <c r="C16" s="53">
        <v>5.2703962781833233</v>
      </c>
      <c r="D16" s="49">
        <v>3.2772962509198371</v>
      </c>
      <c r="E16" s="50">
        <v>0.84402173176527706</v>
      </c>
      <c r="F16" s="51">
        <v>-5.1379358447421595</v>
      </c>
      <c r="G16" s="52">
        <v>15.678728401108806</v>
      </c>
      <c r="H16" s="38"/>
    </row>
    <row r="17" spans="1:8" x14ac:dyDescent="0.3">
      <c r="A17" s="111"/>
      <c r="B17" s="47" t="s">
        <v>3</v>
      </c>
      <c r="C17" s="48" t="s">
        <v>120</v>
      </c>
      <c r="D17" s="49">
        <v>3.2772962509198371</v>
      </c>
      <c r="E17" s="50">
        <v>3.0980971565952586E-8</v>
      </c>
      <c r="F17" s="51">
        <v>10.146177418424518</v>
      </c>
      <c r="G17" s="52">
        <v>30.962841664275484</v>
      </c>
      <c r="H17" s="38"/>
    </row>
    <row r="18" spans="1:8" x14ac:dyDescent="0.3">
      <c r="A18" s="111"/>
      <c r="B18" s="47" t="s">
        <v>4</v>
      </c>
      <c r="C18" s="48" t="s">
        <v>121</v>
      </c>
      <c r="D18" s="49">
        <v>3.2772962509198371</v>
      </c>
      <c r="E18" s="50">
        <v>9.5434206837108349E-7</v>
      </c>
      <c r="F18" s="51">
        <v>8.2004631331411773</v>
      </c>
      <c r="G18" s="52">
        <v>29.017127378992143</v>
      </c>
      <c r="H18" s="38"/>
    </row>
    <row r="19" spans="1:8" x14ac:dyDescent="0.3">
      <c r="A19" s="111"/>
      <c r="B19" s="47" t="s">
        <v>5</v>
      </c>
      <c r="C19" s="53">
        <v>2.1383908708833204</v>
      </c>
      <c r="D19" s="49">
        <v>3.2772962509198371</v>
      </c>
      <c r="E19" s="50">
        <v>0.9997251971586758</v>
      </c>
      <c r="F19" s="51">
        <v>-8.2699412520421625</v>
      </c>
      <c r="G19" s="52">
        <v>12.546722993808803</v>
      </c>
      <c r="H19" s="38"/>
    </row>
    <row r="20" spans="1:8" x14ac:dyDescent="0.3">
      <c r="A20" s="111"/>
      <c r="B20" s="47" t="s">
        <v>7</v>
      </c>
      <c r="C20" s="48" t="s">
        <v>122</v>
      </c>
      <c r="D20" s="49">
        <v>3.2772962509198371</v>
      </c>
      <c r="E20" s="50">
        <v>5.9991012157922796E-11</v>
      </c>
      <c r="F20" s="51">
        <v>13.349965296774513</v>
      </c>
      <c r="G20" s="52">
        <v>34.166629542625479</v>
      </c>
      <c r="H20" s="38"/>
    </row>
    <row r="21" spans="1:8" x14ac:dyDescent="0.3">
      <c r="A21" s="111"/>
      <c r="B21" s="47" t="s">
        <v>33</v>
      </c>
      <c r="C21" s="53">
        <v>5.758462379016656</v>
      </c>
      <c r="D21" s="49">
        <v>3.2772962509198371</v>
      </c>
      <c r="E21" s="50">
        <v>0.76182065051306058</v>
      </c>
      <c r="F21" s="51">
        <v>-4.6498697439088268</v>
      </c>
      <c r="G21" s="52">
        <v>16.166794501942139</v>
      </c>
      <c r="H21" s="38"/>
    </row>
    <row r="22" spans="1:8" x14ac:dyDescent="0.3">
      <c r="A22" s="111"/>
      <c r="B22" s="47" t="s">
        <v>34</v>
      </c>
      <c r="C22" s="48" t="s">
        <v>123</v>
      </c>
      <c r="D22" s="49">
        <v>3.2772962509198371</v>
      </c>
      <c r="E22" s="50">
        <v>1.2352089926226384E-5</v>
      </c>
      <c r="F22" s="51">
        <v>6.6228517473411763</v>
      </c>
      <c r="G22" s="52">
        <v>27.439515993192142</v>
      </c>
      <c r="H22" s="38"/>
    </row>
    <row r="23" spans="1:8" x14ac:dyDescent="0.3">
      <c r="A23" s="111"/>
      <c r="B23" s="47" t="s">
        <v>10</v>
      </c>
      <c r="C23" s="48" t="s">
        <v>124</v>
      </c>
      <c r="D23" s="49">
        <v>3.2772962509198371</v>
      </c>
      <c r="E23" s="50">
        <v>6.8267613784200876E-13</v>
      </c>
      <c r="F23" s="51">
        <v>19.280502814841178</v>
      </c>
      <c r="G23" s="52">
        <v>40.097167060692144</v>
      </c>
      <c r="H23" s="38"/>
    </row>
    <row r="24" spans="1:8" x14ac:dyDescent="0.3">
      <c r="A24" s="110"/>
      <c r="B24" s="54" t="s">
        <v>35</v>
      </c>
      <c r="C24" s="55">
        <v>5.719345874183329</v>
      </c>
      <c r="D24" s="56">
        <v>3.2772962509198371</v>
      </c>
      <c r="E24" s="57">
        <v>0.76902178413831168</v>
      </c>
      <c r="F24" s="58">
        <v>-4.6889862487421539</v>
      </c>
      <c r="G24" s="59">
        <v>16.127677997108812</v>
      </c>
      <c r="H24" s="38"/>
    </row>
    <row r="25" spans="1:8" x14ac:dyDescent="0.3">
      <c r="A25" s="110" t="s">
        <v>3</v>
      </c>
      <c r="B25" s="47" t="s">
        <v>1</v>
      </c>
      <c r="C25" s="48" t="s">
        <v>125</v>
      </c>
      <c r="D25" s="49">
        <v>3.2772962509198371</v>
      </c>
      <c r="E25" s="50">
        <v>1.653469245874728E-4</v>
      </c>
      <c r="F25" s="51">
        <v>-25.69244538609216</v>
      </c>
      <c r="G25" s="52">
        <v>-4.8757811402411928</v>
      </c>
      <c r="H25" s="38"/>
    </row>
    <row r="26" spans="1:8" x14ac:dyDescent="0.3">
      <c r="A26" s="111"/>
      <c r="B26" s="47" t="s">
        <v>2</v>
      </c>
      <c r="C26" s="48" t="s">
        <v>126</v>
      </c>
      <c r="D26" s="49">
        <v>3.2772962509198371</v>
      </c>
      <c r="E26" s="50">
        <v>3.0980971565952586E-8</v>
      </c>
      <c r="F26" s="51">
        <v>-30.962841664275484</v>
      </c>
      <c r="G26" s="52">
        <v>-10.146177418424518</v>
      </c>
      <c r="H26" s="38"/>
    </row>
    <row r="27" spans="1:8" x14ac:dyDescent="0.3">
      <c r="A27" s="111"/>
      <c r="B27" s="47" t="s">
        <v>4</v>
      </c>
      <c r="C27" s="53">
        <v>-1.9457142852833389</v>
      </c>
      <c r="D27" s="49">
        <v>3.2772962509198371</v>
      </c>
      <c r="E27" s="50">
        <v>0.99987461331884242</v>
      </c>
      <c r="F27" s="51">
        <v>-12.354046408208822</v>
      </c>
      <c r="G27" s="52">
        <v>8.4626178376421439</v>
      </c>
      <c r="H27" s="38"/>
    </row>
    <row r="28" spans="1:8" x14ac:dyDescent="0.3">
      <c r="A28" s="111"/>
      <c r="B28" s="47" t="s">
        <v>5</v>
      </c>
      <c r="C28" s="48" t="s">
        <v>127</v>
      </c>
      <c r="D28" s="49">
        <v>3.2772962509198371</v>
      </c>
      <c r="E28" s="50">
        <v>1.3187680586446149E-6</v>
      </c>
      <c r="F28" s="51">
        <v>-28.824450793392163</v>
      </c>
      <c r="G28" s="52">
        <v>-8.0077865475411976</v>
      </c>
      <c r="H28" s="38"/>
    </row>
    <row r="29" spans="1:8" x14ac:dyDescent="0.3">
      <c r="A29" s="111"/>
      <c r="B29" s="47" t="s">
        <v>7</v>
      </c>
      <c r="C29" s="53">
        <v>3.2037878783499973</v>
      </c>
      <c r="D29" s="49">
        <v>3.2772962509198371</v>
      </c>
      <c r="E29" s="50">
        <v>0.99341187579218571</v>
      </c>
      <c r="F29" s="51">
        <v>-7.2045442445754855</v>
      </c>
      <c r="G29" s="52">
        <v>13.61212000127548</v>
      </c>
      <c r="H29" s="38"/>
    </row>
    <row r="30" spans="1:8" x14ac:dyDescent="0.3">
      <c r="A30" s="111"/>
      <c r="B30" s="47" t="s">
        <v>33</v>
      </c>
      <c r="C30" s="48" t="s">
        <v>128</v>
      </c>
      <c r="D30" s="49">
        <v>3.2772962509198371</v>
      </c>
      <c r="E30" s="50">
        <v>3.2543541793428332E-4</v>
      </c>
      <c r="F30" s="51">
        <v>-25.204379285258824</v>
      </c>
      <c r="G30" s="52">
        <v>-4.3877150394078601</v>
      </c>
      <c r="H30" s="38"/>
    </row>
    <row r="31" spans="1:8" x14ac:dyDescent="0.3">
      <c r="A31" s="111"/>
      <c r="B31" s="47" t="s">
        <v>34</v>
      </c>
      <c r="C31" s="53">
        <v>-3.5233256710833398</v>
      </c>
      <c r="D31" s="49">
        <v>3.2772962509198371</v>
      </c>
      <c r="E31" s="50">
        <v>0.98692078768320779</v>
      </c>
      <c r="F31" s="51">
        <v>-13.931657794008823</v>
      </c>
      <c r="G31" s="52">
        <v>6.885006451842143</v>
      </c>
      <c r="H31" s="38"/>
    </row>
    <row r="32" spans="1:8" x14ac:dyDescent="0.3">
      <c r="A32" s="111"/>
      <c r="B32" s="47" t="s">
        <v>10</v>
      </c>
      <c r="C32" s="53">
        <v>9.1343253964166635</v>
      </c>
      <c r="D32" s="49">
        <v>3.2772962509198371</v>
      </c>
      <c r="E32" s="50">
        <v>0.14317170537039381</v>
      </c>
      <c r="F32" s="51">
        <v>-1.2740067265088193</v>
      </c>
      <c r="G32" s="52">
        <v>19.542657519342146</v>
      </c>
      <c r="H32" s="38"/>
    </row>
    <row r="33" spans="1:8" x14ac:dyDescent="0.3">
      <c r="A33" s="110"/>
      <c r="B33" s="54" t="s">
        <v>35</v>
      </c>
      <c r="C33" s="60" t="s">
        <v>129</v>
      </c>
      <c r="D33" s="56">
        <v>3.2772962509198371</v>
      </c>
      <c r="E33" s="57">
        <v>3.0848941399019836E-4</v>
      </c>
      <c r="F33" s="58">
        <v>-25.243495790092155</v>
      </c>
      <c r="G33" s="59">
        <v>-4.4268315442411872</v>
      </c>
      <c r="H33" s="38"/>
    </row>
    <row r="34" spans="1:8" x14ac:dyDescent="0.3">
      <c r="A34" s="110" t="s">
        <v>4</v>
      </c>
      <c r="B34" s="47" t="s">
        <v>1</v>
      </c>
      <c r="C34" s="48" t="s">
        <v>130</v>
      </c>
      <c r="D34" s="49">
        <v>3.2772962509198371</v>
      </c>
      <c r="E34" s="50">
        <v>2.1564140927813336E-3</v>
      </c>
      <c r="F34" s="51">
        <v>-23.74673110080882</v>
      </c>
      <c r="G34" s="52">
        <v>-2.9300668549578539</v>
      </c>
      <c r="H34" s="38"/>
    </row>
    <row r="35" spans="1:8" x14ac:dyDescent="0.3">
      <c r="A35" s="111"/>
      <c r="B35" s="47" t="s">
        <v>2</v>
      </c>
      <c r="C35" s="48" t="s">
        <v>131</v>
      </c>
      <c r="D35" s="49">
        <v>3.2772962509198371</v>
      </c>
      <c r="E35" s="50">
        <v>9.5434206837108349E-7</v>
      </c>
      <c r="F35" s="51">
        <v>-29.017127378992143</v>
      </c>
      <c r="G35" s="52">
        <v>-8.2004631331411773</v>
      </c>
      <c r="H35" s="38"/>
    </row>
    <row r="36" spans="1:8" x14ac:dyDescent="0.3">
      <c r="A36" s="111"/>
      <c r="B36" s="47" t="s">
        <v>3</v>
      </c>
      <c r="C36" s="53">
        <v>1.9457142852833389</v>
      </c>
      <c r="D36" s="49">
        <v>3.2772962509198371</v>
      </c>
      <c r="E36" s="50">
        <v>0.99987461331884242</v>
      </c>
      <c r="F36" s="51">
        <v>-8.4626178376421439</v>
      </c>
      <c r="G36" s="52">
        <v>12.354046408208822</v>
      </c>
      <c r="H36" s="38"/>
    </row>
    <row r="37" spans="1:8" x14ac:dyDescent="0.3">
      <c r="A37" s="111"/>
      <c r="B37" s="47" t="s">
        <v>5</v>
      </c>
      <c r="C37" s="48" t="s">
        <v>132</v>
      </c>
      <c r="D37" s="49">
        <v>3.2772962509198371</v>
      </c>
      <c r="E37" s="50">
        <v>2.9220933408402594E-5</v>
      </c>
      <c r="F37" s="51">
        <v>-26.878736508108823</v>
      </c>
      <c r="G37" s="52">
        <v>-6.0620722622578569</v>
      </c>
      <c r="H37" s="38"/>
    </row>
    <row r="38" spans="1:8" x14ac:dyDescent="0.3">
      <c r="A38" s="111"/>
      <c r="B38" s="47" t="s">
        <v>7</v>
      </c>
      <c r="C38" s="53">
        <v>5.1495021636333362</v>
      </c>
      <c r="D38" s="49">
        <v>3.2772962509198371</v>
      </c>
      <c r="E38" s="50">
        <v>0.86156952196685799</v>
      </c>
      <c r="F38" s="51">
        <v>-5.2588299592921466</v>
      </c>
      <c r="G38" s="52">
        <v>15.557834286558819</v>
      </c>
      <c r="H38" s="38"/>
    </row>
    <row r="39" spans="1:8" x14ac:dyDescent="0.3">
      <c r="A39" s="111"/>
      <c r="B39" s="47" t="s">
        <v>33</v>
      </c>
      <c r="C39" s="48" t="s">
        <v>133</v>
      </c>
      <c r="D39" s="49">
        <v>3.2772962509198371</v>
      </c>
      <c r="E39" s="50">
        <v>3.8793109425916406E-3</v>
      </c>
      <c r="F39" s="51">
        <v>-23.258664999975487</v>
      </c>
      <c r="G39" s="52">
        <v>-2.4420007541245212</v>
      </c>
      <c r="H39" s="38"/>
    </row>
    <row r="40" spans="1:8" x14ac:dyDescent="0.3">
      <c r="A40" s="111"/>
      <c r="B40" s="47" t="s">
        <v>34</v>
      </c>
      <c r="C40" s="53">
        <v>-1.5776113858000009</v>
      </c>
      <c r="D40" s="49">
        <v>3.2772962509198371</v>
      </c>
      <c r="E40" s="50">
        <v>0.99997884068427645</v>
      </c>
      <c r="F40" s="51">
        <v>-11.985943508725484</v>
      </c>
      <c r="G40" s="52">
        <v>8.8307207371254819</v>
      </c>
      <c r="H40" s="38"/>
    </row>
    <row r="41" spans="1:8" x14ac:dyDescent="0.3">
      <c r="A41" s="111"/>
      <c r="B41" s="47" t="s">
        <v>10</v>
      </c>
      <c r="C41" s="48" t="s">
        <v>134</v>
      </c>
      <c r="D41" s="49">
        <v>3.2772962509198371</v>
      </c>
      <c r="E41" s="50">
        <v>2.6466884486911479E-2</v>
      </c>
      <c r="F41" s="51">
        <v>0.67170755877451782</v>
      </c>
      <c r="G41" s="52">
        <v>21.488371804625483</v>
      </c>
      <c r="H41" s="38"/>
    </row>
    <row r="42" spans="1:8" x14ac:dyDescent="0.3">
      <c r="A42" s="110"/>
      <c r="B42" s="54" t="s">
        <v>35</v>
      </c>
      <c r="C42" s="60" t="s">
        <v>135</v>
      </c>
      <c r="D42" s="56">
        <v>3.2772962509198371</v>
      </c>
      <c r="E42" s="57">
        <v>3.7042402396064711E-3</v>
      </c>
      <c r="F42" s="58">
        <v>-23.297781504808814</v>
      </c>
      <c r="G42" s="59">
        <v>-2.4811172589578483</v>
      </c>
      <c r="H42" s="38"/>
    </row>
    <row r="43" spans="1:8" x14ac:dyDescent="0.3">
      <c r="A43" s="110" t="s">
        <v>5</v>
      </c>
      <c r="B43" s="47" t="s">
        <v>1</v>
      </c>
      <c r="C43" s="53">
        <v>3.132005407300003</v>
      </c>
      <c r="D43" s="49">
        <v>3.2772962509198371</v>
      </c>
      <c r="E43" s="50">
        <v>0.99442897295095189</v>
      </c>
      <c r="F43" s="51">
        <v>-7.2763267156254798</v>
      </c>
      <c r="G43" s="52">
        <v>13.540337530225486</v>
      </c>
      <c r="H43" s="38"/>
    </row>
    <row r="44" spans="1:8" x14ac:dyDescent="0.3">
      <c r="A44" s="111"/>
      <c r="B44" s="47" t="s">
        <v>2</v>
      </c>
      <c r="C44" s="53">
        <v>-2.1383908708833204</v>
      </c>
      <c r="D44" s="49">
        <v>3.2772962509198371</v>
      </c>
      <c r="E44" s="50">
        <v>0.9997251971586758</v>
      </c>
      <c r="F44" s="51">
        <v>-12.546722993808803</v>
      </c>
      <c r="G44" s="52">
        <v>8.2699412520421625</v>
      </c>
      <c r="H44" s="38"/>
    </row>
    <row r="45" spans="1:8" x14ac:dyDescent="0.3">
      <c r="A45" s="111"/>
      <c r="B45" s="47" t="s">
        <v>3</v>
      </c>
      <c r="C45" s="48" t="s">
        <v>136</v>
      </c>
      <c r="D45" s="49">
        <v>3.2772962509198371</v>
      </c>
      <c r="E45" s="50">
        <v>1.3187680586446149E-6</v>
      </c>
      <c r="F45" s="51">
        <v>8.0077865475411976</v>
      </c>
      <c r="G45" s="52">
        <v>28.824450793392163</v>
      </c>
      <c r="H45" s="38"/>
    </row>
    <row r="46" spans="1:8" x14ac:dyDescent="0.3">
      <c r="A46" s="111"/>
      <c r="B46" s="47" t="s">
        <v>4</v>
      </c>
      <c r="C46" s="48" t="s">
        <v>137</v>
      </c>
      <c r="D46" s="49">
        <v>3.2772962509198371</v>
      </c>
      <c r="E46" s="50">
        <v>2.9220933408402594E-5</v>
      </c>
      <c r="F46" s="51">
        <v>6.0620722622578569</v>
      </c>
      <c r="G46" s="52">
        <v>26.878736508108823</v>
      </c>
      <c r="H46" s="38"/>
    </row>
    <row r="47" spans="1:8" x14ac:dyDescent="0.3">
      <c r="A47" s="111"/>
      <c r="B47" s="47" t="s">
        <v>7</v>
      </c>
      <c r="C47" s="48" t="s">
        <v>138</v>
      </c>
      <c r="D47" s="49">
        <v>3.2772962509198371</v>
      </c>
      <c r="E47" s="50">
        <v>4.2010179779339296E-9</v>
      </c>
      <c r="F47" s="51">
        <v>11.211574425891193</v>
      </c>
      <c r="G47" s="52">
        <v>32.028238671742159</v>
      </c>
      <c r="H47" s="38"/>
    </row>
    <row r="48" spans="1:8" x14ac:dyDescent="0.3">
      <c r="A48" s="111"/>
      <c r="B48" s="47" t="s">
        <v>33</v>
      </c>
      <c r="C48" s="53">
        <v>3.6200715081333357</v>
      </c>
      <c r="D48" s="49">
        <v>3.2772962509198371</v>
      </c>
      <c r="E48" s="50">
        <v>0.98418892418377657</v>
      </c>
      <c r="F48" s="51">
        <v>-6.7882606147921472</v>
      </c>
      <c r="G48" s="52">
        <v>14.028403631058818</v>
      </c>
      <c r="H48" s="38"/>
    </row>
    <row r="49" spans="1:8" x14ac:dyDescent="0.3">
      <c r="A49" s="111"/>
      <c r="B49" s="47" t="s">
        <v>34</v>
      </c>
      <c r="C49" s="48" t="s">
        <v>139</v>
      </c>
      <c r="D49" s="49">
        <v>3.2772962509198371</v>
      </c>
      <c r="E49" s="50">
        <v>2.8504555831643241E-4</v>
      </c>
      <c r="F49" s="51">
        <v>4.484460876457856</v>
      </c>
      <c r="G49" s="52">
        <v>25.301125122308822</v>
      </c>
      <c r="H49" s="38"/>
    </row>
    <row r="50" spans="1:8" x14ac:dyDescent="0.3">
      <c r="A50" s="111"/>
      <c r="B50" s="47" t="s">
        <v>10</v>
      </c>
      <c r="C50" s="48" t="s">
        <v>140</v>
      </c>
      <c r="D50" s="49">
        <v>3.2772962509198371</v>
      </c>
      <c r="E50" s="50">
        <v>6.9655392564982321E-13</v>
      </c>
      <c r="F50" s="51">
        <v>17.142111943957858</v>
      </c>
      <c r="G50" s="52">
        <v>37.958776189808823</v>
      </c>
      <c r="H50" s="38"/>
    </row>
    <row r="51" spans="1:8" x14ac:dyDescent="0.3">
      <c r="A51" s="110"/>
      <c r="B51" s="54" t="s">
        <v>35</v>
      </c>
      <c r="C51" s="55">
        <v>3.5809550033000086</v>
      </c>
      <c r="D51" s="56">
        <v>3.2772962509198371</v>
      </c>
      <c r="E51" s="57">
        <v>0.98534243361590068</v>
      </c>
      <c r="F51" s="58">
        <v>-6.8273771196254742</v>
      </c>
      <c r="G51" s="59">
        <v>13.989287126225491</v>
      </c>
      <c r="H51" s="38"/>
    </row>
    <row r="52" spans="1:8" x14ac:dyDescent="0.3">
      <c r="A52" s="110" t="s">
        <v>7</v>
      </c>
      <c r="B52" s="47" t="s">
        <v>1</v>
      </c>
      <c r="C52" s="48" t="s">
        <v>141</v>
      </c>
      <c r="D52" s="49">
        <v>3.2772962509198371</v>
      </c>
      <c r="E52" s="50">
        <v>1.1694640347226226E-6</v>
      </c>
      <c r="F52" s="51">
        <v>-28.896233264442156</v>
      </c>
      <c r="G52" s="52">
        <v>-8.0795690185911901</v>
      </c>
      <c r="H52" s="38"/>
    </row>
    <row r="53" spans="1:8" x14ac:dyDescent="0.3">
      <c r="A53" s="111"/>
      <c r="B53" s="47" t="s">
        <v>2</v>
      </c>
      <c r="C53" s="48" t="s">
        <v>142</v>
      </c>
      <c r="D53" s="49">
        <v>3.2772962509198371</v>
      </c>
      <c r="E53" s="50">
        <v>5.9991012157922796E-11</v>
      </c>
      <c r="F53" s="51">
        <v>-34.166629542625479</v>
      </c>
      <c r="G53" s="52">
        <v>-13.349965296774513</v>
      </c>
      <c r="H53" s="38"/>
    </row>
    <row r="54" spans="1:8" x14ac:dyDescent="0.3">
      <c r="A54" s="111"/>
      <c r="B54" s="47" t="s">
        <v>3</v>
      </c>
      <c r="C54" s="53">
        <v>-3.2037878783499973</v>
      </c>
      <c r="D54" s="49">
        <v>3.2772962509198371</v>
      </c>
      <c r="E54" s="50">
        <v>0.99341187579218571</v>
      </c>
      <c r="F54" s="51">
        <v>-13.61212000127548</v>
      </c>
      <c r="G54" s="52">
        <v>7.2045442445754855</v>
      </c>
      <c r="H54" s="38"/>
    </row>
    <row r="55" spans="1:8" x14ac:dyDescent="0.3">
      <c r="A55" s="111"/>
      <c r="B55" s="47" t="s">
        <v>4</v>
      </c>
      <c r="C55" s="53">
        <v>-5.1495021636333362</v>
      </c>
      <c r="D55" s="49">
        <v>3.2772962509198371</v>
      </c>
      <c r="E55" s="50">
        <v>0.86156952196685799</v>
      </c>
      <c r="F55" s="51">
        <v>-15.557834286558819</v>
      </c>
      <c r="G55" s="52">
        <v>5.2588299592921466</v>
      </c>
      <c r="H55" s="38"/>
    </row>
    <row r="56" spans="1:8" x14ac:dyDescent="0.3">
      <c r="A56" s="111"/>
      <c r="B56" s="47" t="s">
        <v>5</v>
      </c>
      <c r="C56" s="48" t="s">
        <v>143</v>
      </c>
      <c r="D56" s="49">
        <v>3.2772962509198371</v>
      </c>
      <c r="E56" s="50">
        <v>4.2010179779339296E-9</v>
      </c>
      <c r="F56" s="51">
        <v>-32.028238671742159</v>
      </c>
      <c r="G56" s="52">
        <v>-11.211574425891193</v>
      </c>
      <c r="H56" s="38"/>
    </row>
    <row r="57" spans="1:8" x14ac:dyDescent="0.3">
      <c r="A57" s="111"/>
      <c r="B57" s="47" t="s">
        <v>33</v>
      </c>
      <c r="C57" s="48" t="s">
        <v>144</v>
      </c>
      <c r="D57" s="49">
        <v>3.2772962509198371</v>
      </c>
      <c r="E57" s="50">
        <v>2.6258638965437342E-6</v>
      </c>
      <c r="F57" s="51">
        <v>-28.408167163608823</v>
      </c>
      <c r="G57" s="52">
        <v>-7.5915029177578575</v>
      </c>
      <c r="H57" s="38"/>
    </row>
    <row r="58" spans="1:8" x14ac:dyDescent="0.3">
      <c r="A58" s="111"/>
      <c r="B58" s="47" t="s">
        <v>34</v>
      </c>
      <c r="C58" s="53">
        <v>-6.7271135494333372</v>
      </c>
      <c r="D58" s="49">
        <v>3.2772962509198371</v>
      </c>
      <c r="E58" s="50">
        <v>0.56194299145440985</v>
      </c>
      <c r="F58" s="51">
        <v>-17.13544567235882</v>
      </c>
      <c r="G58" s="52">
        <v>3.6812185734921457</v>
      </c>
      <c r="H58" s="38"/>
    </row>
    <row r="59" spans="1:8" x14ac:dyDescent="0.3">
      <c r="A59" s="111"/>
      <c r="B59" s="47" t="s">
        <v>10</v>
      </c>
      <c r="C59" s="53">
        <v>5.9305375180666653</v>
      </c>
      <c r="D59" s="49">
        <v>3.2772962509198371</v>
      </c>
      <c r="E59" s="50">
        <v>0.72905512456255384</v>
      </c>
      <c r="F59" s="51">
        <v>-4.4777946048588175</v>
      </c>
      <c r="G59" s="52">
        <v>16.338869640992147</v>
      </c>
      <c r="H59" s="38"/>
    </row>
    <row r="60" spans="1:8" x14ac:dyDescent="0.3">
      <c r="A60" s="110"/>
      <c r="B60" s="54" t="s">
        <v>35</v>
      </c>
      <c r="C60" s="60" t="s">
        <v>145</v>
      </c>
      <c r="D60" s="56">
        <v>3.2772962509198371</v>
      </c>
      <c r="E60" s="57">
        <v>2.4627628049112005E-6</v>
      </c>
      <c r="F60" s="58">
        <v>-28.44728366844215</v>
      </c>
      <c r="G60" s="59">
        <v>-7.6306194225911845</v>
      </c>
      <c r="H60" s="38"/>
    </row>
    <row r="61" spans="1:8" x14ac:dyDescent="0.3">
      <c r="A61" s="110" t="s">
        <v>33</v>
      </c>
      <c r="B61" s="47" t="s">
        <v>1</v>
      </c>
      <c r="C61" s="53">
        <v>-0.48806610083333268</v>
      </c>
      <c r="D61" s="49">
        <v>3.2772962509198371</v>
      </c>
      <c r="E61" s="50">
        <v>0.99999999933613415</v>
      </c>
      <c r="F61" s="51">
        <v>-10.896398223758816</v>
      </c>
      <c r="G61" s="52">
        <v>9.9202660220921501</v>
      </c>
      <c r="H61" s="38"/>
    </row>
    <row r="62" spans="1:8" x14ac:dyDescent="0.3">
      <c r="A62" s="111"/>
      <c r="B62" s="47" t="s">
        <v>2</v>
      </c>
      <c r="C62" s="53">
        <v>-5.758462379016656</v>
      </c>
      <c r="D62" s="49">
        <v>3.2772962509198371</v>
      </c>
      <c r="E62" s="50">
        <v>0.76182065051306058</v>
      </c>
      <c r="F62" s="51">
        <v>-16.166794501942139</v>
      </c>
      <c r="G62" s="52">
        <v>4.6498697439088268</v>
      </c>
      <c r="H62" s="38"/>
    </row>
    <row r="63" spans="1:8" x14ac:dyDescent="0.3">
      <c r="A63" s="111"/>
      <c r="B63" s="47" t="s">
        <v>3</v>
      </c>
      <c r="C63" s="48" t="s">
        <v>146</v>
      </c>
      <c r="D63" s="49">
        <v>3.2772962509198371</v>
      </c>
      <c r="E63" s="50">
        <v>3.2543541793428332E-4</v>
      </c>
      <c r="F63" s="51">
        <v>4.3877150394078601</v>
      </c>
      <c r="G63" s="52">
        <v>25.204379285258824</v>
      </c>
      <c r="H63" s="38"/>
    </row>
    <row r="64" spans="1:8" x14ac:dyDescent="0.3">
      <c r="A64" s="111"/>
      <c r="B64" s="47" t="s">
        <v>4</v>
      </c>
      <c r="C64" s="48" t="s">
        <v>147</v>
      </c>
      <c r="D64" s="49">
        <v>3.2772962509198371</v>
      </c>
      <c r="E64" s="50">
        <v>3.8793109425916406E-3</v>
      </c>
      <c r="F64" s="51">
        <v>2.4420007541245212</v>
      </c>
      <c r="G64" s="52">
        <v>23.258664999975487</v>
      </c>
      <c r="H64" s="38"/>
    </row>
    <row r="65" spans="1:8" x14ac:dyDescent="0.3">
      <c r="A65" s="111"/>
      <c r="B65" s="47" t="s">
        <v>5</v>
      </c>
      <c r="C65" s="53">
        <v>-3.6200715081333357</v>
      </c>
      <c r="D65" s="49">
        <v>3.2772962509198371</v>
      </c>
      <c r="E65" s="50">
        <v>0.98418892418377657</v>
      </c>
      <c r="F65" s="51">
        <v>-14.028403631058818</v>
      </c>
      <c r="G65" s="52">
        <v>6.7882606147921472</v>
      </c>
      <c r="H65" s="38"/>
    </row>
    <row r="66" spans="1:8" x14ac:dyDescent="0.3">
      <c r="A66" s="111"/>
      <c r="B66" s="47" t="s">
        <v>7</v>
      </c>
      <c r="C66" s="48" t="s">
        <v>148</v>
      </c>
      <c r="D66" s="49">
        <v>3.2772962509198371</v>
      </c>
      <c r="E66" s="50">
        <v>2.6258638965437342E-6</v>
      </c>
      <c r="F66" s="51">
        <v>7.5915029177578575</v>
      </c>
      <c r="G66" s="52">
        <v>28.408167163608823</v>
      </c>
      <c r="H66" s="38"/>
    </row>
    <row r="67" spans="1:8" x14ac:dyDescent="0.3">
      <c r="A67" s="111"/>
      <c r="B67" s="47" t="s">
        <v>34</v>
      </c>
      <c r="C67" s="48" t="s">
        <v>149</v>
      </c>
      <c r="D67" s="49">
        <v>3.2772962509198371</v>
      </c>
      <c r="E67" s="50">
        <v>2.1837800834192622E-2</v>
      </c>
      <c r="F67" s="51">
        <v>0.86438936832452029</v>
      </c>
      <c r="G67" s="52">
        <v>21.681053614175486</v>
      </c>
      <c r="H67" s="38"/>
    </row>
    <row r="68" spans="1:8" x14ac:dyDescent="0.3">
      <c r="A68" s="111"/>
      <c r="B68" s="47" t="s">
        <v>10</v>
      </c>
      <c r="C68" s="48" t="s">
        <v>150</v>
      </c>
      <c r="D68" s="49">
        <v>3.2772962509198371</v>
      </c>
      <c r="E68" s="50">
        <v>4.2186698578916548E-11</v>
      </c>
      <c r="F68" s="51">
        <v>13.522040435824522</v>
      </c>
      <c r="G68" s="52">
        <v>34.338704681675488</v>
      </c>
      <c r="H68" s="38"/>
    </row>
    <row r="69" spans="1:8" x14ac:dyDescent="0.3">
      <c r="A69" s="110"/>
      <c r="B69" s="54" t="s">
        <v>35</v>
      </c>
      <c r="C69" s="55">
        <v>-3.911650483332707E-2</v>
      </c>
      <c r="D69" s="56">
        <v>3.2772962509198371</v>
      </c>
      <c r="E69" s="57">
        <v>1</v>
      </c>
      <c r="F69" s="58">
        <v>-10.44744862775881</v>
      </c>
      <c r="G69" s="59">
        <v>10.369215618092156</v>
      </c>
      <c r="H69" s="38"/>
    </row>
    <row r="70" spans="1:8" x14ac:dyDescent="0.3">
      <c r="A70" s="110" t="s">
        <v>34</v>
      </c>
      <c r="B70" s="47" t="s">
        <v>1</v>
      </c>
      <c r="C70" s="48" t="s">
        <v>151</v>
      </c>
      <c r="D70" s="49">
        <v>3.2772962509198371</v>
      </c>
      <c r="E70" s="50">
        <v>1.3168876957242226E-2</v>
      </c>
      <c r="F70" s="51">
        <v>-22.169119715008819</v>
      </c>
      <c r="G70" s="52">
        <v>-1.352455469157853</v>
      </c>
      <c r="H70" s="38"/>
    </row>
    <row r="71" spans="1:8" x14ac:dyDescent="0.3">
      <c r="A71" s="111"/>
      <c r="B71" s="47" t="s">
        <v>2</v>
      </c>
      <c r="C71" s="48" t="s">
        <v>152</v>
      </c>
      <c r="D71" s="49">
        <v>3.2772962509198371</v>
      </c>
      <c r="E71" s="50">
        <v>1.2352089926226384E-5</v>
      </c>
      <c r="F71" s="51">
        <v>-27.439515993192142</v>
      </c>
      <c r="G71" s="52">
        <v>-6.6228517473411763</v>
      </c>
      <c r="H71" s="38"/>
    </row>
    <row r="72" spans="1:8" x14ac:dyDescent="0.3">
      <c r="A72" s="111"/>
      <c r="B72" s="47" t="s">
        <v>3</v>
      </c>
      <c r="C72" s="53">
        <v>3.5233256710833398</v>
      </c>
      <c r="D72" s="49">
        <v>3.2772962509198371</v>
      </c>
      <c r="E72" s="50">
        <v>0.98692078768320779</v>
      </c>
      <c r="F72" s="51">
        <v>-6.885006451842143</v>
      </c>
      <c r="G72" s="52">
        <v>13.931657794008823</v>
      </c>
      <c r="H72" s="38"/>
    </row>
    <row r="73" spans="1:8" x14ac:dyDescent="0.3">
      <c r="A73" s="111"/>
      <c r="B73" s="47" t="s">
        <v>4</v>
      </c>
      <c r="C73" s="53">
        <v>1.5776113858000009</v>
      </c>
      <c r="D73" s="49">
        <v>3.2772962509198371</v>
      </c>
      <c r="E73" s="50">
        <v>0.99997884068427645</v>
      </c>
      <c r="F73" s="51">
        <v>-8.8307207371254819</v>
      </c>
      <c r="G73" s="52">
        <v>11.985943508725484</v>
      </c>
      <c r="H73" s="38"/>
    </row>
    <row r="74" spans="1:8" x14ac:dyDescent="0.3">
      <c r="A74" s="111"/>
      <c r="B74" s="47" t="s">
        <v>5</v>
      </c>
      <c r="C74" s="48" t="s">
        <v>153</v>
      </c>
      <c r="D74" s="49">
        <v>3.2772962509198371</v>
      </c>
      <c r="E74" s="50">
        <v>2.8504555831643241E-4</v>
      </c>
      <c r="F74" s="51">
        <v>-25.301125122308822</v>
      </c>
      <c r="G74" s="52">
        <v>-4.484460876457856</v>
      </c>
      <c r="H74" s="38"/>
    </row>
    <row r="75" spans="1:8" x14ac:dyDescent="0.3">
      <c r="A75" s="111"/>
      <c r="B75" s="47" t="s">
        <v>7</v>
      </c>
      <c r="C75" s="53">
        <v>6.7271135494333372</v>
      </c>
      <c r="D75" s="49">
        <v>3.2772962509198371</v>
      </c>
      <c r="E75" s="50">
        <v>0.56194299145440985</v>
      </c>
      <c r="F75" s="51">
        <v>-3.6812185734921457</v>
      </c>
      <c r="G75" s="52">
        <v>17.13544567235882</v>
      </c>
      <c r="H75" s="38"/>
    </row>
    <row r="76" spans="1:8" x14ac:dyDescent="0.3">
      <c r="A76" s="111"/>
      <c r="B76" s="47" t="s">
        <v>33</v>
      </c>
      <c r="C76" s="48" t="s">
        <v>154</v>
      </c>
      <c r="D76" s="49">
        <v>3.2772962509198371</v>
      </c>
      <c r="E76" s="50">
        <v>2.1837800834192622E-2</v>
      </c>
      <c r="F76" s="51">
        <v>-21.681053614175486</v>
      </c>
      <c r="G76" s="52">
        <v>-0.86438936832452029</v>
      </c>
      <c r="H76" s="38"/>
    </row>
    <row r="77" spans="1:8" x14ac:dyDescent="0.3">
      <c r="A77" s="111"/>
      <c r="B77" s="47" t="s">
        <v>10</v>
      </c>
      <c r="C77" s="48" t="s">
        <v>155</v>
      </c>
      <c r="D77" s="49">
        <v>3.2772962509198371</v>
      </c>
      <c r="E77" s="50">
        <v>4.8590860473849418E-3</v>
      </c>
      <c r="F77" s="51">
        <v>2.2493189445745188</v>
      </c>
      <c r="G77" s="52">
        <v>23.065983190425484</v>
      </c>
      <c r="H77" s="38"/>
    </row>
    <row r="78" spans="1:8" x14ac:dyDescent="0.3">
      <c r="A78" s="110"/>
      <c r="B78" s="54" t="s">
        <v>35</v>
      </c>
      <c r="C78" s="60" t="s">
        <v>156</v>
      </c>
      <c r="D78" s="56">
        <v>3.2772962509198371</v>
      </c>
      <c r="E78" s="57">
        <v>2.0991002418258908E-2</v>
      </c>
      <c r="F78" s="58">
        <v>-21.720170119008813</v>
      </c>
      <c r="G78" s="59">
        <v>-0.90350587315784736</v>
      </c>
      <c r="H78" s="38"/>
    </row>
    <row r="79" spans="1:8" x14ac:dyDescent="0.3">
      <c r="A79" s="110" t="s">
        <v>10</v>
      </c>
      <c r="B79" s="47" t="s">
        <v>1</v>
      </c>
      <c r="C79" s="48" t="s">
        <v>157</v>
      </c>
      <c r="D79" s="49">
        <v>3.2772962509198371</v>
      </c>
      <c r="E79" s="50">
        <v>1.5591972157835698E-11</v>
      </c>
      <c r="F79" s="51">
        <v>-34.826770782508817</v>
      </c>
      <c r="G79" s="52">
        <v>-14.010106536657855</v>
      </c>
      <c r="H79" s="38"/>
    </row>
    <row r="80" spans="1:8" x14ac:dyDescent="0.3">
      <c r="A80" s="111"/>
      <c r="B80" s="47" t="s">
        <v>2</v>
      </c>
      <c r="C80" s="48" t="s">
        <v>158</v>
      </c>
      <c r="D80" s="49">
        <v>3.2772962509198371</v>
      </c>
      <c r="E80" s="50">
        <v>6.8267613784200876E-13</v>
      </c>
      <c r="F80" s="51">
        <v>-40.097167060692144</v>
      </c>
      <c r="G80" s="52">
        <v>-19.280502814841178</v>
      </c>
      <c r="H80" s="38"/>
    </row>
    <row r="81" spans="1:8" x14ac:dyDescent="0.3">
      <c r="A81" s="111"/>
      <c r="B81" s="47" t="s">
        <v>3</v>
      </c>
      <c r="C81" s="53">
        <v>-9.1343253964166635</v>
      </c>
      <c r="D81" s="49">
        <v>3.2772962509198371</v>
      </c>
      <c r="E81" s="50">
        <v>0.14317170537039381</v>
      </c>
      <c r="F81" s="51">
        <v>-19.542657519342146</v>
      </c>
      <c r="G81" s="52">
        <v>1.2740067265088193</v>
      </c>
      <c r="H81" s="38"/>
    </row>
    <row r="82" spans="1:8" x14ac:dyDescent="0.3">
      <c r="A82" s="111"/>
      <c r="B82" s="47" t="s">
        <v>4</v>
      </c>
      <c r="C82" s="48" t="s">
        <v>159</v>
      </c>
      <c r="D82" s="49">
        <v>3.2772962509198371</v>
      </c>
      <c r="E82" s="50">
        <v>2.6466884486911479E-2</v>
      </c>
      <c r="F82" s="51">
        <v>-21.488371804625483</v>
      </c>
      <c r="G82" s="52">
        <v>-0.67170755877451782</v>
      </c>
      <c r="H82" s="38"/>
    </row>
    <row r="83" spans="1:8" x14ac:dyDescent="0.3">
      <c r="A83" s="111"/>
      <c r="B83" s="47" t="s">
        <v>5</v>
      </c>
      <c r="C83" s="48" t="s">
        <v>160</v>
      </c>
      <c r="D83" s="49">
        <v>3.2772962509198371</v>
      </c>
      <c r="E83" s="50">
        <v>6.9655392564982321E-13</v>
      </c>
      <c r="F83" s="51">
        <v>-37.958776189808823</v>
      </c>
      <c r="G83" s="52">
        <v>-17.142111943957858</v>
      </c>
      <c r="H83" s="38"/>
    </row>
    <row r="84" spans="1:8" x14ac:dyDescent="0.3">
      <c r="A84" s="111"/>
      <c r="B84" s="47" t="s">
        <v>7</v>
      </c>
      <c r="C84" s="53">
        <v>-5.9305375180666653</v>
      </c>
      <c r="D84" s="49">
        <v>3.2772962509198371</v>
      </c>
      <c r="E84" s="50">
        <v>0.72905512456255384</v>
      </c>
      <c r="F84" s="51">
        <v>-16.338869640992147</v>
      </c>
      <c r="G84" s="52">
        <v>4.4777946048588175</v>
      </c>
      <c r="H84" s="38"/>
    </row>
    <row r="85" spans="1:8" x14ac:dyDescent="0.3">
      <c r="A85" s="111"/>
      <c r="B85" s="47" t="s">
        <v>33</v>
      </c>
      <c r="C85" s="48" t="s">
        <v>161</v>
      </c>
      <c r="D85" s="49">
        <v>3.2772962509198371</v>
      </c>
      <c r="E85" s="50">
        <v>4.2186698578916548E-11</v>
      </c>
      <c r="F85" s="51">
        <v>-34.338704681675488</v>
      </c>
      <c r="G85" s="52">
        <v>-13.522040435824522</v>
      </c>
      <c r="H85" s="38"/>
    </row>
    <row r="86" spans="1:8" x14ac:dyDescent="0.3">
      <c r="A86" s="111"/>
      <c r="B86" s="47" t="s">
        <v>34</v>
      </c>
      <c r="C86" s="48" t="s">
        <v>162</v>
      </c>
      <c r="D86" s="49">
        <v>3.2772962509198371</v>
      </c>
      <c r="E86" s="50">
        <v>4.8590860473849418E-3</v>
      </c>
      <c r="F86" s="51">
        <v>-23.065983190425484</v>
      </c>
      <c r="G86" s="52">
        <v>-2.2493189445745188</v>
      </c>
      <c r="H86" s="38"/>
    </row>
    <row r="87" spans="1:8" x14ac:dyDescent="0.3">
      <c r="A87" s="110"/>
      <c r="B87" s="54" t="s">
        <v>35</v>
      </c>
      <c r="C87" s="60" t="s">
        <v>163</v>
      </c>
      <c r="D87" s="56">
        <v>3.2772962509198371</v>
      </c>
      <c r="E87" s="57">
        <v>3.8940184410307666E-11</v>
      </c>
      <c r="F87" s="58">
        <v>-34.377821186508811</v>
      </c>
      <c r="G87" s="59">
        <v>-13.561156940657849</v>
      </c>
      <c r="H87" s="38"/>
    </row>
    <row r="88" spans="1:8" x14ac:dyDescent="0.3">
      <c r="A88" s="110" t="s">
        <v>35</v>
      </c>
      <c r="B88" s="47" t="s">
        <v>1</v>
      </c>
      <c r="C88" s="53">
        <v>-0.44894959600000561</v>
      </c>
      <c r="D88" s="49">
        <v>3.2772962509198371</v>
      </c>
      <c r="E88" s="50">
        <v>0.99999999968611453</v>
      </c>
      <c r="F88" s="51">
        <v>-10.857281718925488</v>
      </c>
      <c r="G88" s="52">
        <v>9.9593825269254772</v>
      </c>
      <c r="H88" s="38"/>
    </row>
    <row r="89" spans="1:8" x14ac:dyDescent="0.3">
      <c r="A89" s="111"/>
      <c r="B89" s="47" t="s">
        <v>2</v>
      </c>
      <c r="C89" s="53">
        <v>-5.719345874183329</v>
      </c>
      <c r="D89" s="49">
        <v>3.2772962509198371</v>
      </c>
      <c r="E89" s="50">
        <v>0.76902178413831168</v>
      </c>
      <c r="F89" s="51">
        <v>-16.127677997108812</v>
      </c>
      <c r="G89" s="52">
        <v>4.6889862487421539</v>
      </c>
      <c r="H89" s="38"/>
    </row>
    <row r="90" spans="1:8" x14ac:dyDescent="0.3">
      <c r="A90" s="111"/>
      <c r="B90" s="47" t="s">
        <v>3</v>
      </c>
      <c r="C90" s="48" t="s">
        <v>164</v>
      </c>
      <c r="D90" s="49">
        <v>3.2772962509198371</v>
      </c>
      <c r="E90" s="50">
        <v>3.0848941399019836E-4</v>
      </c>
      <c r="F90" s="51">
        <v>4.4268315442411872</v>
      </c>
      <c r="G90" s="52">
        <v>25.243495790092155</v>
      </c>
      <c r="H90" s="38"/>
    </row>
    <row r="91" spans="1:8" x14ac:dyDescent="0.3">
      <c r="A91" s="111"/>
      <c r="B91" s="47" t="s">
        <v>4</v>
      </c>
      <c r="C91" s="48" t="s">
        <v>165</v>
      </c>
      <c r="D91" s="49">
        <v>3.2772962509198371</v>
      </c>
      <c r="E91" s="50">
        <v>3.7042402396064711E-3</v>
      </c>
      <c r="F91" s="51">
        <v>2.4811172589578483</v>
      </c>
      <c r="G91" s="52">
        <v>23.297781504808814</v>
      </c>
      <c r="H91" s="38"/>
    </row>
    <row r="92" spans="1:8" x14ac:dyDescent="0.3">
      <c r="A92" s="111"/>
      <c r="B92" s="47" t="s">
        <v>5</v>
      </c>
      <c r="C92" s="53">
        <v>-3.5809550033000086</v>
      </c>
      <c r="D92" s="49">
        <v>3.2772962509198371</v>
      </c>
      <c r="E92" s="50">
        <v>0.98534243361590068</v>
      </c>
      <c r="F92" s="51">
        <v>-13.989287126225491</v>
      </c>
      <c r="G92" s="52">
        <v>6.8273771196254742</v>
      </c>
      <c r="H92" s="38"/>
    </row>
    <row r="93" spans="1:8" x14ac:dyDescent="0.3">
      <c r="A93" s="111"/>
      <c r="B93" s="47" t="s">
        <v>7</v>
      </c>
      <c r="C93" s="48" t="s">
        <v>166</v>
      </c>
      <c r="D93" s="49">
        <v>3.2772962509198371</v>
      </c>
      <c r="E93" s="50">
        <v>2.4627628049112005E-6</v>
      </c>
      <c r="F93" s="51">
        <v>7.6306194225911845</v>
      </c>
      <c r="G93" s="52">
        <v>28.44728366844215</v>
      </c>
      <c r="H93" s="38"/>
    </row>
    <row r="94" spans="1:8" x14ac:dyDescent="0.3">
      <c r="A94" s="111"/>
      <c r="B94" s="47" t="s">
        <v>33</v>
      </c>
      <c r="C94" s="53">
        <v>3.911650483332707E-2</v>
      </c>
      <c r="D94" s="49">
        <v>3.2772962509198371</v>
      </c>
      <c r="E94" s="50">
        <v>1</v>
      </c>
      <c r="F94" s="51">
        <v>-10.369215618092156</v>
      </c>
      <c r="G94" s="52">
        <v>10.44744862775881</v>
      </c>
      <c r="H94" s="38"/>
    </row>
    <row r="95" spans="1:8" x14ac:dyDescent="0.3">
      <c r="A95" s="111"/>
      <c r="B95" s="47" t="s">
        <v>34</v>
      </c>
      <c r="C95" s="48" t="s">
        <v>167</v>
      </c>
      <c r="D95" s="49">
        <v>3.2772962509198371</v>
      </c>
      <c r="E95" s="50">
        <v>2.0991002418258908E-2</v>
      </c>
      <c r="F95" s="51">
        <v>0.90350587315784736</v>
      </c>
      <c r="G95" s="52">
        <v>21.720170119008813</v>
      </c>
      <c r="H95" s="38"/>
    </row>
    <row r="96" spans="1:8" x14ac:dyDescent="0.3">
      <c r="A96" s="123"/>
      <c r="B96" s="61" t="s">
        <v>10</v>
      </c>
      <c r="C96" s="62" t="s">
        <v>168</v>
      </c>
      <c r="D96" s="63">
        <v>3.2772962509198371</v>
      </c>
      <c r="E96" s="64">
        <v>3.8940184410307666E-11</v>
      </c>
      <c r="F96" s="65">
        <v>13.561156940657849</v>
      </c>
      <c r="G96" s="66">
        <v>34.377821186508811</v>
      </c>
      <c r="H96" s="38"/>
    </row>
    <row r="97" spans="1:8" x14ac:dyDescent="0.3">
      <c r="A97" s="124" t="s">
        <v>36</v>
      </c>
      <c r="B97" s="124"/>
      <c r="C97" s="124"/>
      <c r="D97" s="124"/>
      <c r="E97" s="124"/>
      <c r="F97" s="124"/>
      <c r="G97" s="124"/>
      <c r="H97" s="38"/>
    </row>
  </sheetData>
  <mergeCells count="20">
    <mergeCell ref="A61:A69"/>
    <mergeCell ref="A70:A78"/>
    <mergeCell ref="A79:A87"/>
    <mergeCell ref="A88:A96"/>
    <mergeCell ref="A97:G97"/>
    <mergeCell ref="A1:G1"/>
    <mergeCell ref="A7:A15"/>
    <mergeCell ref="A16:A24"/>
    <mergeCell ref="A25:A33"/>
    <mergeCell ref="A34:A42"/>
    <mergeCell ref="A43:A51"/>
    <mergeCell ref="A52:A60"/>
    <mergeCell ref="A2:G2"/>
    <mergeCell ref="A3:G3"/>
    <mergeCell ref="A4:G4"/>
    <mergeCell ref="A5:B6"/>
    <mergeCell ref="C5:C6"/>
    <mergeCell ref="D5:D6"/>
    <mergeCell ref="E5:E6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PD Combined Table</vt:lpstr>
      <vt:lpstr>DIS. INDEX</vt:lpstr>
      <vt:lpstr>APD ONEWAY ANOVA</vt:lpstr>
      <vt:lpstr>APD ONEWAY ANOVA 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Badar</dc:creator>
  <cp:lastModifiedBy>Ayesha Badar</cp:lastModifiedBy>
  <dcterms:created xsi:type="dcterms:W3CDTF">2022-02-24T06:48:41Z</dcterms:created>
  <dcterms:modified xsi:type="dcterms:W3CDTF">2022-09-01T18:21:18Z</dcterms:modified>
</cp:coreProperties>
</file>