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2.xml" ContentType="application/vnd.ms-excel.person+xml"/>
  <Override PartName="/xl/persons/person8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5.xml" ContentType="application/vnd.ms-excel.person+xml"/>
  <Override PartName="/xl/persons/person0.xml" ContentType="application/vnd.ms-excel.person+xml"/>
  <Override PartName="/xl/persons/person3.xml" ContentType="application/vnd.ms-excel.person+xml"/>
  <Override PartName="/xl/persons/person9.xml" ContentType="application/vnd.ms-excel.person+xml"/>
  <Override PartName="/xl/persons/person7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20e86363cb70ed/デスクトップ/labrador tea/Manuscript/Final/"/>
    </mc:Choice>
  </mc:AlternateContent>
  <xr:revisionPtr revIDLastSave="3092" documentId="8_{EA1036FB-F18A-464C-B989-3F5A2068088B}" xr6:coauthVersionLast="47" xr6:coauthVersionMax="47" xr10:uidLastSave="{92BA346F-42BC-48D1-AECD-1D740C030E18}"/>
  <bookViews>
    <workbookView xWindow="-96" yWindow="-96" windowWidth="18192" windowHeight="11736" xr2:uid="{984C2004-2BEE-4C2A-9690-529079CCA772}"/>
  </bookViews>
  <sheets>
    <sheet name="Data" sheetId="1" r:id="rId1"/>
    <sheet name="mem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171" i="1" l="1"/>
  <c r="AJ170" i="1"/>
  <c r="AJ169" i="1"/>
  <c r="AJ168" i="1"/>
  <c r="AJ167" i="1"/>
  <c r="AJ166" i="1"/>
  <c r="AJ165" i="1"/>
  <c r="AJ164" i="1"/>
  <c r="AJ163" i="1"/>
  <c r="AJ162" i="1"/>
  <c r="AJ161" i="1"/>
  <c r="AJ160" i="1"/>
  <c r="AJ159" i="1"/>
  <c r="AJ158" i="1"/>
  <c r="AJ157" i="1"/>
  <c r="AJ156" i="1"/>
  <c r="AJ155" i="1"/>
  <c r="AJ154" i="1"/>
  <c r="AJ153" i="1"/>
  <c r="AJ152" i="1"/>
  <c r="AJ151" i="1"/>
  <c r="AJ150" i="1"/>
  <c r="AJ149" i="1"/>
  <c r="AJ148" i="1"/>
  <c r="AJ147" i="1"/>
  <c r="AJ146" i="1"/>
  <c r="AJ145" i="1"/>
  <c r="AJ144" i="1"/>
  <c r="AJ143" i="1"/>
  <c r="AJ142" i="1"/>
  <c r="AJ141" i="1"/>
  <c r="AJ140" i="1"/>
  <c r="AJ139" i="1"/>
  <c r="AJ138" i="1"/>
  <c r="AJ137" i="1"/>
  <c r="AJ136" i="1"/>
  <c r="AJ135" i="1"/>
  <c r="AJ134" i="1"/>
  <c r="AJ133" i="1"/>
  <c r="AJ132" i="1"/>
  <c r="AJ131" i="1"/>
  <c r="AJ130" i="1"/>
  <c r="AJ129" i="1"/>
  <c r="AJ128" i="1"/>
  <c r="AJ127" i="1"/>
  <c r="AJ126" i="1"/>
  <c r="AJ125" i="1"/>
  <c r="AJ124" i="1"/>
  <c r="AJ123" i="1"/>
  <c r="AJ122" i="1"/>
  <c r="AJ121" i="1"/>
  <c r="AJ120" i="1"/>
  <c r="AJ119" i="1"/>
  <c r="AJ118" i="1"/>
  <c r="AJ117" i="1"/>
  <c r="AJ116" i="1"/>
  <c r="AJ115" i="1"/>
  <c r="AJ114" i="1"/>
  <c r="AJ113" i="1"/>
  <c r="AJ112" i="1"/>
  <c r="AJ111" i="1"/>
  <c r="AJ110" i="1"/>
  <c r="AJ109" i="1"/>
  <c r="AJ108" i="1"/>
  <c r="AJ107" i="1"/>
  <c r="AJ106" i="1"/>
  <c r="AJ105" i="1"/>
  <c r="AJ104" i="1"/>
  <c r="AJ103" i="1"/>
  <c r="AJ102" i="1"/>
  <c r="AJ101" i="1"/>
  <c r="AJ100" i="1"/>
  <c r="AJ99" i="1"/>
  <c r="AJ98" i="1"/>
  <c r="AJ97" i="1"/>
  <c r="AJ96" i="1"/>
  <c r="AJ95" i="1"/>
  <c r="AJ94" i="1"/>
  <c r="AJ93" i="1"/>
  <c r="AJ92" i="1"/>
  <c r="AJ91" i="1"/>
  <c r="AJ90" i="1"/>
  <c r="AJ89" i="1"/>
  <c r="AJ88" i="1"/>
  <c r="AJ87" i="1"/>
  <c r="AJ86" i="1"/>
  <c r="AJ85" i="1"/>
  <c r="AJ84" i="1"/>
  <c r="AJ83" i="1"/>
  <c r="AJ82" i="1"/>
  <c r="AJ81" i="1"/>
  <c r="AJ80" i="1"/>
  <c r="AJ79" i="1"/>
  <c r="AJ78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J7" i="1"/>
  <c r="AJ6" i="1"/>
  <c r="AJ5" i="1"/>
  <c r="AJ4" i="1"/>
  <c r="AJ3" i="1"/>
  <c r="Z136" i="1"/>
  <c r="AK136" i="1" s="1"/>
  <c r="AJ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  <c r="AD2" i="1"/>
  <c r="Y102" i="1"/>
  <c r="AC171" i="1"/>
  <c r="AC170" i="1"/>
  <c r="AC169" i="1"/>
  <c r="AC168" i="1"/>
  <c r="AC167" i="1"/>
  <c r="AC166" i="1"/>
  <c r="AC165" i="1"/>
  <c r="AC164" i="1"/>
  <c r="AC163" i="1"/>
  <c r="AC162" i="1"/>
  <c r="AC161" i="1"/>
  <c r="AC160" i="1"/>
  <c r="AC159" i="1"/>
  <c r="AC158" i="1"/>
  <c r="AC157" i="1"/>
  <c r="AC156" i="1"/>
  <c r="AC155" i="1"/>
  <c r="AC154" i="1"/>
  <c r="AC153" i="1"/>
  <c r="AC152" i="1"/>
  <c r="AC151" i="1"/>
  <c r="AC150" i="1"/>
  <c r="AC149" i="1"/>
  <c r="AC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C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C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AC2" i="1"/>
  <c r="AB171" i="1"/>
  <c r="AB170" i="1"/>
  <c r="AB169" i="1"/>
  <c r="AB168" i="1"/>
  <c r="AB167" i="1"/>
  <c r="AB166" i="1"/>
  <c r="AB165" i="1"/>
  <c r="AB164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9" i="1"/>
  <c r="AB138" i="1"/>
  <c r="AB137" i="1"/>
  <c r="AB136" i="1"/>
  <c r="AB135" i="1"/>
  <c r="AB134" i="1"/>
  <c r="AB133" i="1"/>
  <c r="AB132" i="1"/>
  <c r="AB131" i="1"/>
  <c r="AB130" i="1"/>
  <c r="AB129" i="1"/>
  <c r="AB128" i="1"/>
  <c r="AB127" i="1"/>
  <c r="AB126" i="1"/>
  <c r="AB125" i="1"/>
  <c r="AB124" i="1"/>
  <c r="AB123" i="1"/>
  <c r="AB122" i="1"/>
  <c r="AB121" i="1"/>
  <c r="AB120" i="1"/>
  <c r="AB119" i="1"/>
  <c r="AB118" i="1"/>
  <c r="AB117" i="1"/>
  <c r="AB116" i="1"/>
  <c r="AB115" i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3" i="1"/>
  <c r="AB2" i="1"/>
  <c r="Z171" i="1"/>
  <c r="AK171" i="1" s="1"/>
  <c r="Y171" i="1"/>
  <c r="Z170" i="1"/>
  <c r="AA170" i="1" s="1"/>
  <c r="Y170" i="1"/>
  <c r="Z169" i="1"/>
  <c r="AA169" i="1" s="1"/>
  <c r="Y169" i="1"/>
  <c r="Z168" i="1"/>
  <c r="AA168" i="1" s="1"/>
  <c r="Y168" i="1"/>
  <c r="Z167" i="1"/>
  <c r="AA167" i="1" s="1"/>
  <c r="Y167" i="1"/>
  <c r="Z166" i="1"/>
  <c r="AA166" i="1" s="1"/>
  <c r="Y166" i="1"/>
  <c r="Z165" i="1"/>
  <c r="AA165" i="1" s="1"/>
  <c r="Y165" i="1"/>
  <c r="Z164" i="1"/>
  <c r="AA164" i="1" s="1"/>
  <c r="Y164" i="1"/>
  <c r="Z163" i="1"/>
  <c r="AK163" i="1" s="1"/>
  <c r="Y163" i="1"/>
  <c r="Z162" i="1"/>
  <c r="AA162" i="1" s="1"/>
  <c r="Y162" i="1"/>
  <c r="Z161" i="1"/>
  <c r="AA161" i="1" s="1"/>
  <c r="Y161" i="1"/>
  <c r="Z160" i="1"/>
  <c r="AA160" i="1" s="1"/>
  <c r="Y160" i="1"/>
  <c r="Z159" i="1"/>
  <c r="AA159" i="1" s="1"/>
  <c r="Y159" i="1"/>
  <c r="Z158" i="1"/>
  <c r="AA158" i="1" s="1"/>
  <c r="Y158" i="1"/>
  <c r="Z157" i="1"/>
  <c r="AA157" i="1" s="1"/>
  <c r="Y157" i="1"/>
  <c r="Z156" i="1"/>
  <c r="AK156" i="1" s="1"/>
  <c r="Y156" i="1"/>
  <c r="Z155" i="1"/>
  <c r="AK155" i="1" s="1"/>
  <c r="Y155" i="1"/>
  <c r="Z154" i="1"/>
  <c r="AK154" i="1" s="1"/>
  <c r="Y154" i="1"/>
  <c r="Z153" i="1"/>
  <c r="AA153" i="1" s="1"/>
  <c r="Y153" i="1"/>
  <c r="Z152" i="1"/>
  <c r="AK152" i="1" s="1"/>
  <c r="Y152" i="1"/>
  <c r="Z151" i="1"/>
  <c r="AA151" i="1" s="1"/>
  <c r="Y151" i="1"/>
  <c r="Z150" i="1"/>
  <c r="AA150" i="1" s="1"/>
  <c r="Y150" i="1"/>
  <c r="Z149" i="1"/>
  <c r="AA149" i="1" s="1"/>
  <c r="Y149" i="1"/>
  <c r="Z148" i="1"/>
  <c r="AA148" i="1" s="1"/>
  <c r="Y148" i="1"/>
  <c r="Z147" i="1"/>
  <c r="AA147" i="1" s="1"/>
  <c r="Y147" i="1"/>
  <c r="Z146" i="1"/>
  <c r="AA146" i="1" s="1"/>
  <c r="Y146" i="1"/>
  <c r="Z145" i="1"/>
  <c r="AA145" i="1" s="1"/>
  <c r="Y145" i="1"/>
  <c r="Z144" i="1"/>
  <c r="AA144" i="1" s="1"/>
  <c r="Y144" i="1"/>
  <c r="Z143" i="1"/>
  <c r="AK143" i="1" s="1"/>
  <c r="Y143" i="1"/>
  <c r="Z142" i="1"/>
  <c r="AA142" i="1" s="1"/>
  <c r="Y142" i="1"/>
  <c r="Z141" i="1"/>
  <c r="AA141" i="1" s="1"/>
  <c r="Y141" i="1"/>
  <c r="Z140" i="1"/>
  <c r="AA140" i="1" s="1"/>
  <c r="Y140" i="1"/>
  <c r="Z139" i="1"/>
  <c r="AA139" i="1" s="1"/>
  <c r="Y139" i="1"/>
  <c r="Z138" i="1"/>
  <c r="AA138" i="1" s="1"/>
  <c r="Y138" i="1"/>
  <c r="Z137" i="1"/>
  <c r="AA137" i="1" s="1"/>
  <c r="Y137" i="1"/>
  <c r="Y136" i="1"/>
  <c r="Z135" i="1"/>
  <c r="AA135" i="1" s="1"/>
  <c r="Y135" i="1"/>
  <c r="Z134" i="1"/>
  <c r="AA134" i="1" s="1"/>
  <c r="Y134" i="1"/>
  <c r="Z133" i="1"/>
  <c r="AA133" i="1" s="1"/>
  <c r="Y133" i="1"/>
  <c r="Z132" i="1"/>
  <c r="AA132" i="1" s="1"/>
  <c r="Y132" i="1"/>
  <c r="Z21" i="1"/>
  <c r="AA21" i="1" s="1"/>
  <c r="Y21" i="1"/>
  <c r="Z20" i="1"/>
  <c r="AA20" i="1" s="1"/>
  <c r="Y20" i="1"/>
  <c r="Z19" i="1"/>
  <c r="AA19" i="1" s="1"/>
  <c r="Y19" i="1"/>
  <c r="Z18" i="1"/>
  <c r="AA18" i="1" s="1"/>
  <c r="Y18" i="1"/>
  <c r="Z17" i="1"/>
  <c r="AA17" i="1" s="1"/>
  <c r="Y17" i="1"/>
  <c r="Z16" i="1"/>
  <c r="AK16" i="1" s="1"/>
  <c r="Y16" i="1"/>
  <c r="Z15" i="1"/>
  <c r="AA15" i="1" s="1"/>
  <c r="Y15" i="1"/>
  <c r="Z14" i="1"/>
  <c r="AK14" i="1" s="1"/>
  <c r="Y14" i="1"/>
  <c r="Z13" i="1"/>
  <c r="AK13" i="1" s="1"/>
  <c r="Y13" i="1"/>
  <c r="Z12" i="1"/>
  <c r="AK12" i="1" s="1"/>
  <c r="Y12" i="1"/>
  <c r="Z11" i="1"/>
  <c r="AA11" i="1" s="1"/>
  <c r="Y11" i="1"/>
  <c r="Z10" i="1"/>
  <c r="AA10" i="1" s="1"/>
  <c r="Y10" i="1"/>
  <c r="Z9" i="1"/>
  <c r="AA9" i="1" s="1"/>
  <c r="Y9" i="1"/>
  <c r="Z8" i="1"/>
  <c r="AA8" i="1" s="1"/>
  <c r="Y8" i="1"/>
  <c r="Z7" i="1"/>
  <c r="AA7" i="1" s="1"/>
  <c r="Y7" i="1"/>
  <c r="Z6" i="1"/>
  <c r="AA6" i="1" s="1"/>
  <c r="Y6" i="1"/>
  <c r="Z5" i="1"/>
  <c r="AA5" i="1" s="1"/>
  <c r="Y5" i="1"/>
  <c r="Z4" i="1"/>
  <c r="AK4" i="1" s="1"/>
  <c r="Y4" i="1"/>
  <c r="Z3" i="1"/>
  <c r="AA3" i="1" s="1"/>
  <c r="Y3" i="1"/>
  <c r="Z2" i="1"/>
  <c r="AA2" i="1" s="1"/>
  <c r="Y2" i="1"/>
  <c r="Z41" i="1"/>
  <c r="AA41" i="1" s="1"/>
  <c r="Y41" i="1"/>
  <c r="Z40" i="1"/>
  <c r="AA40" i="1" s="1"/>
  <c r="Y40" i="1"/>
  <c r="Z39" i="1"/>
  <c r="AA39" i="1" s="1"/>
  <c r="Y39" i="1"/>
  <c r="Z38" i="1"/>
  <c r="AA38" i="1" s="1"/>
  <c r="Y38" i="1"/>
  <c r="Z37" i="1"/>
  <c r="AA37" i="1" s="1"/>
  <c r="Y37" i="1"/>
  <c r="Z36" i="1"/>
  <c r="AK36" i="1" s="1"/>
  <c r="Y36" i="1"/>
  <c r="Z35" i="1"/>
  <c r="AA35" i="1" s="1"/>
  <c r="Y35" i="1"/>
  <c r="Z34" i="1"/>
  <c r="AA34" i="1" s="1"/>
  <c r="Y34" i="1"/>
  <c r="Z33" i="1"/>
  <c r="AA33" i="1" s="1"/>
  <c r="Y33" i="1"/>
  <c r="Z32" i="1"/>
  <c r="AK32" i="1" s="1"/>
  <c r="Y32" i="1"/>
  <c r="Z31" i="1"/>
  <c r="AA31" i="1" s="1"/>
  <c r="Y31" i="1"/>
  <c r="Z30" i="1"/>
  <c r="AA30" i="1" s="1"/>
  <c r="Y30" i="1"/>
  <c r="Z50" i="1"/>
  <c r="AA50" i="1" s="1"/>
  <c r="Y29" i="1"/>
  <c r="Y28" i="1"/>
  <c r="Y27" i="1"/>
  <c r="Y26" i="1"/>
  <c r="Y25" i="1"/>
  <c r="Y24" i="1"/>
  <c r="Y23" i="1"/>
  <c r="Y2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31" i="1"/>
  <c r="Y130" i="1"/>
  <c r="Y129" i="1"/>
  <c r="Y128" i="1"/>
  <c r="Y127" i="1"/>
  <c r="Y126" i="1"/>
  <c r="Y125" i="1"/>
  <c r="Y124" i="1"/>
  <c r="Y123" i="1"/>
  <c r="Y122" i="1"/>
  <c r="Z42" i="1"/>
  <c r="AA42" i="1" s="1"/>
  <c r="Z69" i="1"/>
  <c r="AA69" i="1" s="1"/>
  <c r="Z29" i="1"/>
  <c r="AA29" i="1" s="1"/>
  <c r="Z28" i="1"/>
  <c r="AA28" i="1" s="1"/>
  <c r="Z27" i="1"/>
  <c r="AA27" i="1" s="1"/>
  <c r="Z26" i="1"/>
  <c r="AK26" i="1" s="1"/>
  <c r="Z25" i="1"/>
  <c r="AK25" i="1" s="1"/>
  <c r="Z24" i="1"/>
  <c r="AA24" i="1" s="1"/>
  <c r="Z23" i="1"/>
  <c r="AA23" i="1" s="1"/>
  <c r="Z22" i="1"/>
  <c r="AA22" i="1" s="1"/>
  <c r="Z61" i="1"/>
  <c r="AA61" i="1" s="1"/>
  <c r="Z60" i="1"/>
  <c r="AA60" i="1" s="1"/>
  <c r="Z59" i="1"/>
  <c r="AA59" i="1" s="1"/>
  <c r="Z58" i="1"/>
  <c r="AA58" i="1" s="1"/>
  <c r="Z57" i="1"/>
  <c r="AA57" i="1" s="1"/>
  <c r="Z56" i="1"/>
  <c r="AA56" i="1" s="1"/>
  <c r="Z55" i="1"/>
  <c r="AK55" i="1" s="1"/>
  <c r="Z54" i="1"/>
  <c r="AA54" i="1" s="1"/>
  <c r="Z53" i="1"/>
  <c r="AA53" i="1" s="1"/>
  <c r="Z52" i="1"/>
  <c r="AA52" i="1" s="1"/>
  <c r="Z51" i="1"/>
  <c r="AA51" i="1" s="1"/>
  <c r="Z49" i="1"/>
  <c r="AA49" i="1" s="1"/>
  <c r="Z48" i="1"/>
  <c r="AA48" i="1" s="1"/>
  <c r="Z47" i="1"/>
  <c r="AA47" i="1" s="1"/>
  <c r="Z46" i="1"/>
  <c r="AK46" i="1" s="1"/>
  <c r="Z45" i="1"/>
  <c r="AA45" i="1" s="1"/>
  <c r="Z44" i="1"/>
  <c r="AK44" i="1" s="1"/>
  <c r="Z43" i="1"/>
  <c r="AK43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K76" i="1" s="1"/>
  <c r="Z75" i="1"/>
  <c r="AK75" i="1" s="1"/>
  <c r="Z74" i="1"/>
  <c r="AA74" i="1" s="1"/>
  <c r="Z73" i="1"/>
  <c r="AK73" i="1" s="1"/>
  <c r="Z72" i="1"/>
  <c r="AK72" i="1" s="1"/>
  <c r="Z71" i="1"/>
  <c r="AA71" i="1" s="1"/>
  <c r="Z70" i="1"/>
  <c r="AA70" i="1" s="1"/>
  <c r="Z68" i="1"/>
  <c r="AA68" i="1" s="1"/>
  <c r="L171" i="1"/>
  <c r="K171" i="1"/>
  <c r="L170" i="1"/>
  <c r="K170" i="1"/>
  <c r="L169" i="1"/>
  <c r="K169" i="1"/>
  <c r="L168" i="1"/>
  <c r="K168" i="1"/>
  <c r="L167" i="1"/>
  <c r="K167" i="1"/>
  <c r="L166" i="1"/>
  <c r="K166" i="1"/>
  <c r="L165" i="1"/>
  <c r="K165" i="1"/>
  <c r="L164" i="1"/>
  <c r="K164" i="1"/>
  <c r="L163" i="1"/>
  <c r="K163" i="1"/>
  <c r="L162" i="1"/>
  <c r="K162" i="1"/>
  <c r="L161" i="1"/>
  <c r="K161" i="1"/>
  <c r="L160" i="1"/>
  <c r="K160" i="1"/>
  <c r="L159" i="1"/>
  <c r="K159" i="1"/>
  <c r="L158" i="1"/>
  <c r="K158" i="1"/>
  <c r="L157" i="1"/>
  <c r="K157" i="1"/>
  <c r="L156" i="1"/>
  <c r="K156" i="1"/>
  <c r="L155" i="1"/>
  <c r="K155" i="1"/>
  <c r="L154" i="1"/>
  <c r="K154" i="1"/>
  <c r="L153" i="1"/>
  <c r="K153" i="1"/>
  <c r="L152" i="1"/>
  <c r="K152" i="1"/>
  <c r="L151" i="1"/>
  <c r="K151" i="1"/>
  <c r="L150" i="1"/>
  <c r="K150" i="1"/>
  <c r="L149" i="1"/>
  <c r="K149" i="1"/>
  <c r="L148" i="1"/>
  <c r="K148" i="1"/>
  <c r="L147" i="1"/>
  <c r="K147" i="1"/>
  <c r="L146" i="1"/>
  <c r="K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38" i="1"/>
  <c r="K138" i="1"/>
  <c r="L137" i="1"/>
  <c r="K137" i="1"/>
  <c r="L136" i="1"/>
  <c r="K136" i="1"/>
  <c r="L135" i="1"/>
  <c r="K135" i="1"/>
  <c r="L134" i="1"/>
  <c r="K134" i="1"/>
  <c r="L133" i="1"/>
  <c r="K133" i="1"/>
  <c r="L132" i="1"/>
  <c r="K13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L4" i="1"/>
  <c r="K4" i="1"/>
  <c r="L3" i="1"/>
  <c r="K3" i="1"/>
  <c r="L2" i="1"/>
  <c r="K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121" i="1"/>
  <c r="K121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Z118" i="1"/>
  <c r="AA118" i="1" s="1"/>
  <c r="Z67" i="1"/>
  <c r="AA67" i="1" s="1"/>
  <c r="Z66" i="1"/>
  <c r="AA66" i="1" s="1"/>
  <c r="Z65" i="1"/>
  <c r="AA65" i="1" s="1"/>
  <c r="Z64" i="1"/>
  <c r="AK64" i="1" s="1"/>
  <c r="Z63" i="1"/>
  <c r="AK63" i="1" s="1"/>
  <c r="Z62" i="1"/>
  <c r="AA62" i="1" s="1"/>
  <c r="Z101" i="1"/>
  <c r="AA101" i="1" s="1"/>
  <c r="Z100" i="1"/>
  <c r="AA100" i="1" s="1"/>
  <c r="Z99" i="1"/>
  <c r="AA99" i="1" s="1"/>
  <c r="Z98" i="1"/>
  <c r="AA98" i="1" s="1"/>
  <c r="Z97" i="1"/>
  <c r="AA97" i="1" s="1"/>
  <c r="Z96" i="1"/>
  <c r="AK96" i="1" s="1"/>
  <c r="Z95" i="1"/>
  <c r="AK95" i="1" s="1"/>
  <c r="Z94" i="1"/>
  <c r="AK94" i="1" s="1"/>
  <c r="Z93" i="1"/>
  <c r="AK93" i="1" s="1"/>
  <c r="Z92" i="1"/>
  <c r="AK92" i="1" s="1"/>
  <c r="Z91" i="1"/>
  <c r="AA91" i="1" s="1"/>
  <c r="Z90" i="1"/>
  <c r="AA90" i="1" s="1"/>
  <c r="Z89" i="1"/>
  <c r="AA89" i="1" s="1"/>
  <c r="Z88" i="1"/>
  <c r="AA88" i="1" s="1"/>
  <c r="Z87" i="1"/>
  <c r="AA87" i="1" s="1"/>
  <c r="Z86" i="1"/>
  <c r="AA86" i="1" s="1"/>
  <c r="Z85" i="1"/>
  <c r="AA85" i="1" s="1"/>
  <c r="Z84" i="1"/>
  <c r="AA84" i="1" s="1"/>
  <c r="Z83" i="1"/>
  <c r="AK83" i="1" s="1"/>
  <c r="Z82" i="1"/>
  <c r="AK82" i="1" s="1"/>
  <c r="Z121" i="1"/>
  <c r="AA121" i="1" s="1"/>
  <c r="Z120" i="1"/>
  <c r="AA120" i="1" s="1"/>
  <c r="Z119" i="1"/>
  <c r="AA119" i="1" s="1"/>
  <c r="Z117" i="1"/>
  <c r="AA117" i="1" s="1"/>
  <c r="Z116" i="1"/>
  <c r="AA116" i="1" s="1"/>
  <c r="Z115" i="1"/>
  <c r="AK115" i="1" s="1"/>
  <c r="Z114" i="1"/>
  <c r="AA114" i="1" s="1"/>
  <c r="Z113" i="1"/>
  <c r="AA113" i="1" s="1"/>
  <c r="Z112" i="1"/>
  <c r="AK112" i="1" s="1"/>
  <c r="Z111" i="1"/>
  <c r="AA111" i="1" s="1"/>
  <c r="Z110" i="1"/>
  <c r="AA110" i="1" s="1"/>
  <c r="Z109" i="1"/>
  <c r="AA109" i="1" s="1"/>
  <c r="Z108" i="1"/>
  <c r="AA108" i="1" s="1"/>
  <c r="Z107" i="1"/>
  <c r="AK107" i="1" s="1"/>
  <c r="Z106" i="1"/>
  <c r="AK106" i="1" s="1"/>
  <c r="Z105" i="1"/>
  <c r="AK105" i="1" s="1"/>
  <c r="Z104" i="1"/>
  <c r="AA104" i="1" s="1"/>
  <c r="Z103" i="1"/>
  <c r="AK103" i="1" s="1"/>
  <c r="Z102" i="1"/>
  <c r="AA102" i="1" s="1"/>
  <c r="Z131" i="1"/>
  <c r="AA131" i="1" s="1"/>
  <c r="Z130" i="1"/>
  <c r="AA130" i="1" s="1"/>
  <c r="Z129" i="1"/>
  <c r="AA129" i="1" s="1"/>
  <c r="Z128" i="1"/>
  <c r="AA128" i="1" s="1"/>
  <c r="Z127" i="1"/>
  <c r="AA127" i="1" s="1"/>
  <c r="Z126" i="1"/>
  <c r="AA126" i="1" s="1"/>
  <c r="Z125" i="1"/>
  <c r="AK125" i="1" s="1"/>
  <c r="Z124" i="1"/>
  <c r="AK124" i="1" s="1"/>
  <c r="Z123" i="1"/>
  <c r="AK123" i="1" s="1"/>
  <c r="Z122" i="1"/>
  <c r="AA122" i="1" s="1"/>
  <c r="AK10" i="1" l="1"/>
  <c r="AK18" i="1"/>
  <c r="AK34" i="1"/>
  <c r="AK41" i="1"/>
  <c r="AK49" i="1"/>
  <c r="AK57" i="1"/>
  <c r="AK65" i="1"/>
  <c r="AK81" i="1"/>
  <c r="AK89" i="1"/>
  <c r="AK97" i="1"/>
  <c r="AK113" i="1"/>
  <c r="AK121" i="1"/>
  <c r="AK129" i="1"/>
  <c r="AK137" i="1"/>
  <c r="AK145" i="1"/>
  <c r="AK153" i="1"/>
  <c r="AK161" i="1"/>
  <c r="AK169" i="1"/>
  <c r="AK5" i="1"/>
  <c r="AK21" i="1"/>
  <c r="AK29" i="1"/>
  <c r="AK37" i="1"/>
  <c r="AK52" i="1"/>
  <c r="AK60" i="1"/>
  <c r="AK68" i="1"/>
  <c r="AK84" i="1"/>
  <c r="AK100" i="1"/>
  <c r="AK108" i="1"/>
  <c r="AK116" i="1"/>
  <c r="AK132" i="1"/>
  <c r="AK140" i="1"/>
  <c r="AK148" i="1"/>
  <c r="AK164" i="1"/>
  <c r="AK8" i="1"/>
  <c r="AK24" i="1"/>
  <c r="AK47" i="1"/>
  <c r="AK71" i="1"/>
  <c r="AK79" i="1"/>
  <c r="AK87" i="1"/>
  <c r="AK111" i="1"/>
  <c r="AK119" i="1"/>
  <c r="AK127" i="1"/>
  <c r="AK135" i="1"/>
  <c r="AK151" i="1"/>
  <c r="AK159" i="1"/>
  <c r="AK167" i="1"/>
  <c r="AA43" i="1"/>
  <c r="AK3" i="1"/>
  <c r="AK11" i="1"/>
  <c r="AK19" i="1"/>
  <c r="AK27" i="1"/>
  <c r="AK35" i="1"/>
  <c r="AK42" i="1"/>
  <c r="AK50" i="1"/>
  <c r="AK58" i="1"/>
  <c r="AK66" i="1"/>
  <c r="AK74" i="1"/>
  <c r="AK90" i="1"/>
  <c r="AK98" i="1"/>
  <c r="AK114" i="1"/>
  <c r="AK122" i="1"/>
  <c r="AK130" i="1"/>
  <c r="AK138" i="1"/>
  <c r="AK146" i="1"/>
  <c r="AK162" i="1"/>
  <c r="AK170" i="1"/>
  <c r="AA107" i="1"/>
  <c r="AK6" i="1"/>
  <c r="AK22" i="1"/>
  <c r="AK30" i="1"/>
  <c r="AK38" i="1"/>
  <c r="AK45" i="1"/>
  <c r="AK53" i="1"/>
  <c r="AK61" i="1"/>
  <c r="AK69" i="1"/>
  <c r="AK77" i="1"/>
  <c r="AK85" i="1"/>
  <c r="AK101" i="1"/>
  <c r="AK109" i="1"/>
  <c r="AK117" i="1"/>
  <c r="AK133" i="1"/>
  <c r="AK141" i="1"/>
  <c r="AK149" i="1"/>
  <c r="AK157" i="1"/>
  <c r="AK165" i="1"/>
  <c r="AA171" i="1"/>
  <c r="AK9" i="1"/>
  <c r="AK17" i="1"/>
  <c r="AK33" i="1"/>
  <c r="AK40" i="1"/>
  <c r="AK48" i="1"/>
  <c r="AK56" i="1"/>
  <c r="AK80" i="1"/>
  <c r="AK88" i="1"/>
  <c r="AK104" i="1"/>
  <c r="AK120" i="1"/>
  <c r="AK128" i="1"/>
  <c r="AK144" i="1"/>
  <c r="AK160" i="1"/>
  <c r="AK168" i="1"/>
  <c r="AK20" i="1"/>
  <c r="AK28" i="1"/>
  <c r="AK51" i="1"/>
  <c r="AK59" i="1"/>
  <c r="AK67" i="1"/>
  <c r="AK91" i="1"/>
  <c r="AK99" i="1"/>
  <c r="AK131" i="1"/>
  <c r="AK139" i="1"/>
  <c r="AK147" i="1"/>
  <c r="AK7" i="1"/>
  <c r="AK15" i="1"/>
  <c r="AK23" i="1"/>
  <c r="AK31" i="1"/>
  <c r="AK39" i="1"/>
  <c r="AK54" i="1"/>
  <c r="AK62" i="1"/>
  <c r="AK70" i="1"/>
  <c r="AK78" i="1"/>
  <c r="AK86" i="1"/>
  <c r="AK102" i="1"/>
  <c r="AK110" i="1"/>
  <c r="AK118" i="1"/>
  <c r="AK126" i="1"/>
  <c r="AK134" i="1"/>
  <c r="AK142" i="1"/>
  <c r="AK150" i="1"/>
  <c r="AK158" i="1"/>
  <c r="AK166" i="1"/>
  <c r="AA115" i="1"/>
  <c r="AA123" i="1"/>
  <c r="AA4" i="1"/>
  <c r="AA12" i="1"/>
  <c r="AA75" i="1"/>
  <c r="AA83" i="1"/>
  <c r="AA155" i="1"/>
  <c r="AA36" i="1"/>
  <c r="AA163" i="1"/>
  <c r="AA16" i="1"/>
  <c r="AA32" i="1"/>
  <c r="AA55" i="1"/>
  <c r="AA63" i="1"/>
  <c r="AA95" i="1"/>
  <c r="AA103" i="1"/>
  <c r="AA143" i="1"/>
  <c r="AK2" i="1"/>
  <c r="AA25" i="1"/>
  <c r="AA64" i="1"/>
  <c r="AA72" i="1"/>
  <c r="AA96" i="1"/>
  <c r="AA112" i="1"/>
  <c r="AA136" i="1"/>
  <c r="AA152" i="1"/>
  <c r="AA26" i="1"/>
  <c r="AA73" i="1"/>
  <c r="AA105" i="1"/>
  <c r="AA82" i="1"/>
  <c r="AA106" i="1"/>
  <c r="AA154" i="1"/>
  <c r="AA13" i="1"/>
  <c r="AA44" i="1"/>
  <c r="AA76" i="1"/>
  <c r="AA92" i="1"/>
  <c r="AA124" i="1"/>
  <c r="AA156" i="1"/>
  <c r="AA14" i="1"/>
  <c r="AA93" i="1"/>
  <c r="AA125" i="1"/>
  <c r="AA46" i="1"/>
  <c r="AA94" i="1"/>
</calcChain>
</file>

<file path=xl/sharedStrings.xml><?xml version="1.0" encoding="utf-8"?>
<sst xmlns="http://schemas.openxmlformats.org/spreadsheetml/2006/main" count="603" uniqueCount="88">
  <si>
    <t>site</t>
    <phoneticPr fontId="1"/>
  </si>
  <si>
    <t>freshmass2</t>
    <phoneticPr fontId="1"/>
  </si>
  <si>
    <t>freshmass1</t>
    <phoneticPr fontId="1"/>
  </si>
  <si>
    <t>drymass2</t>
    <phoneticPr fontId="1"/>
  </si>
  <si>
    <t>drymass1</t>
    <phoneticPr fontId="1"/>
  </si>
  <si>
    <t>shootD</t>
    <phoneticPr fontId="1"/>
  </si>
  <si>
    <t>I8</t>
    <phoneticPr fontId="1"/>
  </si>
  <si>
    <t>I6</t>
    <phoneticPr fontId="1"/>
  </si>
  <si>
    <t>I5</t>
    <phoneticPr fontId="1"/>
  </si>
  <si>
    <t>I4</t>
    <phoneticPr fontId="1"/>
  </si>
  <si>
    <t>I3</t>
    <phoneticPr fontId="1"/>
  </si>
  <si>
    <t>I2</t>
    <phoneticPr fontId="1"/>
  </si>
  <si>
    <t>I1</t>
    <phoneticPr fontId="1"/>
  </si>
  <si>
    <t>N1</t>
    <phoneticPr fontId="1"/>
  </si>
  <si>
    <t>N3</t>
  </si>
  <si>
    <t>N2</t>
    <phoneticPr fontId="1"/>
  </si>
  <si>
    <t>totalarea2</t>
    <phoneticPr fontId="1"/>
  </si>
  <si>
    <t>meanarea2</t>
    <phoneticPr fontId="1"/>
  </si>
  <si>
    <t>major2</t>
    <phoneticPr fontId="1"/>
  </si>
  <si>
    <t>minor2</t>
    <phoneticPr fontId="1"/>
  </si>
  <si>
    <t>leafN2</t>
    <phoneticPr fontId="1"/>
  </si>
  <si>
    <t>leafN1</t>
    <phoneticPr fontId="1"/>
  </si>
  <si>
    <t>totalarea1</t>
    <phoneticPr fontId="1"/>
  </si>
  <si>
    <t>meanarea1</t>
    <phoneticPr fontId="1"/>
  </si>
  <si>
    <t>major1</t>
    <phoneticPr fontId="1"/>
  </si>
  <si>
    <t>minor1</t>
    <phoneticPr fontId="1"/>
  </si>
  <si>
    <t>LMA</t>
    <phoneticPr fontId="1"/>
  </si>
  <si>
    <t>Huber</t>
    <phoneticPr fontId="1"/>
  </si>
  <si>
    <t>LDMC2</t>
    <phoneticPr fontId="1"/>
  </si>
  <si>
    <t>LDMC1</t>
    <phoneticPr fontId="1"/>
  </si>
  <si>
    <t>leafarea</t>
    <phoneticPr fontId="1"/>
  </si>
  <si>
    <t>s</t>
    <phoneticPr fontId="1"/>
  </si>
  <si>
    <t>B1</t>
    <phoneticPr fontId="1"/>
  </si>
  <si>
    <t>S1</t>
    <phoneticPr fontId="1"/>
  </si>
  <si>
    <t>B2</t>
    <phoneticPr fontId="1"/>
  </si>
  <si>
    <t>B3</t>
    <phoneticPr fontId="1"/>
  </si>
  <si>
    <t>B4</t>
    <phoneticPr fontId="1"/>
  </si>
  <si>
    <t>B5</t>
    <phoneticPr fontId="1"/>
  </si>
  <si>
    <t>B6</t>
    <phoneticPr fontId="1"/>
  </si>
  <si>
    <t>B7</t>
    <phoneticPr fontId="1"/>
  </si>
  <si>
    <t>S2</t>
    <phoneticPr fontId="1"/>
  </si>
  <si>
    <t>S3</t>
    <phoneticPr fontId="1"/>
  </si>
  <si>
    <t>leaf_sapwood_arearatio</t>
    <phoneticPr fontId="1"/>
  </si>
  <si>
    <t>areamax</t>
    <phoneticPr fontId="1"/>
  </si>
  <si>
    <t>majormax</t>
    <phoneticPr fontId="1"/>
  </si>
  <si>
    <t>minormax</t>
    <phoneticPr fontId="1"/>
  </si>
  <si>
    <t>category</t>
    <phoneticPr fontId="1"/>
  </si>
  <si>
    <t>aspect ratio_max</t>
    <phoneticPr fontId="1"/>
  </si>
  <si>
    <t>swc</t>
  </si>
  <si>
    <t>co</t>
  </si>
  <si>
    <t>ald</t>
  </si>
  <si>
    <t>BS</t>
    <phoneticPr fontId="1"/>
  </si>
  <si>
    <t>Bog</t>
    <phoneticPr fontId="1"/>
  </si>
  <si>
    <t>Slope</t>
    <phoneticPr fontId="1"/>
  </si>
  <si>
    <t>N%</t>
    <phoneticPr fontId="1"/>
  </si>
  <si>
    <t>C%</t>
    <phoneticPr fontId="1"/>
  </si>
  <si>
    <t>dN</t>
    <phoneticPr fontId="1"/>
  </si>
  <si>
    <t>dC</t>
    <phoneticPr fontId="1"/>
  </si>
  <si>
    <t>SLA</t>
    <phoneticPr fontId="1"/>
  </si>
  <si>
    <t>CN</t>
    <phoneticPr fontId="1"/>
  </si>
  <si>
    <t>Narea</t>
    <phoneticPr fontId="1"/>
  </si>
  <si>
    <t>fresh mass of second year leaves</t>
    <phoneticPr fontId="1"/>
  </si>
  <si>
    <t>fresh mass of current year leaves</t>
    <phoneticPr fontId="1"/>
  </si>
  <si>
    <t>dry mass of second year leaves</t>
    <phoneticPr fontId="1"/>
  </si>
  <si>
    <t>dry mass of current year leaves</t>
    <phoneticPr fontId="1"/>
  </si>
  <si>
    <t>LDMC of second year leaves</t>
    <phoneticPr fontId="1"/>
  </si>
  <si>
    <t>LDMC of current year leaves</t>
    <phoneticPr fontId="1"/>
  </si>
  <si>
    <t>shoot base diameter</t>
    <phoneticPr fontId="1"/>
  </si>
  <si>
    <t>total area of second year leaves</t>
    <phoneticPr fontId="1"/>
  </si>
  <si>
    <t>number of second year leaves</t>
    <phoneticPr fontId="1"/>
  </si>
  <si>
    <t>mean area of second year leaves</t>
    <phoneticPr fontId="1"/>
  </si>
  <si>
    <t>mean major axis length of second year leaves</t>
    <phoneticPr fontId="1"/>
  </si>
  <si>
    <t>mean minor axis length of second year leaves</t>
    <phoneticPr fontId="1"/>
  </si>
  <si>
    <t>number of current year leaves</t>
    <phoneticPr fontId="1"/>
  </si>
  <si>
    <t>total area of current year leaves</t>
    <phoneticPr fontId="1"/>
  </si>
  <si>
    <t>mean area of current year leaves</t>
    <phoneticPr fontId="1"/>
  </si>
  <si>
    <t>mean major axis length of current year leaves</t>
    <phoneticPr fontId="1"/>
  </si>
  <si>
    <t>mean minor axis length of current year leaves</t>
    <phoneticPr fontId="1"/>
  </si>
  <si>
    <t>Maximum leaf area</t>
    <phoneticPr fontId="1"/>
  </si>
  <si>
    <t>Major length of maximum leaf</t>
    <phoneticPr fontId="1"/>
  </si>
  <si>
    <t>Minor length of maximum leaf</t>
    <phoneticPr fontId="1"/>
  </si>
  <si>
    <t>nitrogen conventration</t>
    <phoneticPr fontId="1"/>
  </si>
  <si>
    <t>carbon concentration</t>
    <phoneticPr fontId="1"/>
  </si>
  <si>
    <t>δ15N</t>
    <phoneticPr fontId="1"/>
  </si>
  <si>
    <t>δ13C</t>
    <phoneticPr fontId="1"/>
  </si>
  <si>
    <t>CN ratio</t>
    <phoneticPr fontId="1"/>
  </si>
  <si>
    <t>N content per unit leaf area</t>
    <phoneticPr fontId="1"/>
  </si>
  <si>
    <t>mean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</si>
</sst>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MS Sans Serif"/>
      <family val="2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>
      <alignment vertical="center"/>
    </xf>
    <xf numFmtId="2" fontId="4" fillId="0" borderId="0" xfId="5" applyNumberFormat="1" applyFont="1" applyFill="1"/>
    <xf numFmtId="2" fontId="4" fillId="0" borderId="0" xfId="5" quotePrefix="1" applyNumberFormat="1" applyFont="1" applyFill="1"/>
    <xf numFmtId="176" fontId="4" fillId="0" borderId="0" xfId="1" applyNumberFormat="1" applyFont="1" applyFill="1"/>
    <xf numFmtId="176" fontId="4" fillId="0" borderId="0" xfId="2" quotePrefix="1" applyNumberFormat="1" applyFont="1" applyFill="1"/>
    <xf numFmtId="176" fontId="4" fillId="0" borderId="0" xfId="1" quotePrefix="1" applyNumberFormat="1" applyFont="1" applyFill="1"/>
    <xf numFmtId="176" fontId="4" fillId="0" borderId="0" xfId="2" applyNumberFormat="1" applyFont="1" applyFill="1"/>
    <xf numFmtId="176" fontId="4" fillId="0" borderId="0" xfId="3" applyNumberFormat="1" applyFont="1" applyFill="1"/>
    <xf numFmtId="176" fontId="4" fillId="0" borderId="0" xfId="3" quotePrefix="1" applyNumberFormat="1" applyFont="1" applyFill="1"/>
  </cellXfs>
  <cellStyles count="6">
    <cellStyle name="Normal 19" xfId="5" xr:uid="{D527912D-5A94-4FDB-80B7-E844F3C449A4}"/>
    <cellStyle name="Normal 2" xfId="2" xr:uid="{3280C42A-10D8-4BF9-91C9-8C18A596CCA2}"/>
    <cellStyle name="Normal 8" xfId="3" xr:uid="{F5B41404-3F59-4309-8848-DD835F3EA989}"/>
    <cellStyle name="Normal 9" xfId="1" xr:uid="{F96F5556-3D41-4D59-BF33-7D89CB47ADC9}"/>
    <cellStyle name="Normal 9 2" xfId="4" xr:uid="{184F8047-FE53-42D9-B5BB-FBFB30549F3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microsoft.com/office/2017/10/relationships/person" Target="persons/person2.xml"/><Relationship Id="rId18" Type="http://schemas.microsoft.com/office/2017/10/relationships/person" Target="persons/person8.xml"/><Relationship Id="rId3" Type="http://schemas.openxmlformats.org/officeDocument/2006/relationships/theme" Target="theme/theme1.xml"/><Relationship Id="rId12" Type="http://schemas.microsoft.com/office/2017/10/relationships/person" Target="persons/person1.xml"/><Relationship Id="rId17" Type="http://schemas.microsoft.com/office/2017/10/relationships/person" Target="persons/person6.xml"/><Relationship Id="rId2" Type="http://schemas.openxmlformats.org/officeDocument/2006/relationships/worksheet" Target="worksheets/sheet2.xml"/><Relationship Id="rId16" Type="http://schemas.microsoft.com/office/2017/10/relationships/person" Target="persons/person5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microsoft.com/office/2017/10/relationships/person" Target="persons/person0.xml"/><Relationship Id="rId5" Type="http://schemas.openxmlformats.org/officeDocument/2006/relationships/sharedStrings" Target="sharedStrings.xml"/><Relationship Id="rId15" Type="http://schemas.microsoft.com/office/2017/10/relationships/person" Target="persons/person3.xml"/><Relationship Id="rId10" Type="http://schemas.microsoft.com/office/2017/10/relationships/person" Target="persons/person9.xml"/><Relationship Id="rId19" Type="http://schemas.microsoft.com/office/2017/10/relationships/person" Target="persons/person7.xml"/><Relationship Id="rId4" Type="http://schemas.openxmlformats.org/officeDocument/2006/relationships/styles" Target="styles.xml"/><Relationship Id="rId14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FD007-153D-45D2-8751-EAD2561D55CE}">
  <dimension ref="A1:AK171"/>
  <sheetViews>
    <sheetView tabSelected="1" zoomScale="70" zoomScaleNormal="13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H7" sqref="H7"/>
    </sheetView>
  </sheetViews>
  <sheetFormatPr defaultRowHeight="17.7" x14ac:dyDescent="0.85"/>
  <cols>
    <col min="1" max="3" width="3.94921875" style="2" customWidth="1"/>
    <col min="4" max="4" width="5.85546875" style="2" customWidth="1"/>
    <col min="5" max="5" width="4.5703125" style="2" customWidth="1"/>
    <col min="6" max="6" width="5.28515625" style="2" customWidth="1"/>
    <col min="7" max="8" width="10.47265625" style="2" bestFit="1" customWidth="1"/>
    <col min="9" max="16384" width="8.76171875" style="2"/>
  </cols>
  <sheetData>
    <row r="1" spans="1:37" x14ac:dyDescent="0.85">
      <c r="A1" s="2" t="s">
        <v>0</v>
      </c>
      <c r="B1" s="2" t="s">
        <v>31</v>
      </c>
      <c r="C1" s="2" t="s">
        <v>51</v>
      </c>
      <c r="D1" s="2" t="s">
        <v>48</v>
      </c>
      <c r="E1" s="2" t="s">
        <v>49</v>
      </c>
      <c r="F1" s="2" t="s">
        <v>50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28</v>
      </c>
      <c r="L1" s="2" t="s">
        <v>29</v>
      </c>
      <c r="M1" s="2" t="s">
        <v>5</v>
      </c>
      <c r="N1" s="2" t="s">
        <v>5</v>
      </c>
      <c r="O1" s="2" t="s">
        <v>20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21</v>
      </c>
      <c r="U1" s="2" t="s">
        <v>22</v>
      </c>
      <c r="V1" s="2" t="s">
        <v>43</v>
      </c>
      <c r="W1" s="2" t="s">
        <v>44</v>
      </c>
      <c r="X1" s="2" t="s">
        <v>45</v>
      </c>
      <c r="Y1" s="2" t="s">
        <v>30</v>
      </c>
      <c r="Z1" s="2" t="s">
        <v>26</v>
      </c>
      <c r="AA1" s="2" t="s">
        <v>58</v>
      </c>
      <c r="AB1" s="2" t="s">
        <v>42</v>
      </c>
      <c r="AC1" s="2" t="s">
        <v>27</v>
      </c>
      <c r="AD1" s="2" t="s">
        <v>47</v>
      </c>
      <c r="AF1" s="2" t="s">
        <v>54</v>
      </c>
      <c r="AG1" s="2" t="s">
        <v>55</v>
      </c>
      <c r="AH1" s="2" t="s">
        <v>56</v>
      </c>
      <c r="AI1" s="2" t="s">
        <v>57</v>
      </c>
      <c r="AJ1" s="2" t="s">
        <v>59</v>
      </c>
      <c r="AK1" s="2" t="s">
        <v>60</v>
      </c>
    </row>
    <row r="2" spans="1:37" x14ac:dyDescent="0.85">
      <c r="A2" s="2" t="s">
        <v>12</v>
      </c>
      <c r="B2" s="2" t="s">
        <v>32</v>
      </c>
      <c r="C2" s="2" t="s">
        <v>52</v>
      </c>
      <c r="D2" s="2">
        <v>17.007639999999999</v>
      </c>
      <c r="E2" s="2">
        <v>0.68480059999999998</v>
      </c>
      <c r="F2" s="2">
        <v>52.125</v>
      </c>
      <c r="G2" s="2">
        <v>0.157</v>
      </c>
      <c r="H2" s="2">
        <v>0.16</v>
      </c>
      <c r="I2" s="2">
        <v>8.5999999999999993E-2</v>
      </c>
      <c r="J2" s="2">
        <v>8.2000000000000003E-2</v>
      </c>
      <c r="K2" s="2">
        <f t="shared" ref="K2:K33" si="0">I2/G2*100</f>
        <v>54.777070063694268</v>
      </c>
      <c r="L2" s="2">
        <f t="shared" ref="L2:L33" si="1">J2/H2*100</f>
        <v>51.249999999999993</v>
      </c>
      <c r="M2" s="2">
        <v>1.37</v>
      </c>
      <c r="N2" s="2">
        <v>1.4</v>
      </c>
      <c r="O2" s="2">
        <v>10</v>
      </c>
      <c r="P2" s="2">
        <v>4.7240000000000002</v>
      </c>
      <c r="Q2" s="2">
        <v>0.47199999999999998</v>
      </c>
      <c r="R2" s="2">
        <v>1.675</v>
      </c>
      <c r="S2" s="2">
        <v>0.34300000000000003</v>
      </c>
      <c r="T2" s="2">
        <v>11</v>
      </c>
      <c r="U2" s="2">
        <v>4.984</v>
      </c>
      <c r="V2" s="2">
        <v>0.70599999999999996</v>
      </c>
      <c r="W2" s="2">
        <v>2.085</v>
      </c>
      <c r="X2" s="2">
        <v>0.43099999999999999</v>
      </c>
      <c r="Y2" s="2">
        <f t="shared" ref="Y2:Y33" si="2">(P2+U2)/(O2+T2)</f>
        <v>0.4622857142857143</v>
      </c>
      <c r="Z2" s="2">
        <f t="shared" ref="Z2:Z33" si="3">J2/U2*10000</f>
        <v>164.52648475120384</v>
      </c>
      <c r="AA2" s="2">
        <f>1/Z2*10000</f>
        <v>60.780487804878057</v>
      </c>
      <c r="AB2" s="2">
        <f t="shared" ref="AB2:AB33" si="4">(P2+U2)/(M2/2/10*N2/2/10*PI())/100</f>
        <v>6.4445305006720339</v>
      </c>
      <c r="AC2" s="2">
        <f t="shared" ref="AC2:AC33" si="5">1/((P2+U2)/(M2/2/10*N2/2/10*PI()))*1000</f>
        <v>1.5517034171779003</v>
      </c>
      <c r="AD2" s="2">
        <f t="shared" ref="AD2:AD33" si="6">W2/X2</f>
        <v>4.8375870069605567</v>
      </c>
      <c r="AF2" s="3">
        <v>1.2210850178570216</v>
      </c>
      <c r="AG2" s="3">
        <v>52.372295858633322</v>
      </c>
      <c r="AH2" s="3">
        <v>-5.3224999999999998</v>
      </c>
      <c r="AI2" s="3">
        <v>-27.103000000000002</v>
      </c>
      <c r="AJ2" s="3">
        <f>AG2/AF2</f>
        <v>42.88996678588817</v>
      </c>
      <c r="AK2" s="3">
        <f t="shared" ref="AK2:AK33" si="7">AF2/100*Z2</f>
        <v>2.0090082557037672</v>
      </c>
    </row>
    <row r="3" spans="1:37" x14ac:dyDescent="0.85">
      <c r="A3" s="2" t="s">
        <v>12</v>
      </c>
      <c r="B3" s="2" t="s">
        <v>32</v>
      </c>
      <c r="C3" s="2" t="s">
        <v>52</v>
      </c>
      <c r="D3" s="2">
        <v>17.007639999999999</v>
      </c>
      <c r="E3" s="2">
        <v>0.68480059999999998</v>
      </c>
      <c r="F3" s="2">
        <v>52.125</v>
      </c>
      <c r="G3" s="2">
        <v>0.18099999999999999</v>
      </c>
      <c r="H3" s="2">
        <v>0.26600000000000001</v>
      </c>
      <c r="I3" s="2">
        <v>0.10199999999999999</v>
      </c>
      <c r="J3" s="2">
        <v>0.14099999999999999</v>
      </c>
      <c r="K3" s="2">
        <f t="shared" si="0"/>
        <v>56.353591160220994</v>
      </c>
      <c r="L3" s="2">
        <f t="shared" si="1"/>
        <v>53.007518796992471</v>
      </c>
      <c r="M3" s="2">
        <v>1.39</v>
      </c>
      <c r="N3" s="2">
        <v>1.43</v>
      </c>
      <c r="O3" s="2">
        <v>6</v>
      </c>
      <c r="P3" s="2">
        <v>4.5579999999999998</v>
      </c>
      <c r="Q3" s="2">
        <v>0.76</v>
      </c>
      <c r="R3" s="2">
        <v>2.0089999999999999</v>
      </c>
      <c r="S3" s="2">
        <v>0.47599999999999998</v>
      </c>
      <c r="T3" s="2">
        <v>14</v>
      </c>
      <c r="U3" s="2">
        <v>7.8849999999999998</v>
      </c>
      <c r="V3" s="2">
        <v>1.0149999999999999</v>
      </c>
      <c r="W3" s="2">
        <v>2.2320000000000002</v>
      </c>
      <c r="X3" s="2">
        <v>0.57899999999999996</v>
      </c>
      <c r="Y3" s="2">
        <f t="shared" si="2"/>
        <v>0.62214999999999998</v>
      </c>
      <c r="Z3" s="2">
        <f t="shared" si="3"/>
        <v>178.82054533925174</v>
      </c>
      <c r="AA3" s="2">
        <f t="shared" ref="AA3:AA65" si="8">1/Z3*10000</f>
        <v>55.921985815602838</v>
      </c>
      <c r="AB3" s="2">
        <f t="shared" si="4"/>
        <v>7.9704782689236957</v>
      </c>
      <c r="AC3" s="2">
        <f t="shared" si="5"/>
        <v>1.2546298556498496</v>
      </c>
      <c r="AD3" s="2">
        <f t="shared" si="6"/>
        <v>3.8549222797927469</v>
      </c>
      <c r="AF3" s="3">
        <v>1.2604728324396828</v>
      </c>
      <c r="AG3" s="3">
        <v>53.576693744372974</v>
      </c>
      <c r="AH3" s="3">
        <v>-4.1470000000000002</v>
      </c>
      <c r="AI3" s="3">
        <v>-26.688500000000001</v>
      </c>
      <c r="AJ3" s="3">
        <f t="shared" ref="AJ3:AJ65" si="9">AG3/AF3</f>
        <v>42.505234833720046</v>
      </c>
      <c r="AK3" s="3">
        <f t="shared" si="7"/>
        <v>2.2539843928217533</v>
      </c>
    </row>
    <row r="4" spans="1:37" x14ac:dyDescent="0.85">
      <c r="A4" s="2" t="s">
        <v>12</v>
      </c>
      <c r="B4" s="2" t="s">
        <v>32</v>
      </c>
      <c r="C4" s="2" t="s">
        <v>52</v>
      </c>
      <c r="D4" s="2">
        <v>17.007639999999999</v>
      </c>
      <c r="E4" s="2">
        <v>0.68480059999999998</v>
      </c>
      <c r="F4" s="2">
        <v>52.125</v>
      </c>
      <c r="G4" s="2">
        <v>0.35199999999999998</v>
      </c>
      <c r="H4" s="2">
        <v>0.251</v>
      </c>
      <c r="I4" s="2">
        <v>0.188</v>
      </c>
      <c r="J4" s="2">
        <v>0.129</v>
      </c>
      <c r="K4" s="2">
        <f t="shared" si="0"/>
        <v>53.409090909090921</v>
      </c>
      <c r="L4" s="2">
        <f t="shared" si="1"/>
        <v>51.394422310756973</v>
      </c>
      <c r="M4" s="2">
        <v>1.72</v>
      </c>
      <c r="N4" s="2">
        <v>1.85</v>
      </c>
      <c r="O4" s="2">
        <v>11</v>
      </c>
      <c r="P4" s="2">
        <v>9.9619999999999997</v>
      </c>
      <c r="Q4" s="2">
        <v>0.90600000000000003</v>
      </c>
      <c r="R4" s="2">
        <v>2.427</v>
      </c>
      <c r="S4" s="2">
        <v>0.47099999999999997</v>
      </c>
      <c r="T4" s="2">
        <v>12</v>
      </c>
      <c r="U4" s="2">
        <v>7.4219999999999997</v>
      </c>
      <c r="V4" s="2">
        <v>1.196</v>
      </c>
      <c r="W4" s="2">
        <v>2.7989999999999999</v>
      </c>
      <c r="X4" s="2">
        <v>0.54400000000000004</v>
      </c>
      <c r="Y4" s="2">
        <f t="shared" si="2"/>
        <v>0.75582608695652176</v>
      </c>
      <c r="Z4" s="2">
        <f t="shared" si="3"/>
        <v>173.80759902991107</v>
      </c>
      <c r="AA4" s="2">
        <f t="shared" si="8"/>
        <v>57.534883720930232</v>
      </c>
      <c r="AB4" s="2">
        <f t="shared" si="4"/>
        <v>6.9560013342790912</v>
      </c>
      <c r="AC4" s="2">
        <f t="shared" si="5"/>
        <v>1.4376075448289696</v>
      </c>
      <c r="AD4" s="2">
        <f t="shared" si="6"/>
        <v>5.1452205882352935</v>
      </c>
      <c r="AF4" s="3">
        <v>1.0589171783050162</v>
      </c>
      <c r="AG4" s="3">
        <v>51.912038663210971</v>
      </c>
      <c r="AH4" s="3">
        <v>-7.5969999999999995</v>
      </c>
      <c r="AI4" s="3">
        <v>-27.156500000000001</v>
      </c>
      <c r="AJ4" s="3">
        <f t="shared" si="9"/>
        <v>49.023700556360176</v>
      </c>
      <c r="AK4" s="3">
        <f t="shared" si="7"/>
        <v>1.8404785233272312</v>
      </c>
    </row>
    <row r="5" spans="1:37" x14ac:dyDescent="0.85">
      <c r="A5" s="2" t="s">
        <v>12</v>
      </c>
      <c r="B5" s="2" t="s">
        <v>32</v>
      </c>
      <c r="C5" s="2" t="s">
        <v>52</v>
      </c>
      <c r="D5" s="2">
        <v>17.007639999999999</v>
      </c>
      <c r="E5" s="2">
        <v>0.68480059999999998</v>
      </c>
      <c r="F5" s="2">
        <v>52.125</v>
      </c>
      <c r="G5" s="2">
        <v>0.22500000000000001</v>
      </c>
      <c r="H5" s="2">
        <v>0.318</v>
      </c>
      <c r="I5" s="2">
        <v>0.11899999999999999</v>
      </c>
      <c r="J5" s="2">
        <v>0.16900000000000001</v>
      </c>
      <c r="K5" s="2">
        <f t="shared" si="0"/>
        <v>52.888888888888886</v>
      </c>
      <c r="L5" s="2">
        <f t="shared" si="1"/>
        <v>53.144654088050316</v>
      </c>
      <c r="M5" s="2">
        <v>1.6</v>
      </c>
      <c r="N5" s="2">
        <v>1.58</v>
      </c>
      <c r="O5" s="2">
        <v>14</v>
      </c>
      <c r="P5" s="2">
        <v>6.8890000000000002</v>
      </c>
      <c r="Q5" s="2">
        <v>0.49199999999999999</v>
      </c>
      <c r="R5" s="2">
        <v>1.694</v>
      </c>
      <c r="S5" s="2">
        <v>0.34200000000000003</v>
      </c>
      <c r="T5" s="2">
        <v>18</v>
      </c>
      <c r="U5" s="2">
        <v>10.262</v>
      </c>
      <c r="V5" s="2">
        <v>0.79800000000000004</v>
      </c>
      <c r="W5" s="2">
        <v>2.1309999999999998</v>
      </c>
      <c r="X5" s="2">
        <v>0.47699999999999998</v>
      </c>
      <c r="Y5" s="2">
        <f t="shared" si="2"/>
        <v>0.53596874999999999</v>
      </c>
      <c r="Z5" s="2">
        <f t="shared" si="3"/>
        <v>164.68524654063535</v>
      </c>
      <c r="AA5" s="2">
        <f t="shared" si="8"/>
        <v>60.721893491124263</v>
      </c>
      <c r="AB5" s="2">
        <f t="shared" si="4"/>
        <v>8.6381849018009387</v>
      </c>
      <c r="AC5" s="2">
        <f t="shared" si="5"/>
        <v>1.1576506075848345</v>
      </c>
      <c r="AD5" s="2">
        <f t="shared" si="6"/>
        <v>4.4675052410901461</v>
      </c>
      <c r="AF5" s="3">
        <v>1.2768976209673637</v>
      </c>
      <c r="AG5" s="3">
        <v>50.876419636065123</v>
      </c>
      <c r="AH5" s="3">
        <v>-6.3105000000000002</v>
      </c>
      <c r="AI5" s="3">
        <v>-26.661999999999999</v>
      </c>
      <c r="AJ5" s="3">
        <f t="shared" si="9"/>
        <v>39.843773534108166</v>
      </c>
      <c r="AK5" s="3">
        <f t="shared" si="7"/>
        <v>2.1028619951616103</v>
      </c>
    </row>
    <row r="6" spans="1:37" x14ac:dyDescent="0.85">
      <c r="A6" s="2" t="s">
        <v>12</v>
      </c>
      <c r="B6" s="2" t="s">
        <v>32</v>
      </c>
      <c r="C6" s="2" t="s">
        <v>52</v>
      </c>
      <c r="D6" s="2">
        <v>17.007639999999999</v>
      </c>
      <c r="E6" s="2">
        <v>0.68480059999999998</v>
      </c>
      <c r="F6" s="2">
        <v>52.125</v>
      </c>
      <c r="G6" s="2">
        <v>0.29599999999999999</v>
      </c>
      <c r="H6" s="2">
        <v>0.20899999999999999</v>
      </c>
      <c r="I6" s="2">
        <v>0.161</v>
      </c>
      <c r="J6" s="2">
        <v>0.105</v>
      </c>
      <c r="K6" s="2">
        <f t="shared" si="0"/>
        <v>54.391891891891895</v>
      </c>
      <c r="L6" s="2">
        <f t="shared" si="1"/>
        <v>50.239234449760758</v>
      </c>
      <c r="M6" s="2">
        <v>1.29</v>
      </c>
      <c r="N6" s="2">
        <v>1.38</v>
      </c>
      <c r="O6" s="2">
        <v>13</v>
      </c>
      <c r="P6" s="2">
        <v>8.2739999999999991</v>
      </c>
      <c r="Q6" s="2">
        <v>0.63600000000000001</v>
      </c>
      <c r="R6" s="2">
        <v>2.0419999999999998</v>
      </c>
      <c r="S6" s="2">
        <v>0.38200000000000001</v>
      </c>
      <c r="T6" s="2">
        <v>11</v>
      </c>
      <c r="U6" s="2">
        <v>5.9160000000000004</v>
      </c>
      <c r="V6" s="2">
        <v>0.94099999999999995</v>
      </c>
      <c r="W6" s="2">
        <v>2.5619999999999998</v>
      </c>
      <c r="X6" s="2">
        <v>0.46800000000000003</v>
      </c>
      <c r="Y6" s="2">
        <f t="shared" si="2"/>
        <v>0.59124999999999994</v>
      </c>
      <c r="Z6" s="2">
        <f t="shared" si="3"/>
        <v>177.48478701825559</v>
      </c>
      <c r="AA6" s="2">
        <f t="shared" si="8"/>
        <v>56.342857142857142</v>
      </c>
      <c r="AB6" s="2">
        <f t="shared" si="4"/>
        <v>10.149010863831007</v>
      </c>
      <c r="AC6" s="2">
        <f t="shared" si="5"/>
        <v>0.98531769589861706</v>
      </c>
      <c r="AD6" s="2">
        <f t="shared" si="6"/>
        <v>5.4743589743589736</v>
      </c>
      <c r="AF6" s="3">
        <v>1.1923559744101602</v>
      </c>
      <c r="AG6" s="3">
        <v>49.233221751756375</v>
      </c>
      <c r="AH6" s="3">
        <v>-7.7014999999999993</v>
      </c>
      <c r="AI6" s="3">
        <v>-25.741</v>
      </c>
      <c r="AJ6" s="3">
        <f t="shared" si="9"/>
        <v>41.290707480298643</v>
      </c>
      <c r="AK6" s="3">
        <f t="shared" si="7"/>
        <v>2.1162504616813189</v>
      </c>
    </row>
    <row r="7" spans="1:37" x14ac:dyDescent="0.85">
      <c r="A7" s="2" t="s">
        <v>12</v>
      </c>
      <c r="B7" s="2" t="s">
        <v>32</v>
      </c>
      <c r="C7" s="2" t="s">
        <v>52</v>
      </c>
      <c r="D7" s="2">
        <v>17.007639999999999</v>
      </c>
      <c r="E7" s="2">
        <v>0.68480059999999998</v>
      </c>
      <c r="F7" s="2">
        <v>52.125</v>
      </c>
      <c r="G7" s="2">
        <v>0.13600000000000001</v>
      </c>
      <c r="H7" s="2">
        <v>0.10299999999999999</v>
      </c>
      <c r="I7" s="2">
        <v>7.5999999999999998E-2</v>
      </c>
      <c r="J7" s="2">
        <v>5.7000000000000002E-2</v>
      </c>
      <c r="K7" s="2">
        <f t="shared" si="0"/>
        <v>55.882352941176464</v>
      </c>
      <c r="L7" s="2">
        <f t="shared" si="1"/>
        <v>55.339805825242728</v>
      </c>
      <c r="M7" s="2">
        <v>1.1000000000000001</v>
      </c>
      <c r="N7" s="2">
        <v>1.1499999999999999</v>
      </c>
      <c r="O7" s="2">
        <v>6</v>
      </c>
      <c r="P7" s="2">
        <v>3.5270000000000001</v>
      </c>
      <c r="Q7" s="2">
        <v>0.58799999999999997</v>
      </c>
      <c r="R7" s="2">
        <v>1.742</v>
      </c>
      <c r="S7" s="2">
        <v>0.42699999999999999</v>
      </c>
      <c r="T7" s="2">
        <v>8</v>
      </c>
      <c r="U7" s="2">
        <v>2.91</v>
      </c>
      <c r="V7" s="2">
        <v>0.73299999999999998</v>
      </c>
      <c r="W7" s="2">
        <v>1.8460000000000001</v>
      </c>
      <c r="X7" s="2">
        <v>0.505</v>
      </c>
      <c r="Y7" s="2">
        <f t="shared" si="2"/>
        <v>0.4597857142857143</v>
      </c>
      <c r="Z7" s="2">
        <f t="shared" si="3"/>
        <v>195.8762886597938</v>
      </c>
      <c r="AA7" s="2">
        <f t="shared" si="8"/>
        <v>51.05263157894737</v>
      </c>
      <c r="AB7" s="2">
        <f t="shared" si="4"/>
        <v>6.4789272327748959</v>
      </c>
      <c r="AC7" s="2">
        <f t="shared" si="5"/>
        <v>1.5434653980080346</v>
      </c>
      <c r="AD7" s="2">
        <f t="shared" si="6"/>
        <v>3.6554455445544556</v>
      </c>
      <c r="AF7" s="4">
        <v>1.1539334823104841</v>
      </c>
      <c r="AG7" s="4">
        <v>52.870789254642062</v>
      </c>
      <c r="AH7" s="5">
        <v>-4.4480000000000004</v>
      </c>
      <c r="AI7" s="5">
        <v>-27.23</v>
      </c>
      <c r="AJ7" s="3">
        <f t="shared" si="9"/>
        <v>45.817882976045183</v>
      </c>
      <c r="AK7" s="3">
        <f t="shared" si="7"/>
        <v>2.2602820787524944</v>
      </c>
    </row>
    <row r="8" spans="1:37" x14ac:dyDescent="0.85">
      <c r="A8" s="2" t="s">
        <v>12</v>
      </c>
      <c r="B8" s="2" t="s">
        <v>32</v>
      </c>
      <c r="C8" s="2" t="s">
        <v>52</v>
      </c>
      <c r="D8" s="2">
        <v>17.007639999999999</v>
      </c>
      <c r="E8" s="2">
        <v>0.68480059999999998</v>
      </c>
      <c r="F8" s="2">
        <v>52.125</v>
      </c>
      <c r="G8" s="2">
        <v>0.40500000000000003</v>
      </c>
      <c r="H8" s="2">
        <v>0.28999999999999998</v>
      </c>
      <c r="I8" s="2">
        <v>0.20599999999999999</v>
      </c>
      <c r="J8" s="2">
        <v>0.152</v>
      </c>
      <c r="K8" s="2">
        <f t="shared" si="0"/>
        <v>50.864197530864196</v>
      </c>
      <c r="L8" s="2">
        <f t="shared" si="1"/>
        <v>52.413793103448278</v>
      </c>
      <c r="M8" s="2">
        <v>1.77</v>
      </c>
      <c r="N8" s="2">
        <v>1.78</v>
      </c>
      <c r="O8" s="2">
        <v>13</v>
      </c>
      <c r="P8" s="2">
        <v>11.872</v>
      </c>
      <c r="Q8" s="2">
        <v>0.91300000000000003</v>
      </c>
      <c r="R8" s="2">
        <v>2.2669999999999999</v>
      </c>
      <c r="S8" s="2">
        <v>0.496</v>
      </c>
      <c r="T8" s="2">
        <v>11</v>
      </c>
      <c r="U8" s="2">
        <v>8.7789999999999999</v>
      </c>
      <c r="V8" s="2">
        <v>1.4059999999999999</v>
      </c>
      <c r="W8" s="2">
        <v>2.8149999999999999</v>
      </c>
      <c r="X8" s="2">
        <v>0.63600000000000001</v>
      </c>
      <c r="Y8" s="2">
        <f t="shared" si="2"/>
        <v>0.86045833333333333</v>
      </c>
      <c r="Z8" s="2">
        <f t="shared" si="3"/>
        <v>173.14044879826858</v>
      </c>
      <c r="AA8" s="2">
        <f t="shared" si="8"/>
        <v>57.756578947368425</v>
      </c>
      <c r="AB8" s="2">
        <f t="shared" si="4"/>
        <v>8.3456071346174845</v>
      </c>
      <c r="AC8" s="2">
        <f t="shared" si="5"/>
        <v>1.1982351719529323</v>
      </c>
      <c r="AD8" s="2">
        <f t="shared" si="6"/>
        <v>4.4261006289308176</v>
      </c>
      <c r="AF8" s="4">
        <v>1.3451860104319966</v>
      </c>
      <c r="AG8" s="4">
        <v>54.502094634516347</v>
      </c>
      <c r="AH8" s="5">
        <v>-7.4970000000000008</v>
      </c>
      <c r="AI8" s="5">
        <v>-26.602</v>
      </c>
      <c r="AJ8" s="3">
        <f t="shared" si="9"/>
        <v>40.51640012002013</v>
      </c>
      <c r="AK8" s="3">
        <f t="shared" si="7"/>
        <v>2.3290610956334827</v>
      </c>
    </row>
    <row r="9" spans="1:37" x14ac:dyDescent="0.85">
      <c r="A9" s="2" t="s">
        <v>12</v>
      </c>
      <c r="B9" s="2" t="s">
        <v>32</v>
      </c>
      <c r="C9" s="2" t="s">
        <v>52</v>
      </c>
      <c r="D9" s="2">
        <v>17.007639999999999</v>
      </c>
      <c r="E9" s="2">
        <v>0.68480059999999998</v>
      </c>
      <c r="F9" s="2">
        <v>52.125</v>
      </c>
      <c r="G9" s="2">
        <v>0.10100000000000001</v>
      </c>
      <c r="H9" s="2">
        <v>0.16</v>
      </c>
      <c r="I9" s="2">
        <v>4.9000000000000002E-2</v>
      </c>
      <c r="J9" s="2">
        <v>0.08</v>
      </c>
      <c r="K9" s="2">
        <f t="shared" si="0"/>
        <v>48.514851485148512</v>
      </c>
      <c r="L9" s="2">
        <f t="shared" si="1"/>
        <v>50</v>
      </c>
      <c r="M9" s="2">
        <v>1.3</v>
      </c>
      <c r="N9" s="2">
        <v>1.34</v>
      </c>
      <c r="O9" s="2">
        <v>7</v>
      </c>
      <c r="P9" s="2">
        <v>2.8380000000000001</v>
      </c>
      <c r="Q9" s="2">
        <v>0.40500000000000003</v>
      </c>
      <c r="R9" s="2">
        <v>1.5409999999999999</v>
      </c>
      <c r="S9" s="2">
        <v>0.32900000000000001</v>
      </c>
      <c r="T9" s="2">
        <v>11</v>
      </c>
      <c r="U9" s="2">
        <v>4.681</v>
      </c>
      <c r="V9" s="2">
        <v>0.63100000000000001</v>
      </c>
      <c r="W9" s="2">
        <v>1.915</v>
      </c>
      <c r="X9" s="2">
        <v>0.41899999999999998</v>
      </c>
      <c r="Y9" s="2">
        <f t="shared" si="2"/>
        <v>0.41772222222222222</v>
      </c>
      <c r="Z9" s="2">
        <f t="shared" si="3"/>
        <v>170.90365306558428</v>
      </c>
      <c r="AA9" s="2">
        <f t="shared" si="8"/>
        <v>58.512499999999996</v>
      </c>
      <c r="AB9" s="2">
        <f t="shared" si="4"/>
        <v>5.4956877938367894</v>
      </c>
      <c r="AC9" s="2">
        <f t="shared" si="5"/>
        <v>1.8196084594206081</v>
      </c>
      <c r="AD9" s="2">
        <f t="shared" si="6"/>
        <v>4.5704057279236281</v>
      </c>
      <c r="AF9" s="4">
        <v>1.1457389210297459</v>
      </c>
      <c r="AG9" s="4">
        <v>50.990151526507567</v>
      </c>
      <c r="AH9" s="5">
        <v>-4.5260000000000007</v>
      </c>
      <c r="AI9" s="5">
        <v>-27.08</v>
      </c>
      <c r="AJ9" s="3">
        <f t="shared" si="9"/>
        <v>44.504162851236288</v>
      </c>
      <c r="AK9" s="3">
        <f t="shared" si="7"/>
        <v>1.9581096706340457</v>
      </c>
    </row>
    <row r="10" spans="1:37" x14ac:dyDescent="0.85">
      <c r="A10" s="2" t="s">
        <v>12</v>
      </c>
      <c r="B10" s="2" t="s">
        <v>32</v>
      </c>
      <c r="C10" s="2" t="s">
        <v>52</v>
      </c>
      <c r="D10" s="2">
        <v>17.007639999999999</v>
      </c>
      <c r="E10" s="2">
        <v>0.68480059999999998</v>
      </c>
      <c r="F10" s="2">
        <v>52.125</v>
      </c>
      <c r="G10" s="2">
        <v>0.14199999999999999</v>
      </c>
      <c r="H10" s="2">
        <v>0.11</v>
      </c>
      <c r="I10" s="2">
        <v>0.08</v>
      </c>
      <c r="J10" s="2">
        <v>5.8999999999999997E-2</v>
      </c>
      <c r="K10" s="2">
        <f t="shared" si="0"/>
        <v>56.338028169014088</v>
      </c>
      <c r="L10" s="2">
        <f t="shared" si="1"/>
        <v>53.63636363636364</v>
      </c>
      <c r="M10" s="2">
        <v>1.06</v>
      </c>
      <c r="N10" s="2">
        <v>1.03</v>
      </c>
      <c r="O10" s="2">
        <v>8</v>
      </c>
      <c r="P10" s="2">
        <v>4.2770000000000001</v>
      </c>
      <c r="Q10" s="2">
        <v>0.53500000000000003</v>
      </c>
      <c r="R10" s="2">
        <v>1.6539999999999999</v>
      </c>
      <c r="S10" s="2">
        <v>0.40100000000000002</v>
      </c>
      <c r="T10" s="2">
        <v>8</v>
      </c>
      <c r="U10" s="2">
        <v>3.4049999999999998</v>
      </c>
      <c r="V10" s="2">
        <v>0.72799999999999998</v>
      </c>
      <c r="W10" s="2">
        <v>1.85</v>
      </c>
      <c r="X10" s="2">
        <v>0.501</v>
      </c>
      <c r="Y10" s="2">
        <f t="shared" si="2"/>
        <v>0.48012500000000002</v>
      </c>
      <c r="Z10" s="2">
        <f t="shared" si="3"/>
        <v>173.27459618208516</v>
      </c>
      <c r="AA10" s="2">
        <f t="shared" si="8"/>
        <v>57.711864406779668</v>
      </c>
      <c r="AB10" s="2">
        <f t="shared" si="4"/>
        <v>8.9586244574606333</v>
      </c>
      <c r="AC10" s="2">
        <f t="shared" si="5"/>
        <v>1.1162427945812732</v>
      </c>
      <c r="AD10" s="2">
        <f t="shared" si="6"/>
        <v>3.6926147704590822</v>
      </c>
      <c r="AF10" s="4">
        <v>1.2285944290399515</v>
      </c>
      <c r="AG10" s="4">
        <v>54.209300245625457</v>
      </c>
      <c r="AH10" s="5">
        <v>-6.3900000000000006</v>
      </c>
      <c r="AI10" s="5">
        <v>-26.236999999999998</v>
      </c>
      <c r="AJ10" s="3">
        <f t="shared" si="9"/>
        <v>44.12302299627526</v>
      </c>
      <c r="AK10" s="3">
        <f t="shared" si="7"/>
        <v>2.128842035634571</v>
      </c>
    </row>
    <row r="11" spans="1:37" x14ac:dyDescent="0.85">
      <c r="A11" s="2" t="s">
        <v>12</v>
      </c>
      <c r="B11" s="2" t="s">
        <v>32</v>
      </c>
      <c r="C11" s="2" t="s">
        <v>52</v>
      </c>
      <c r="D11" s="2">
        <v>17.007639999999999</v>
      </c>
      <c r="E11" s="2">
        <v>0.68480059999999998</v>
      </c>
      <c r="F11" s="2">
        <v>52.125</v>
      </c>
      <c r="G11" s="2">
        <v>5.1999999999999998E-2</v>
      </c>
      <c r="H11" s="2">
        <v>8.6999999999999994E-2</v>
      </c>
      <c r="I11" s="2">
        <v>2.5999999999999999E-2</v>
      </c>
      <c r="J11" s="2">
        <v>4.3999999999999997E-2</v>
      </c>
      <c r="K11" s="2">
        <f t="shared" si="0"/>
        <v>50</v>
      </c>
      <c r="L11" s="2">
        <f t="shared" si="1"/>
        <v>50.574712643678168</v>
      </c>
      <c r="M11" s="2">
        <v>0.95</v>
      </c>
      <c r="N11" s="2">
        <v>0.94</v>
      </c>
      <c r="O11" s="2">
        <v>4</v>
      </c>
      <c r="P11" s="2">
        <v>1.6379999999999999</v>
      </c>
      <c r="Q11" s="2">
        <v>0.40899999999999997</v>
      </c>
      <c r="R11" s="2">
        <v>1.327</v>
      </c>
      <c r="S11" s="2">
        <v>0.38700000000000001</v>
      </c>
      <c r="T11" s="2">
        <v>7</v>
      </c>
      <c r="U11" s="2">
        <v>2.7930000000000001</v>
      </c>
      <c r="V11" s="2">
        <v>0.58099999999999996</v>
      </c>
      <c r="W11" s="2">
        <v>1.514</v>
      </c>
      <c r="X11" s="2">
        <v>0.48899999999999999</v>
      </c>
      <c r="Y11" s="2">
        <f t="shared" si="2"/>
        <v>0.4028181818181818</v>
      </c>
      <c r="Z11" s="2">
        <f t="shared" si="3"/>
        <v>157.53669889008233</v>
      </c>
      <c r="AA11" s="2">
        <f t="shared" si="8"/>
        <v>63.477272727272734</v>
      </c>
      <c r="AB11" s="2">
        <f t="shared" si="4"/>
        <v>6.3177205181651814</v>
      </c>
      <c r="AC11" s="2">
        <f t="shared" si="5"/>
        <v>1.5828493791783373</v>
      </c>
      <c r="AD11" s="2">
        <f t="shared" si="6"/>
        <v>3.0961145194274029</v>
      </c>
      <c r="AF11" s="4">
        <v>1.4214758867571098</v>
      </c>
      <c r="AG11" s="4">
        <v>53.672874361008766</v>
      </c>
      <c r="AH11" s="5">
        <v>-8.2480000000000011</v>
      </c>
      <c r="AI11" s="5">
        <v>-26.922999999999998</v>
      </c>
      <c r="AJ11" s="3">
        <f t="shared" si="9"/>
        <v>37.758554232992026</v>
      </c>
      <c r="AK11" s="3">
        <f t="shared" si="7"/>
        <v>2.2393461875156757</v>
      </c>
    </row>
    <row r="12" spans="1:37" x14ac:dyDescent="0.85">
      <c r="A12" s="2" t="s">
        <v>12</v>
      </c>
      <c r="B12" s="2" t="s">
        <v>32</v>
      </c>
      <c r="C12" s="2" t="s">
        <v>52</v>
      </c>
      <c r="D12" s="2">
        <v>17.007639999999999</v>
      </c>
      <c r="E12" s="2">
        <v>0.68480059999999998</v>
      </c>
      <c r="F12" s="2">
        <v>52.125</v>
      </c>
      <c r="G12" s="2">
        <v>5.2999999999999999E-2</v>
      </c>
      <c r="H12" s="2">
        <v>0.184</v>
      </c>
      <c r="I12" s="2">
        <v>2.9000000000000001E-2</v>
      </c>
      <c r="J12" s="2">
        <v>9.7000000000000003E-2</v>
      </c>
      <c r="K12" s="2">
        <f t="shared" si="0"/>
        <v>54.716981132075468</v>
      </c>
      <c r="L12" s="2">
        <f t="shared" si="1"/>
        <v>52.717391304347828</v>
      </c>
      <c r="M12" s="2">
        <v>1.53</v>
      </c>
      <c r="N12" s="2">
        <v>1.62</v>
      </c>
      <c r="O12" s="2">
        <v>5</v>
      </c>
      <c r="P12" s="2">
        <v>1.633</v>
      </c>
      <c r="Q12" s="2">
        <v>0.32700000000000001</v>
      </c>
      <c r="R12" s="2">
        <v>1.2809999999999999</v>
      </c>
      <c r="S12" s="2">
        <v>0.32</v>
      </c>
      <c r="T12" s="2">
        <v>24</v>
      </c>
      <c r="U12" s="2">
        <v>6.1</v>
      </c>
      <c r="V12" s="2">
        <v>0.46100000000000002</v>
      </c>
      <c r="W12" s="2">
        <v>1.5580000000000001</v>
      </c>
      <c r="X12" s="2">
        <v>0.377</v>
      </c>
      <c r="Y12" s="2">
        <f t="shared" si="2"/>
        <v>0.26665517241379311</v>
      </c>
      <c r="Z12" s="2">
        <f t="shared" si="3"/>
        <v>159.01639344262298</v>
      </c>
      <c r="AA12" s="2">
        <f t="shared" si="8"/>
        <v>62.88659793814432</v>
      </c>
      <c r="AB12" s="2">
        <f t="shared" si="4"/>
        <v>3.9723882027906927</v>
      </c>
      <c r="AC12" s="2">
        <f t="shared" si="5"/>
        <v>2.5173773280704976</v>
      </c>
      <c r="AD12" s="2">
        <f t="shared" si="6"/>
        <v>4.1326259946949602</v>
      </c>
      <c r="AF12" s="3">
        <v>1.2928674682375014</v>
      </c>
      <c r="AG12" s="3">
        <v>48.645775737185872</v>
      </c>
      <c r="AH12" s="3">
        <v>-5.4080000000000004</v>
      </c>
      <c r="AI12" s="3">
        <v>-28.237000000000002</v>
      </c>
      <c r="AJ12" s="3">
        <f t="shared" si="9"/>
        <v>37.626266367040785</v>
      </c>
      <c r="AK12" s="3">
        <f t="shared" si="7"/>
        <v>2.055871219984224</v>
      </c>
    </row>
    <row r="13" spans="1:37" x14ac:dyDescent="0.85">
      <c r="A13" s="2" t="s">
        <v>12</v>
      </c>
      <c r="B13" s="2" t="s">
        <v>32</v>
      </c>
      <c r="C13" s="2" t="s">
        <v>52</v>
      </c>
      <c r="D13" s="2">
        <v>17.007639999999999</v>
      </c>
      <c r="E13" s="2">
        <v>0.68480059999999998</v>
      </c>
      <c r="F13" s="2">
        <v>52.125</v>
      </c>
      <c r="G13" s="2">
        <v>0.08</v>
      </c>
      <c r="H13" s="2">
        <v>0.17100000000000001</v>
      </c>
      <c r="I13" s="2">
        <v>4.3999999999999997E-2</v>
      </c>
      <c r="J13" s="2">
        <v>9.1999999999999998E-2</v>
      </c>
      <c r="K13" s="2">
        <f t="shared" si="0"/>
        <v>54.999999999999993</v>
      </c>
      <c r="L13" s="2">
        <f t="shared" si="1"/>
        <v>53.801169590643269</v>
      </c>
      <c r="M13" s="2">
        <v>1.1100000000000001</v>
      </c>
      <c r="N13" s="2">
        <v>1.1200000000000001</v>
      </c>
      <c r="O13" s="2">
        <v>8</v>
      </c>
      <c r="P13" s="2">
        <v>2.3479999999999999</v>
      </c>
      <c r="Q13" s="2">
        <v>0.29299999999999998</v>
      </c>
      <c r="R13" s="2">
        <v>1.1459999999999999</v>
      </c>
      <c r="S13" s="2">
        <v>0.316</v>
      </c>
      <c r="T13" s="2">
        <v>18</v>
      </c>
      <c r="U13" s="2">
        <v>5.5590000000000002</v>
      </c>
      <c r="V13" s="2">
        <v>0.42399999999999999</v>
      </c>
      <c r="W13" s="2">
        <v>1.657</v>
      </c>
      <c r="X13" s="2">
        <v>0.32600000000000001</v>
      </c>
      <c r="Y13" s="2">
        <f t="shared" si="2"/>
        <v>0.30411538461538462</v>
      </c>
      <c r="Z13" s="2">
        <f t="shared" si="3"/>
        <v>165.49739161719731</v>
      </c>
      <c r="AA13" s="2">
        <f t="shared" si="8"/>
        <v>60.423913043478265</v>
      </c>
      <c r="AB13" s="2">
        <f t="shared" si="4"/>
        <v>8.0980574969602088</v>
      </c>
      <c r="AC13" s="2">
        <f t="shared" si="5"/>
        <v>1.2348640403891586</v>
      </c>
      <c r="AD13" s="2">
        <f t="shared" si="6"/>
        <v>5.0828220858895703</v>
      </c>
      <c r="AF13" s="3">
        <v>1.292608934247897</v>
      </c>
      <c r="AG13" s="3">
        <v>46.093195583362231</v>
      </c>
      <c r="AH13" s="3">
        <v>-6.109</v>
      </c>
      <c r="AI13" s="3">
        <v>-27.466999999999999</v>
      </c>
      <c r="AJ13" s="3">
        <f t="shared" si="9"/>
        <v>35.659041464216322</v>
      </c>
      <c r="AK13" s="3">
        <f t="shared" si="7"/>
        <v>2.1392340699911228</v>
      </c>
    </row>
    <row r="14" spans="1:37" x14ac:dyDescent="0.85">
      <c r="A14" s="2" t="s">
        <v>12</v>
      </c>
      <c r="B14" s="2" t="s">
        <v>32</v>
      </c>
      <c r="C14" s="2" t="s">
        <v>52</v>
      </c>
      <c r="D14" s="2">
        <v>17.007639999999999</v>
      </c>
      <c r="E14" s="2">
        <v>0.68480059999999998</v>
      </c>
      <c r="F14" s="2">
        <v>52.125</v>
      </c>
      <c r="G14" s="2">
        <v>0.20200000000000001</v>
      </c>
      <c r="H14" s="2">
        <v>0.17199999999999999</v>
      </c>
      <c r="I14" s="2">
        <v>0.106</v>
      </c>
      <c r="J14" s="2">
        <v>8.8999999999999996E-2</v>
      </c>
      <c r="K14" s="2">
        <f t="shared" si="0"/>
        <v>52.475247524752469</v>
      </c>
      <c r="L14" s="2">
        <f t="shared" si="1"/>
        <v>51.744186046511629</v>
      </c>
      <c r="M14" s="2">
        <v>1.37</v>
      </c>
      <c r="N14" s="2">
        <v>1.29</v>
      </c>
      <c r="O14" s="2">
        <v>13</v>
      </c>
      <c r="P14" s="2">
        <v>5.46</v>
      </c>
      <c r="Q14" s="2">
        <v>0.42</v>
      </c>
      <c r="R14" s="2">
        <v>1.671</v>
      </c>
      <c r="S14" s="2">
        <v>0.317</v>
      </c>
      <c r="T14" s="2">
        <v>16</v>
      </c>
      <c r="U14" s="2">
        <v>4.7190000000000003</v>
      </c>
      <c r="V14" s="2">
        <v>0.57299999999999995</v>
      </c>
      <c r="W14" s="2">
        <v>2.1160000000000001</v>
      </c>
      <c r="X14" s="2">
        <v>0.34499999999999997</v>
      </c>
      <c r="Y14" s="2">
        <f t="shared" si="2"/>
        <v>0.35100000000000003</v>
      </c>
      <c r="Z14" s="2">
        <f t="shared" si="3"/>
        <v>188.59927950837039</v>
      </c>
      <c r="AA14" s="2">
        <f t="shared" si="8"/>
        <v>53.022471910112365</v>
      </c>
      <c r="AB14" s="2">
        <f t="shared" si="4"/>
        <v>7.333392930379234</v>
      </c>
      <c r="AC14" s="2">
        <f t="shared" si="5"/>
        <v>1.3636252816311134</v>
      </c>
      <c r="AD14" s="2">
        <f t="shared" si="6"/>
        <v>6.1333333333333337</v>
      </c>
      <c r="AF14" s="3">
        <v>1.114977577889624</v>
      </c>
      <c r="AG14" s="3">
        <v>46.645857175715918</v>
      </c>
      <c r="AH14" s="3">
        <v>-8.7844999999999995</v>
      </c>
      <c r="AI14" s="3">
        <v>-27.327500000000001</v>
      </c>
      <c r="AJ14" s="3">
        <f t="shared" si="9"/>
        <v>41.835690780441482</v>
      </c>
      <c r="AK14" s="3">
        <f t="shared" si="7"/>
        <v>2.1028396785797101</v>
      </c>
    </row>
    <row r="15" spans="1:37" x14ac:dyDescent="0.85">
      <c r="A15" s="2" t="s">
        <v>12</v>
      </c>
      <c r="B15" s="2" t="s">
        <v>32</v>
      </c>
      <c r="C15" s="2" t="s">
        <v>52</v>
      </c>
      <c r="D15" s="2">
        <v>17.007639999999999</v>
      </c>
      <c r="E15" s="2">
        <v>0.68480059999999998</v>
      </c>
      <c r="F15" s="2">
        <v>52.125</v>
      </c>
      <c r="G15" s="2">
        <v>0.17499999999999999</v>
      </c>
      <c r="H15" s="2">
        <v>0.122</v>
      </c>
      <c r="I15" s="2">
        <v>9.5000000000000001E-2</v>
      </c>
      <c r="J15" s="2">
        <v>6.6000000000000003E-2</v>
      </c>
      <c r="K15" s="2">
        <f t="shared" si="0"/>
        <v>54.285714285714292</v>
      </c>
      <c r="L15" s="2">
        <f t="shared" si="1"/>
        <v>54.098360655737707</v>
      </c>
      <c r="M15" s="2">
        <v>1.1200000000000001</v>
      </c>
      <c r="N15" s="2">
        <v>1.1200000000000001</v>
      </c>
      <c r="O15" s="2">
        <v>20</v>
      </c>
      <c r="P15" s="2">
        <v>5.4219999999999997</v>
      </c>
      <c r="Q15" s="2">
        <v>0.27100000000000002</v>
      </c>
      <c r="R15" s="2">
        <v>1.1779999999999999</v>
      </c>
      <c r="S15" s="2">
        <v>0.28100000000000003</v>
      </c>
      <c r="T15" s="2">
        <v>19</v>
      </c>
      <c r="U15" s="2">
        <v>4.1379999999999999</v>
      </c>
      <c r="V15" s="2">
        <v>0.41699999999999998</v>
      </c>
      <c r="W15" s="2">
        <v>1.498</v>
      </c>
      <c r="X15" s="2">
        <v>0.35499999999999998</v>
      </c>
      <c r="Y15" s="2">
        <f t="shared" si="2"/>
        <v>0.2451282051282051</v>
      </c>
      <c r="Z15" s="2">
        <f t="shared" si="3"/>
        <v>159.49734171097151</v>
      </c>
      <c r="AA15" s="2">
        <f t="shared" si="8"/>
        <v>62.696969696969688</v>
      </c>
      <c r="AB15" s="2">
        <f t="shared" si="4"/>
        <v>9.7035794385109639</v>
      </c>
      <c r="AC15" s="2">
        <f t="shared" si="5"/>
        <v>1.0305475482905433</v>
      </c>
      <c r="AD15" s="2">
        <f t="shared" si="6"/>
        <v>4.2197183098591555</v>
      </c>
      <c r="AF15" s="3">
        <v>1.2420646201007763</v>
      </c>
      <c r="AG15" s="3">
        <v>47.261084787086773</v>
      </c>
      <c r="AH15" s="3">
        <v>-6.7515000000000001</v>
      </c>
      <c r="AI15" s="3">
        <v>-25.9695</v>
      </c>
      <c r="AJ15" s="3">
        <f t="shared" si="9"/>
        <v>38.05042348219547</v>
      </c>
      <c r="AK15" s="3">
        <f t="shared" si="7"/>
        <v>1.9810600513932153</v>
      </c>
    </row>
    <row r="16" spans="1:37" x14ac:dyDescent="0.85">
      <c r="A16" s="2" t="s">
        <v>12</v>
      </c>
      <c r="B16" s="2" t="s">
        <v>32</v>
      </c>
      <c r="C16" s="2" t="s">
        <v>52</v>
      </c>
      <c r="D16" s="2">
        <v>17.007639999999999</v>
      </c>
      <c r="E16" s="2">
        <v>0.68480059999999998</v>
      </c>
      <c r="F16" s="2">
        <v>52.125</v>
      </c>
      <c r="G16" s="2">
        <v>0.14499999999999999</v>
      </c>
      <c r="H16" s="2">
        <v>0.13400000000000001</v>
      </c>
      <c r="I16" s="2">
        <v>0.08</v>
      </c>
      <c r="J16" s="2">
        <v>7.0999999999999994E-2</v>
      </c>
      <c r="K16" s="2">
        <f t="shared" si="0"/>
        <v>55.172413793103459</v>
      </c>
      <c r="L16" s="2">
        <f t="shared" si="1"/>
        <v>52.985074626865668</v>
      </c>
      <c r="M16" s="2">
        <v>1.43</v>
      </c>
      <c r="N16" s="2">
        <v>1.38</v>
      </c>
      <c r="O16" s="2">
        <v>18</v>
      </c>
      <c r="P16" s="2">
        <v>5.2080000000000002</v>
      </c>
      <c r="Q16" s="2">
        <v>0.28899999999999998</v>
      </c>
      <c r="R16" s="2">
        <v>1.36</v>
      </c>
      <c r="S16" s="2">
        <v>0.26600000000000001</v>
      </c>
      <c r="T16" s="2">
        <v>22</v>
      </c>
      <c r="U16" s="2">
        <v>4.8040000000000003</v>
      </c>
      <c r="V16" s="2">
        <v>0.378</v>
      </c>
      <c r="W16" s="2">
        <v>1.536</v>
      </c>
      <c r="X16" s="2">
        <v>0.313</v>
      </c>
      <c r="Y16" s="2">
        <f t="shared" si="2"/>
        <v>0.25030000000000002</v>
      </c>
      <c r="Z16" s="2">
        <f t="shared" si="3"/>
        <v>147.79350541215652</v>
      </c>
      <c r="AA16" s="2">
        <f t="shared" si="8"/>
        <v>67.661971830985919</v>
      </c>
      <c r="AB16" s="2">
        <f t="shared" si="4"/>
        <v>6.4597518606914219</v>
      </c>
      <c r="AC16" s="2">
        <f t="shared" si="5"/>
        <v>1.5480470791535399</v>
      </c>
      <c r="AD16" s="2">
        <f t="shared" si="6"/>
        <v>4.9073482428115014</v>
      </c>
      <c r="AF16" s="3">
        <v>1.153581748701876</v>
      </c>
      <c r="AG16" s="3">
        <v>49.408575455182287</v>
      </c>
      <c r="AH16" s="3">
        <v>-7.952</v>
      </c>
      <c r="AI16" s="3">
        <v>-27.948999999999998</v>
      </c>
      <c r="AJ16" s="3">
        <f t="shared" si="9"/>
        <v>42.830580070100531</v>
      </c>
      <c r="AK16" s="3">
        <f t="shared" si="7"/>
        <v>1.7049189042013571</v>
      </c>
    </row>
    <row r="17" spans="1:37" x14ac:dyDescent="0.85">
      <c r="A17" s="2" t="s">
        <v>12</v>
      </c>
      <c r="B17" s="2" t="s">
        <v>32</v>
      </c>
      <c r="C17" s="2" t="s">
        <v>52</v>
      </c>
      <c r="D17" s="2">
        <v>17.007639999999999</v>
      </c>
      <c r="E17" s="2">
        <v>0.68480059999999998</v>
      </c>
      <c r="F17" s="2">
        <v>52.125</v>
      </c>
      <c r="G17" s="2">
        <v>0.11</v>
      </c>
      <c r="H17" s="2">
        <v>6.9000000000000006E-2</v>
      </c>
      <c r="I17" s="2">
        <v>6.0999999999999999E-2</v>
      </c>
      <c r="J17" s="2">
        <v>3.3000000000000002E-2</v>
      </c>
      <c r="K17" s="2">
        <f t="shared" si="0"/>
        <v>55.454545454545453</v>
      </c>
      <c r="L17" s="2">
        <f t="shared" si="1"/>
        <v>47.826086956521735</v>
      </c>
      <c r="M17" s="2">
        <v>1.0900000000000001</v>
      </c>
      <c r="N17" s="2">
        <v>1.08</v>
      </c>
      <c r="O17" s="2">
        <v>19</v>
      </c>
      <c r="P17" s="2">
        <v>4.13</v>
      </c>
      <c r="Q17" s="2">
        <v>0.217</v>
      </c>
      <c r="R17" s="2">
        <v>1.173</v>
      </c>
      <c r="S17" s="2">
        <v>0.22600000000000001</v>
      </c>
      <c r="T17" s="2">
        <v>14</v>
      </c>
      <c r="U17" s="2">
        <v>2.5409999999999999</v>
      </c>
      <c r="V17" s="2">
        <v>0.32400000000000001</v>
      </c>
      <c r="W17" s="2">
        <v>1.593</v>
      </c>
      <c r="X17" s="2">
        <v>0.25900000000000001</v>
      </c>
      <c r="Y17" s="2">
        <f t="shared" si="2"/>
        <v>0.20215151515151514</v>
      </c>
      <c r="Z17" s="2">
        <f t="shared" si="3"/>
        <v>129.87012987012989</v>
      </c>
      <c r="AA17" s="2">
        <f t="shared" si="8"/>
        <v>77</v>
      </c>
      <c r="AB17" s="2">
        <f t="shared" si="4"/>
        <v>7.2152404034388971</v>
      </c>
      <c r="AC17" s="2">
        <f t="shared" si="5"/>
        <v>1.385955206043286</v>
      </c>
      <c r="AD17" s="2">
        <f t="shared" si="6"/>
        <v>6.1505791505791505</v>
      </c>
      <c r="AF17" s="4">
        <v>1.1463361875283222</v>
      </c>
      <c r="AG17" s="4">
        <v>50.443036026436161</v>
      </c>
      <c r="AH17" s="5">
        <v>-6.9460000000000006</v>
      </c>
      <c r="AI17" s="5">
        <v>-27.157</v>
      </c>
      <c r="AJ17" s="3">
        <f t="shared" si="9"/>
        <v>44.003702033693216</v>
      </c>
      <c r="AK17" s="3">
        <f t="shared" si="7"/>
        <v>1.4887482954913278</v>
      </c>
    </row>
    <row r="18" spans="1:37" x14ac:dyDescent="0.85">
      <c r="A18" s="2" t="s">
        <v>12</v>
      </c>
      <c r="B18" s="2" t="s">
        <v>32</v>
      </c>
      <c r="C18" s="2" t="s">
        <v>52</v>
      </c>
      <c r="D18" s="2">
        <v>17.007639999999999</v>
      </c>
      <c r="E18" s="2">
        <v>0.68480059999999998</v>
      </c>
      <c r="F18" s="2">
        <v>52.125</v>
      </c>
      <c r="G18" s="2">
        <v>0.126</v>
      </c>
      <c r="H18" s="2">
        <v>0.114</v>
      </c>
      <c r="I18" s="2">
        <v>6.8000000000000005E-2</v>
      </c>
      <c r="J18" s="2">
        <v>5.5E-2</v>
      </c>
      <c r="K18" s="2">
        <f t="shared" si="0"/>
        <v>53.968253968253975</v>
      </c>
      <c r="L18" s="2">
        <f t="shared" si="1"/>
        <v>48.245614035087719</v>
      </c>
      <c r="M18" s="2">
        <v>1.1000000000000001</v>
      </c>
      <c r="N18" s="2">
        <v>1.2</v>
      </c>
      <c r="O18" s="2">
        <v>11</v>
      </c>
      <c r="P18" s="2">
        <v>3.9670000000000001</v>
      </c>
      <c r="Q18" s="2">
        <v>0.36099999999999999</v>
      </c>
      <c r="R18" s="2">
        <v>1.8340000000000001</v>
      </c>
      <c r="S18" s="2">
        <v>0.25</v>
      </c>
      <c r="T18" s="2">
        <v>14</v>
      </c>
      <c r="U18" s="2">
        <v>3.6269999999999998</v>
      </c>
      <c r="V18" s="2">
        <v>0.42199999999999999</v>
      </c>
      <c r="W18" s="2">
        <v>1.8959999999999999</v>
      </c>
      <c r="X18" s="2">
        <v>0.28399999999999997</v>
      </c>
      <c r="Y18" s="2">
        <f t="shared" si="2"/>
        <v>0.30375999999999997</v>
      </c>
      <c r="Z18" s="2">
        <f t="shared" si="3"/>
        <v>151.6404742211194</v>
      </c>
      <c r="AA18" s="2">
        <f t="shared" si="8"/>
        <v>65.945454545454538</v>
      </c>
      <c r="AB18" s="2">
        <f t="shared" si="4"/>
        <v>7.3249856838778973</v>
      </c>
      <c r="AC18" s="2">
        <f t="shared" si="5"/>
        <v>1.365190381465146</v>
      </c>
      <c r="AD18" s="2">
        <f t="shared" si="6"/>
        <v>6.676056338028169</v>
      </c>
      <c r="AF18" s="4">
        <v>1.1766476171488864</v>
      </c>
      <c r="AG18" s="4">
        <v>53.246530021020092</v>
      </c>
      <c r="AH18" s="5">
        <v>-5.5090000000000003</v>
      </c>
      <c r="AI18" s="5">
        <v>-27.803999999999998</v>
      </c>
      <c r="AJ18" s="3">
        <f t="shared" si="9"/>
        <v>45.252741130807536</v>
      </c>
      <c r="AK18" s="3">
        <f t="shared" si="7"/>
        <v>1.7842740265560728</v>
      </c>
    </row>
    <row r="19" spans="1:37" x14ac:dyDescent="0.85">
      <c r="A19" s="2" t="s">
        <v>12</v>
      </c>
      <c r="B19" s="2" t="s">
        <v>32</v>
      </c>
      <c r="C19" s="2" t="s">
        <v>52</v>
      </c>
      <c r="D19" s="2">
        <v>17.007639999999999</v>
      </c>
      <c r="E19" s="2">
        <v>0.68480059999999998</v>
      </c>
      <c r="F19" s="2">
        <v>52.125</v>
      </c>
      <c r="G19" s="2">
        <v>7.0000000000000007E-2</v>
      </c>
      <c r="H19" s="2">
        <v>5.6000000000000001E-2</v>
      </c>
      <c r="I19" s="2">
        <v>3.7999999999999999E-2</v>
      </c>
      <c r="J19" s="2">
        <v>3.1E-2</v>
      </c>
      <c r="K19" s="2">
        <f t="shared" si="0"/>
        <v>54.285714285714285</v>
      </c>
      <c r="L19" s="2">
        <f t="shared" si="1"/>
        <v>55.357142857142861</v>
      </c>
      <c r="M19" s="2">
        <v>1.1399999999999999</v>
      </c>
      <c r="N19" s="2">
        <v>1.1100000000000001</v>
      </c>
      <c r="O19" s="2">
        <v>11</v>
      </c>
      <c r="P19" s="2">
        <v>2.472</v>
      </c>
      <c r="Q19" s="2">
        <v>0.22500000000000001</v>
      </c>
      <c r="R19" s="2">
        <v>1.175</v>
      </c>
      <c r="S19" s="2">
        <v>0.24</v>
      </c>
      <c r="T19" s="2">
        <v>14</v>
      </c>
      <c r="U19" s="2">
        <v>2.1589999999999998</v>
      </c>
      <c r="V19" s="2">
        <v>0.29199999999999998</v>
      </c>
      <c r="W19" s="2">
        <v>1.294</v>
      </c>
      <c r="X19" s="2">
        <v>0.28699999999999998</v>
      </c>
      <c r="Y19" s="2">
        <f t="shared" si="2"/>
        <v>0.18524000000000002</v>
      </c>
      <c r="Z19" s="2">
        <f t="shared" si="3"/>
        <v>143.58499305233906</v>
      </c>
      <c r="AA19" s="2">
        <f t="shared" si="8"/>
        <v>69.645161290322577</v>
      </c>
      <c r="AB19" s="2">
        <f t="shared" si="4"/>
        <v>4.6596904786380104</v>
      </c>
      <c r="AC19" s="2">
        <f t="shared" si="5"/>
        <v>2.1460652903544184</v>
      </c>
      <c r="AD19" s="2">
        <f t="shared" si="6"/>
        <v>4.5087108013937289</v>
      </c>
      <c r="AF19" s="4">
        <v>1.2990037404586539</v>
      </c>
      <c r="AG19" s="4">
        <v>51.789624250381841</v>
      </c>
      <c r="AH19" s="5">
        <v>-6.6740000000000004</v>
      </c>
      <c r="AI19" s="5">
        <v>-28.016999999999999</v>
      </c>
      <c r="AJ19" s="3">
        <f t="shared" si="9"/>
        <v>39.868726037767907</v>
      </c>
      <c r="AK19" s="3">
        <f t="shared" si="7"/>
        <v>1.8651744304871827</v>
      </c>
    </row>
    <row r="20" spans="1:37" x14ac:dyDescent="0.85">
      <c r="A20" s="2" t="s">
        <v>12</v>
      </c>
      <c r="B20" s="2" t="s">
        <v>32</v>
      </c>
      <c r="C20" s="2" t="s">
        <v>52</v>
      </c>
      <c r="D20" s="2">
        <v>17.007639999999999</v>
      </c>
      <c r="E20" s="2">
        <v>0.68480059999999998</v>
      </c>
      <c r="F20" s="2">
        <v>52.125</v>
      </c>
      <c r="G20" s="2">
        <v>7.5999999999999998E-2</v>
      </c>
      <c r="H20" s="2">
        <v>7.4999999999999997E-2</v>
      </c>
      <c r="I20" s="2">
        <v>4.4999999999999998E-2</v>
      </c>
      <c r="J20" s="2">
        <v>4.7E-2</v>
      </c>
      <c r="K20" s="2">
        <f t="shared" si="0"/>
        <v>59.210526315789465</v>
      </c>
      <c r="L20" s="2">
        <f t="shared" si="1"/>
        <v>62.666666666666671</v>
      </c>
      <c r="M20" s="2">
        <v>1.21</v>
      </c>
      <c r="N20" s="2">
        <v>1.23</v>
      </c>
      <c r="O20" s="2">
        <v>12</v>
      </c>
      <c r="P20" s="2">
        <v>2.6150000000000002</v>
      </c>
      <c r="Q20" s="2">
        <v>0.218</v>
      </c>
      <c r="R20" s="2">
        <v>1.135</v>
      </c>
      <c r="S20" s="2">
        <v>0.23799999999999999</v>
      </c>
      <c r="T20" s="2">
        <v>15</v>
      </c>
      <c r="U20" s="2">
        <v>2.843</v>
      </c>
      <c r="V20" s="2">
        <v>0.318</v>
      </c>
      <c r="W20" s="2">
        <v>1.339</v>
      </c>
      <c r="X20" s="2">
        <v>0.30199999999999999</v>
      </c>
      <c r="Y20" s="2">
        <f t="shared" si="2"/>
        <v>0.20214814814814816</v>
      </c>
      <c r="Z20" s="2">
        <f t="shared" si="3"/>
        <v>165.31832571227577</v>
      </c>
      <c r="AA20" s="2">
        <f t="shared" si="8"/>
        <v>60.48936170212766</v>
      </c>
      <c r="AB20" s="2">
        <f t="shared" si="4"/>
        <v>4.6693149466938912</v>
      </c>
      <c r="AC20" s="2">
        <f t="shared" si="5"/>
        <v>2.1416417856072227</v>
      </c>
      <c r="AD20" s="2">
        <f t="shared" si="6"/>
        <v>4.4337748344370862</v>
      </c>
      <c r="AF20" s="4">
        <v>1.2218541415329973</v>
      </c>
      <c r="AG20" s="4">
        <v>50.374392803456331</v>
      </c>
      <c r="AH20" s="5">
        <v>-4.2510000000000003</v>
      </c>
      <c r="AI20" s="5">
        <v>-27.177</v>
      </c>
      <c r="AJ20" s="3">
        <f t="shared" si="9"/>
        <v>41.227828339849289</v>
      </c>
      <c r="AK20" s="3">
        <f t="shared" si="7"/>
        <v>2.0199488094284512</v>
      </c>
    </row>
    <row r="21" spans="1:37" x14ac:dyDescent="0.85">
      <c r="A21" s="2" t="s">
        <v>12</v>
      </c>
      <c r="B21" s="2" t="s">
        <v>32</v>
      </c>
      <c r="C21" s="2" t="s">
        <v>52</v>
      </c>
      <c r="D21" s="2">
        <v>17.007639999999999</v>
      </c>
      <c r="E21" s="2">
        <v>0.68480059999999998</v>
      </c>
      <c r="F21" s="2">
        <v>52.125</v>
      </c>
      <c r="G21" s="2">
        <v>0.255</v>
      </c>
      <c r="H21" s="2">
        <v>0.159</v>
      </c>
      <c r="I21" s="2">
        <v>0.13900000000000001</v>
      </c>
      <c r="J21" s="2">
        <v>8.5999999999999993E-2</v>
      </c>
      <c r="K21" s="2">
        <f t="shared" si="0"/>
        <v>54.509803921568633</v>
      </c>
      <c r="L21" s="2">
        <f t="shared" si="1"/>
        <v>54.088050314465406</v>
      </c>
      <c r="M21" s="2">
        <v>1.38</v>
      </c>
      <c r="N21" s="2">
        <v>1.4</v>
      </c>
      <c r="O21" s="2">
        <v>19</v>
      </c>
      <c r="P21" s="2">
        <v>7.14</v>
      </c>
      <c r="Q21" s="2">
        <v>0.376</v>
      </c>
      <c r="R21" s="2">
        <v>1.5009999999999999</v>
      </c>
      <c r="S21" s="2">
        <v>0.318</v>
      </c>
      <c r="T21" s="2">
        <v>20</v>
      </c>
      <c r="U21" s="2">
        <v>5.1879999999999997</v>
      </c>
      <c r="V21" s="2">
        <v>0.51600000000000001</v>
      </c>
      <c r="W21" s="2">
        <v>1.792</v>
      </c>
      <c r="X21" s="2">
        <v>0.36699999999999999</v>
      </c>
      <c r="Y21" s="2">
        <f t="shared" si="2"/>
        <v>0.3161025641025641</v>
      </c>
      <c r="Z21" s="2">
        <f t="shared" si="3"/>
        <v>165.76715497301467</v>
      </c>
      <c r="AA21" s="2">
        <f t="shared" si="8"/>
        <v>60.325581395348834</v>
      </c>
      <c r="AB21" s="2">
        <f t="shared" si="4"/>
        <v>8.1244809045005635</v>
      </c>
      <c r="AC21" s="2">
        <f t="shared" si="5"/>
        <v>1.2308478680109263</v>
      </c>
      <c r="AD21" s="2">
        <f t="shared" si="6"/>
        <v>4.8828337874659402</v>
      </c>
      <c r="AF21" s="4">
        <v>1.3161830216480468</v>
      </c>
      <c r="AG21" s="4">
        <v>49.794820434723171</v>
      </c>
      <c r="AH21" s="5">
        <v>-5.96</v>
      </c>
      <c r="AI21" s="5">
        <v>-25.797999999999998</v>
      </c>
      <c r="AJ21" s="3">
        <f t="shared" si="9"/>
        <v>37.83274788970688</v>
      </c>
      <c r="AK21" s="3">
        <f t="shared" si="7"/>
        <v>2.1817991492238251</v>
      </c>
    </row>
    <row r="22" spans="1:37" x14ac:dyDescent="0.85">
      <c r="A22" s="2" t="s">
        <v>11</v>
      </c>
      <c r="B22" s="2" t="s">
        <v>34</v>
      </c>
      <c r="C22" s="2" t="s">
        <v>52</v>
      </c>
      <c r="D22" s="2">
        <v>30.70233</v>
      </c>
      <c r="E22" s="2">
        <v>0.69990269999999999</v>
      </c>
      <c r="F22" s="2">
        <v>50.1875</v>
      </c>
      <c r="G22" s="2">
        <v>0.217</v>
      </c>
      <c r="H22" s="2">
        <v>0.21099999999999999</v>
      </c>
      <c r="I22" s="2">
        <v>0.11899999999999999</v>
      </c>
      <c r="J22" s="2">
        <v>0.108</v>
      </c>
      <c r="K22" s="2">
        <f t="shared" si="0"/>
        <v>54.838709677419352</v>
      </c>
      <c r="L22" s="2">
        <f t="shared" si="1"/>
        <v>51.184834123222743</v>
      </c>
      <c r="M22" s="2">
        <v>1.51</v>
      </c>
      <c r="N22" s="2">
        <v>1.53</v>
      </c>
      <c r="O22" s="2">
        <v>14</v>
      </c>
      <c r="P22" s="2">
        <v>7.6559999999999997</v>
      </c>
      <c r="Q22" s="2">
        <v>0.54700000000000004</v>
      </c>
      <c r="R22" s="2">
        <v>1.883</v>
      </c>
      <c r="S22" s="2">
        <v>0.35799999999999998</v>
      </c>
      <c r="T22" s="2">
        <v>20</v>
      </c>
      <c r="U22" s="2">
        <v>7.4210000000000003</v>
      </c>
      <c r="V22" s="2">
        <v>0.79</v>
      </c>
      <c r="W22" s="2">
        <v>2.3220000000000001</v>
      </c>
      <c r="X22" s="2">
        <v>0.433</v>
      </c>
      <c r="Y22" s="2">
        <f t="shared" si="2"/>
        <v>0.44344117647058823</v>
      </c>
      <c r="Z22" s="2">
        <f t="shared" si="3"/>
        <v>145.5329470421776</v>
      </c>
      <c r="AA22" s="2">
        <f t="shared" si="8"/>
        <v>68.712962962962962</v>
      </c>
      <c r="AB22" s="2">
        <f t="shared" si="4"/>
        <v>8.3091514591057667</v>
      </c>
      <c r="AC22" s="2">
        <f t="shared" si="5"/>
        <v>1.2034923240015418</v>
      </c>
      <c r="AD22" s="2">
        <f t="shared" si="6"/>
        <v>5.362586605080832</v>
      </c>
      <c r="AF22" s="3">
        <v>1.4011620815578549</v>
      </c>
      <c r="AG22" s="3">
        <v>46.932059399113641</v>
      </c>
      <c r="AH22" s="3">
        <v>-4.9055</v>
      </c>
      <c r="AI22" s="3">
        <v>-27.309000000000001</v>
      </c>
      <c r="AJ22" s="3">
        <f t="shared" si="9"/>
        <v>33.495096689266056</v>
      </c>
      <c r="AK22" s="3">
        <f t="shared" si="7"/>
        <v>2.0391524701286663</v>
      </c>
    </row>
    <row r="23" spans="1:37" x14ac:dyDescent="0.85">
      <c r="A23" s="2" t="s">
        <v>11</v>
      </c>
      <c r="B23" s="2" t="s">
        <v>34</v>
      </c>
      <c r="C23" s="2" t="s">
        <v>52</v>
      </c>
      <c r="D23" s="2">
        <v>30.70233</v>
      </c>
      <c r="E23" s="2">
        <v>0.69990269999999999</v>
      </c>
      <c r="F23" s="2">
        <v>50.1875</v>
      </c>
      <c r="G23" s="2">
        <v>0.16400000000000001</v>
      </c>
      <c r="H23" s="2">
        <v>9.7000000000000003E-2</v>
      </c>
      <c r="I23" s="2">
        <v>8.7999999999999995E-2</v>
      </c>
      <c r="J23" s="2">
        <v>0.05</v>
      </c>
      <c r="K23" s="2">
        <f t="shared" si="0"/>
        <v>53.658536585365844</v>
      </c>
      <c r="L23" s="2">
        <f t="shared" si="1"/>
        <v>51.546391752577328</v>
      </c>
      <c r="M23" s="2">
        <v>1.46</v>
      </c>
      <c r="N23" s="2">
        <v>1.66</v>
      </c>
      <c r="O23" s="2">
        <v>7</v>
      </c>
      <c r="P23" s="2">
        <v>5.2789999999999999</v>
      </c>
      <c r="Q23" s="2">
        <v>0.754</v>
      </c>
      <c r="R23" s="2">
        <v>2.298</v>
      </c>
      <c r="S23" s="2">
        <v>0.41499999999999998</v>
      </c>
      <c r="T23" s="2">
        <v>8</v>
      </c>
      <c r="U23" s="2">
        <v>3.198</v>
      </c>
      <c r="V23" s="2">
        <v>1.0109999999999999</v>
      </c>
      <c r="W23" s="2">
        <v>2.5249999999999999</v>
      </c>
      <c r="X23" s="2">
        <v>0.51</v>
      </c>
      <c r="Y23" s="2">
        <f t="shared" si="2"/>
        <v>0.56513333333333338</v>
      </c>
      <c r="Z23" s="2">
        <f t="shared" si="3"/>
        <v>156.34771732332712</v>
      </c>
      <c r="AA23" s="2">
        <f t="shared" si="8"/>
        <v>63.95999999999998</v>
      </c>
      <c r="AB23" s="2">
        <f t="shared" si="4"/>
        <v>4.4533964436045457</v>
      </c>
      <c r="AC23" s="2">
        <f t="shared" si="5"/>
        <v>2.2454771603280115</v>
      </c>
      <c r="AD23" s="2">
        <f t="shared" si="6"/>
        <v>4.9509803921568629</v>
      </c>
      <c r="AF23" s="3">
        <v>1.0459859762812971</v>
      </c>
      <c r="AG23" s="3">
        <v>48.751328190047658</v>
      </c>
      <c r="AH23" s="3">
        <v>-7.8260000000000005</v>
      </c>
      <c r="AI23" s="3">
        <v>-27.1</v>
      </c>
      <c r="AJ23" s="3">
        <f t="shared" si="9"/>
        <v>46.608013200491477</v>
      </c>
      <c r="AK23" s="3">
        <f t="shared" si="7"/>
        <v>1.6353751974379258</v>
      </c>
    </row>
    <row r="24" spans="1:37" x14ac:dyDescent="0.85">
      <c r="A24" s="2" t="s">
        <v>11</v>
      </c>
      <c r="B24" s="2" t="s">
        <v>34</v>
      </c>
      <c r="C24" s="2" t="s">
        <v>52</v>
      </c>
      <c r="D24" s="2">
        <v>30.70233</v>
      </c>
      <c r="E24" s="2">
        <v>0.69990269999999999</v>
      </c>
      <c r="F24" s="2">
        <v>50.1875</v>
      </c>
      <c r="G24" s="2">
        <v>0.112</v>
      </c>
      <c r="H24" s="2">
        <v>0.151</v>
      </c>
      <c r="I24" s="2">
        <v>5.8000000000000003E-2</v>
      </c>
      <c r="J24" s="2">
        <v>7.9000000000000001E-2</v>
      </c>
      <c r="K24" s="2">
        <f t="shared" si="0"/>
        <v>51.785714285714292</v>
      </c>
      <c r="L24" s="2">
        <f t="shared" si="1"/>
        <v>52.317880794701985</v>
      </c>
      <c r="M24" s="2">
        <v>1.2</v>
      </c>
      <c r="N24" s="2">
        <v>1.24</v>
      </c>
      <c r="O24" s="2">
        <v>8</v>
      </c>
      <c r="P24" s="2">
        <v>3.4220000000000002</v>
      </c>
      <c r="Q24" s="2">
        <v>0.42799999999999999</v>
      </c>
      <c r="R24" s="2">
        <v>1.4570000000000001</v>
      </c>
      <c r="S24" s="2">
        <v>0.36499999999999999</v>
      </c>
      <c r="T24" s="2">
        <v>16</v>
      </c>
      <c r="U24" s="2">
        <v>5.2140000000000004</v>
      </c>
      <c r="V24" s="2">
        <v>0.59899999999999998</v>
      </c>
      <c r="W24" s="2">
        <v>1.8149999999999999</v>
      </c>
      <c r="X24" s="2">
        <v>0.42</v>
      </c>
      <c r="Y24" s="2">
        <f t="shared" si="2"/>
        <v>0.35983333333333339</v>
      </c>
      <c r="Z24" s="2">
        <f t="shared" si="3"/>
        <v>151.5151515151515</v>
      </c>
      <c r="AA24" s="2">
        <f t="shared" si="8"/>
        <v>66.000000000000014</v>
      </c>
      <c r="AB24" s="2">
        <f t="shared" si="4"/>
        <v>7.3895811211914433</v>
      </c>
      <c r="AC24" s="2">
        <f t="shared" si="5"/>
        <v>1.3532566780169093</v>
      </c>
      <c r="AD24" s="2">
        <f t="shared" si="6"/>
        <v>4.3214285714285712</v>
      </c>
      <c r="AF24" s="3">
        <v>1.2803623146619896</v>
      </c>
      <c r="AG24" s="3">
        <v>47.392725123537772</v>
      </c>
      <c r="AH24" s="3">
        <v>-5.3514999999999997</v>
      </c>
      <c r="AI24" s="3">
        <v>-27.206000000000003</v>
      </c>
      <c r="AJ24" s="3">
        <f t="shared" si="9"/>
        <v>37.01508907347781</v>
      </c>
      <c r="AK24" s="3">
        <f t="shared" si="7"/>
        <v>1.9399429010030143</v>
      </c>
    </row>
    <row r="25" spans="1:37" x14ac:dyDescent="0.85">
      <c r="A25" s="2" t="s">
        <v>11</v>
      </c>
      <c r="B25" s="2" t="s">
        <v>34</v>
      </c>
      <c r="C25" s="2" t="s">
        <v>52</v>
      </c>
      <c r="D25" s="2">
        <v>30.70233</v>
      </c>
      <c r="E25" s="2">
        <v>0.69990269999999999</v>
      </c>
      <c r="F25" s="2">
        <v>50.1875</v>
      </c>
      <c r="G25" s="2">
        <v>0.107</v>
      </c>
      <c r="H25" s="2">
        <v>0.121</v>
      </c>
      <c r="I25" s="2">
        <v>5.8999999999999997E-2</v>
      </c>
      <c r="J25" s="2">
        <v>6.2E-2</v>
      </c>
      <c r="K25" s="2">
        <f t="shared" si="0"/>
        <v>55.140186915887845</v>
      </c>
      <c r="L25" s="2">
        <f t="shared" si="1"/>
        <v>51.239669421487598</v>
      </c>
      <c r="M25" s="2">
        <v>1.23</v>
      </c>
      <c r="N25" s="2">
        <v>1.25</v>
      </c>
      <c r="O25" s="2">
        <v>6</v>
      </c>
      <c r="P25" s="2">
        <v>3.2210000000000001</v>
      </c>
      <c r="Q25" s="2">
        <v>0.53700000000000003</v>
      </c>
      <c r="R25" s="2">
        <v>1.8680000000000001</v>
      </c>
      <c r="S25" s="2">
        <v>0.36399999999999999</v>
      </c>
      <c r="T25" s="2">
        <v>8</v>
      </c>
      <c r="U25" s="2">
        <v>3.9449999999999998</v>
      </c>
      <c r="V25" s="2">
        <v>0.65900000000000003</v>
      </c>
      <c r="W25" s="2">
        <v>2.0219999999999998</v>
      </c>
      <c r="X25" s="2">
        <v>0.41499999999999998</v>
      </c>
      <c r="Y25" s="2">
        <f t="shared" si="2"/>
        <v>0.5118571428571429</v>
      </c>
      <c r="Z25" s="2">
        <f t="shared" si="3"/>
        <v>157.16096324461344</v>
      </c>
      <c r="AA25" s="2">
        <f t="shared" si="8"/>
        <v>63.629032258064512</v>
      </c>
      <c r="AB25" s="2">
        <f t="shared" si="4"/>
        <v>5.9343314325672694</v>
      </c>
      <c r="AC25" s="2">
        <f t="shared" si="5"/>
        <v>1.6851097909901991</v>
      </c>
      <c r="AD25" s="2">
        <f t="shared" si="6"/>
        <v>4.8722891566265059</v>
      </c>
      <c r="AF25" s="3">
        <v>1.1218554834711947</v>
      </c>
      <c r="AG25" s="3">
        <v>48.054035879703797</v>
      </c>
      <c r="AH25" s="3">
        <v>-3.9744999999999999</v>
      </c>
      <c r="AI25" s="3">
        <v>-27.954000000000001</v>
      </c>
      <c r="AJ25" s="3">
        <f t="shared" si="9"/>
        <v>42.834426169596433</v>
      </c>
      <c r="AK25" s="3">
        <f t="shared" si="7"/>
        <v>1.7631188840358447</v>
      </c>
    </row>
    <row r="26" spans="1:37" x14ac:dyDescent="0.85">
      <c r="A26" s="2" t="s">
        <v>11</v>
      </c>
      <c r="B26" s="2" t="s">
        <v>34</v>
      </c>
      <c r="C26" s="2" t="s">
        <v>52</v>
      </c>
      <c r="D26" s="2">
        <v>30.70233</v>
      </c>
      <c r="E26" s="2">
        <v>0.69990269999999999</v>
      </c>
      <c r="F26" s="2">
        <v>50.1875</v>
      </c>
      <c r="G26" s="2">
        <v>0.13</v>
      </c>
      <c r="H26" s="2">
        <v>0.13300000000000001</v>
      </c>
      <c r="I26" s="2">
        <v>7.0000000000000007E-2</v>
      </c>
      <c r="J26" s="2">
        <v>6.6000000000000003E-2</v>
      </c>
      <c r="K26" s="2">
        <f t="shared" si="0"/>
        <v>53.846153846153854</v>
      </c>
      <c r="L26" s="2">
        <f t="shared" si="1"/>
        <v>49.624060150375939</v>
      </c>
      <c r="M26" s="2">
        <v>1.44</v>
      </c>
      <c r="N26" s="2">
        <v>1.46</v>
      </c>
      <c r="O26" s="2">
        <v>12</v>
      </c>
      <c r="P26" s="2">
        <v>4.8129999999999997</v>
      </c>
      <c r="Q26" s="2">
        <v>0.40100000000000002</v>
      </c>
      <c r="R26" s="2">
        <v>1.6359999999999999</v>
      </c>
      <c r="S26" s="2">
        <v>0.30199999999999999</v>
      </c>
      <c r="T26" s="2">
        <v>11</v>
      </c>
      <c r="U26" s="2">
        <v>4.9420000000000002</v>
      </c>
      <c r="V26" s="2">
        <v>0.69499999999999995</v>
      </c>
      <c r="W26" s="2">
        <v>1.921</v>
      </c>
      <c r="X26" s="2">
        <v>0.46</v>
      </c>
      <c r="Y26" s="2">
        <f t="shared" si="2"/>
        <v>0.42413043478260865</v>
      </c>
      <c r="Z26" s="2">
        <f t="shared" si="3"/>
        <v>133.54917037636585</v>
      </c>
      <c r="AA26" s="2">
        <f t="shared" si="8"/>
        <v>74.878787878787875</v>
      </c>
      <c r="AB26" s="2">
        <f t="shared" si="4"/>
        <v>5.9077491242824927</v>
      </c>
      <c r="AC26" s="2">
        <f t="shared" si="5"/>
        <v>1.6926920540510457</v>
      </c>
      <c r="AD26" s="2">
        <f t="shared" si="6"/>
        <v>4.1760869565217389</v>
      </c>
      <c r="AF26" s="3">
        <v>1.3286092516899368</v>
      </c>
      <c r="AG26" s="3">
        <v>46.289852211686295</v>
      </c>
      <c r="AH26" s="3">
        <v>-4.5895000000000001</v>
      </c>
      <c r="AI26" s="3">
        <v>-26.8</v>
      </c>
      <c r="AJ26" s="3">
        <f t="shared" si="9"/>
        <v>34.840832361213415</v>
      </c>
      <c r="AK26" s="3">
        <f t="shared" si="7"/>
        <v>1.7743466331755531</v>
      </c>
    </row>
    <row r="27" spans="1:37" x14ac:dyDescent="0.85">
      <c r="A27" s="2" t="s">
        <v>11</v>
      </c>
      <c r="B27" s="2" t="s">
        <v>34</v>
      </c>
      <c r="C27" s="2" t="s">
        <v>52</v>
      </c>
      <c r="D27" s="2">
        <v>30.70233</v>
      </c>
      <c r="E27" s="2">
        <v>0.69990269999999999</v>
      </c>
      <c r="F27" s="2">
        <v>50.1875</v>
      </c>
      <c r="G27" s="2">
        <v>0.17699999999999999</v>
      </c>
      <c r="H27" s="2">
        <v>0.2</v>
      </c>
      <c r="I27" s="2">
        <v>9.1999999999999998E-2</v>
      </c>
      <c r="J27" s="2">
        <v>0.10199999999999999</v>
      </c>
      <c r="K27" s="2">
        <f t="shared" si="0"/>
        <v>51.977401129943502</v>
      </c>
      <c r="L27" s="2">
        <f t="shared" si="1"/>
        <v>50.999999999999993</v>
      </c>
      <c r="M27" s="2">
        <v>1.84</v>
      </c>
      <c r="N27" s="2">
        <v>1.79</v>
      </c>
      <c r="O27" s="2">
        <v>8</v>
      </c>
      <c r="P27" s="2">
        <v>5.9409999999999998</v>
      </c>
      <c r="Q27" s="2">
        <v>0.74299999999999999</v>
      </c>
      <c r="R27" s="2">
        <v>1.7250000000000001</v>
      </c>
      <c r="S27" s="2">
        <v>0.53200000000000003</v>
      </c>
      <c r="T27" s="2">
        <v>8</v>
      </c>
      <c r="U27" s="2">
        <v>6.0629999999999997</v>
      </c>
      <c r="V27" s="2">
        <v>1.167</v>
      </c>
      <c r="W27" s="2">
        <v>2.0619999999999998</v>
      </c>
      <c r="X27" s="2">
        <v>0.72099999999999997</v>
      </c>
      <c r="Y27" s="2">
        <f t="shared" si="2"/>
        <v>0.75024999999999997</v>
      </c>
      <c r="Z27" s="2">
        <f t="shared" si="3"/>
        <v>168.2335477486393</v>
      </c>
      <c r="AA27" s="2">
        <f t="shared" si="8"/>
        <v>59.441176470588225</v>
      </c>
      <c r="AB27" s="2">
        <f t="shared" si="4"/>
        <v>4.6405050689218159</v>
      </c>
      <c r="AC27" s="2">
        <f t="shared" si="5"/>
        <v>2.1549378465226887</v>
      </c>
      <c r="AD27" s="2">
        <f t="shared" si="6"/>
        <v>2.8599167822468794</v>
      </c>
      <c r="AF27" s="4">
        <v>1.1733857576898985</v>
      </c>
      <c r="AG27" s="4">
        <v>55.247599070130725</v>
      </c>
      <c r="AH27" s="5">
        <v>-6.7060000000000004</v>
      </c>
      <c r="AI27" s="5">
        <v>-28.681999999999999</v>
      </c>
      <c r="AJ27" s="3">
        <f t="shared" si="9"/>
        <v>47.083918232397295</v>
      </c>
      <c r="AK27" s="3">
        <f t="shared" si="7"/>
        <v>1.9740284889389685</v>
      </c>
    </row>
    <row r="28" spans="1:37" x14ac:dyDescent="0.85">
      <c r="A28" s="2" t="s">
        <v>11</v>
      </c>
      <c r="B28" s="2" t="s">
        <v>34</v>
      </c>
      <c r="C28" s="2" t="s">
        <v>52</v>
      </c>
      <c r="D28" s="2">
        <v>30.70233</v>
      </c>
      <c r="E28" s="2">
        <v>0.69990269999999999</v>
      </c>
      <c r="F28" s="2">
        <v>50.1875</v>
      </c>
      <c r="G28" s="2">
        <v>0.13700000000000001</v>
      </c>
      <c r="H28" s="2">
        <v>0.109</v>
      </c>
      <c r="I28" s="2">
        <v>7.0999999999999994E-2</v>
      </c>
      <c r="J28" s="2">
        <v>5.3999999999999999E-2</v>
      </c>
      <c r="K28" s="2">
        <f t="shared" si="0"/>
        <v>51.824817518248167</v>
      </c>
      <c r="L28" s="2">
        <f t="shared" si="1"/>
        <v>49.541284403669721</v>
      </c>
      <c r="M28" s="2">
        <v>1.1000000000000001</v>
      </c>
      <c r="N28" s="2">
        <v>1.1499999999999999</v>
      </c>
      <c r="O28" s="2">
        <v>6</v>
      </c>
      <c r="P28" s="2">
        <v>3.3530000000000002</v>
      </c>
      <c r="Q28" s="2">
        <v>0.55900000000000005</v>
      </c>
      <c r="R28" s="2">
        <v>1.635</v>
      </c>
      <c r="S28" s="2">
        <v>0.41899999999999998</v>
      </c>
      <c r="T28" s="2">
        <v>7</v>
      </c>
      <c r="U28" s="2">
        <v>3.0680000000000001</v>
      </c>
      <c r="V28" s="2">
        <v>0.82399999999999995</v>
      </c>
      <c r="W28" s="2">
        <v>2.028</v>
      </c>
      <c r="X28" s="2">
        <v>0.51800000000000002</v>
      </c>
      <c r="Y28" s="2">
        <f t="shared" si="2"/>
        <v>0.49392307692307696</v>
      </c>
      <c r="Z28" s="2">
        <f t="shared" si="3"/>
        <v>176.01043024771838</v>
      </c>
      <c r="AA28" s="2">
        <f t="shared" si="8"/>
        <v>56.814814814814817</v>
      </c>
      <c r="AB28" s="2">
        <f t="shared" si="4"/>
        <v>6.4628230171893115</v>
      </c>
      <c r="AC28" s="2">
        <f t="shared" si="5"/>
        <v>1.5473114416722817</v>
      </c>
      <c r="AD28" s="2">
        <f t="shared" si="6"/>
        <v>3.9150579150579148</v>
      </c>
      <c r="AF28" s="4">
        <v>1.0564599137425221</v>
      </c>
      <c r="AG28" s="4">
        <v>49.776498778393403</v>
      </c>
      <c r="AH28" s="5">
        <v>-7.8500000000000005</v>
      </c>
      <c r="AI28" s="5">
        <v>-27.477999999999998</v>
      </c>
      <c r="AJ28" s="3">
        <f t="shared" si="9"/>
        <v>47.116315660344888</v>
      </c>
      <c r="AK28" s="3">
        <f t="shared" si="7"/>
        <v>1.8594796395728876</v>
      </c>
    </row>
    <row r="29" spans="1:37" x14ac:dyDescent="0.85">
      <c r="A29" s="2" t="s">
        <v>11</v>
      </c>
      <c r="B29" s="2" t="s">
        <v>34</v>
      </c>
      <c r="C29" s="2" t="s">
        <v>52</v>
      </c>
      <c r="D29" s="2">
        <v>30.70233</v>
      </c>
      <c r="E29" s="2">
        <v>0.69990269999999999</v>
      </c>
      <c r="F29" s="2">
        <v>50.1875</v>
      </c>
      <c r="G29" s="2">
        <v>0.14299999999999999</v>
      </c>
      <c r="H29" s="2">
        <v>0.248</v>
      </c>
      <c r="I29" s="2">
        <v>7.2999999999999995E-2</v>
      </c>
      <c r="J29" s="2">
        <v>0.13400000000000001</v>
      </c>
      <c r="K29" s="2">
        <f t="shared" si="0"/>
        <v>51.048951048951054</v>
      </c>
      <c r="L29" s="2">
        <f t="shared" si="1"/>
        <v>54.032258064516135</v>
      </c>
      <c r="M29" s="2">
        <v>1.46</v>
      </c>
      <c r="N29" s="2">
        <v>1.39</v>
      </c>
      <c r="O29" s="2">
        <v>11</v>
      </c>
      <c r="P29" s="2">
        <v>4.2990000000000004</v>
      </c>
      <c r="Q29" s="2">
        <v>0.39100000000000001</v>
      </c>
      <c r="R29" s="2">
        <v>1.593</v>
      </c>
      <c r="S29" s="2">
        <v>0.309</v>
      </c>
      <c r="T29" s="2">
        <v>19</v>
      </c>
      <c r="U29" s="2">
        <v>8.1809999999999992</v>
      </c>
      <c r="V29" s="2">
        <v>0.60399999999999998</v>
      </c>
      <c r="W29" s="2">
        <v>2.2010000000000001</v>
      </c>
      <c r="X29" s="2">
        <v>0.35</v>
      </c>
      <c r="Y29" s="2">
        <f t="shared" si="2"/>
        <v>0.41600000000000004</v>
      </c>
      <c r="Z29" s="2">
        <f t="shared" si="3"/>
        <v>163.79415719349717</v>
      </c>
      <c r="AA29" s="2">
        <f t="shared" si="8"/>
        <v>61.052238805970134</v>
      </c>
      <c r="AB29" s="2">
        <f t="shared" si="4"/>
        <v>7.8299150085221401</v>
      </c>
      <c r="AC29" s="2">
        <f t="shared" si="5"/>
        <v>1.2771530711528698</v>
      </c>
      <c r="AD29" s="2">
        <f t="shared" si="6"/>
        <v>6.2885714285714291</v>
      </c>
      <c r="AF29" s="4">
        <v>1.2030976086585872</v>
      </c>
      <c r="AG29" s="4">
        <v>48.609706225771397</v>
      </c>
      <c r="AH29" s="5">
        <v>-3.7809999999999997</v>
      </c>
      <c r="AI29" s="5">
        <v>-27.093</v>
      </c>
      <c r="AJ29" s="3">
        <f t="shared" si="9"/>
        <v>40.403792573380279</v>
      </c>
      <c r="AK29" s="3">
        <f t="shared" si="7"/>
        <v>1.9706035883174515</v>
      </c>
    </row>
    <row r="30" spans="1:37" x14ac:dyDescent="0.85">
      <c r="A30" s="2" t="s">
        <v>11</v>
      </c>
      <c r="B30" s="2" t="s">
        <v>34</v>
      </c>
      <c r="C30" s="2" t="s">
        <v>52</v>
      </c>
      <c r="D30" s="2">
        <v>30.70233</v>
      </c>
      <c r="E30" s="2">
        <v>0.69990269999999999</v>
      </c>
      <c r="F30" s="2">
        <v>50.1875</v>
      </c>
      <c r="G30" s="2">
        <v>0.24399999999999999</v>
      </c>
      <c r="H30" s="2">
        <v>0.27800000000000002</v>
      </c>
      <c r="I30" s="2">
        <v>0.13200000000000001</v>
      </c>
      <c r="J30" s="2">
        <v>0.14499999999999999</v>
      </c>
      <c r="K30" s="2">
        <f t="shared" si="0"/>
        <v>54.098360655737707</v>
      </c>
      <c r="L30" s="2">
        <f t="shared" si="1"/>
        <v>52.158273381294947</v>
      </c>
      <c r="M30" s="2">
        <v>1.74</v>
      </c>
      <c r="N30" s="2">
        <v>1.74</v>
      </c>
      <c r="O30" s="2">
        <v>10</v>
      </c>
      <c r="P30" s="2">
        <v>6.9109999999999996</v>
      </c>
      <c r="Q30" s="2">
        <v>0.69099999999999995</v>
      </c>
      <c r="R30" s="2">
        <v>1.859</v>
      </c>
      <c r="S30" s="2">
        <v>0.46300000000000002</v>
      </c>
      <c r="T30" s="2">
        <v>13</v>
      </c>
      <c r="U30" s="2">
        <v>8.4909999999999997</v>
      </c>
      <c r="V30" s="2">
        <v>1.0549999999999999</v>
      </c>
      <c r="W30" s="2">
        <v>2.2130000000000001</v>
      </c>
      <c r="X30" s="2">
        <v>0.60699999999999998</v>
      </c>
      <c r="Y30" s="2">
        <f t="shared" si="2"/>
        <v>0.66965217391304344</v>
      </c>
      <c r="Z30" s="2">
        <f t="shared" si="3"/>
        <v>170.76904958191028</v>
      </c>
      <c r="AA30" s="2">
        <f t="shared" si="8"/>
        <v>58.558620689655164</v>
      </c>
      <c r="AB30" s="2">
        <f t="shared" si="4"/>
        <v>6.4772213859198633</v>
      </c>
      <c r="AC30" s="2">
        <f t="shared" si="5"/>
        <v>1.5438718864446919</v>
      </c>
      <c r="AD30" s="2">
        <f t="shared" si="6"/>
        <v>3.6457990115321253</v>
      </c>
      <c r="AF30" s="4">
        <v>1.1741735292627014</v>
      </c>
      <c r="AG30" s="4">
        <v>53.917989753455018</v>
      </c>
      <c r="AH30" s="5">
        <v>-6.2010000000000005</v>
      </c>
      <c r="AI30" s="5">
        <v>-27.832000000000001</v>
      </c>
      <c r="AJ30" s="3">
        <f t="shared" si="9"/>
        <v>45.919949998627317</v>
      </c>
      <c r="AK30" s="3">
        <f t="shared" si="7"/>
        <v>2.0051249763642884</v>
      </c>
    </row>
    <row r="31" spans="1:37" x14ac:dyDescent="0.85">
      <c r="A31" s="2" t="s">
        <v>11</v>
      </c>
      <c r="B31" s="2" t="s">
        <v>34</v>
      </c>
      <c r="C31" s="2" t="s">
        <v>52</v>
      </c>
      <c r="D31" s="2">
        <v>30.70233</v>
      </c>
      <c r="E31" s="2">
        <v>0.69990269999999999</v>
      </c>
      <c r="F31" s="2">
        <v>50.1875</v>
      </c>
      <c r="G31" s="2">
        <v>0.24299999999999999</v>
      </c>
      <c r="H31" s="2">
        <v>0.20200000000000001</v>
      </c>
      <c r="I31" s="2">
        <v>0.13</v>
      </c>
      <c r="J31" s="2">
        <v>0.104</v>
      </c>
      <c r="K31" s="2">
        <f t="shared" si="0"/>
        <v>53.497942386831276</v>
      </c>
      <c r="L31" s="2">
        <f t="shared" si="1"/>
        <v>51.485148514851474</v>
      </c>
      <c r="M31" s="2">
        <v>1.34</v>
      </c>
      <c r="N31" s="2">
        <v>1.4</v>
      </c>
      <c r="O31" s="2">
        <v>7</v>
      </c>
      <c r="P31" s="2">
        <v>7.3949999999999996</v>
      </c>
      <c r="Q31" s="2">
        <v>1.056</v>
      </c>
      <c r="R31" s="2">
        <v>2.6269999999999998</v>
      </c>
      <c r="S31" s="2">
        <v>0.50600000000000001</v>
      </c>
      <c r="T31" s="2">
        <v>8</v>
      </c>
      <c r="U31" s="2">
        <v>5.8170000000000002</v>
      </c>
      <c r="V31" s="2">
        <v>1.552</v>
      </c>
      <c r="W31" s="2">
        <v>3.27</v>
      </c>
      <c r="X31" s="2">
        <v>0.60399999999999998</v>
      </c>
      <c r="Y31" s="2">
        <f t="shared" si="2"/>
        <v>0.88080000000000003</v>
      </c>
      <c r="Z31" s="2">
        <f t="shared" si="3"/>
        <v>178.78631597043147</v>
      </c>
      <c r="AA31" s="2">
        <f t="shared" si="8"/>
        <v>55.932692307692314</v>
      </c>
      <c r="AB31" s="2">
        <f t="shared" si="4"/>
        <v>8.9669727425591521</v>
      </c>
      <c r="AC31" s="2">
        <f t="shared" si="5"/>
        <v>1.1152035683723986</v>
      </c>
      <c r="AD31" s="2">
        <f t="shared" si="6"/>
        <v>5.4139072847682117</v>
      </c>
      <c r="AF31" s="4">
        <v>1.2127137585160286</v>
      </c>
      <c r="AG31" s="4">
        <v>53.007373821104856</v>
      </c>
      <c r="AH31" s="5">
        <v>-5.6320000000000006</v>
      </c>
      <c r="AI31" s="5">
        <v>-26.817</v>
      </c>
      <c r="AJ31" s="3">
        <f t="shared" si="9"/>
        <v>43.709715873899896</v>
      </c>
      <c r="AK31" s="3">
        <f t="shared" si="7"/>
        <v>2.1681662521173624</v>
      </c>
    </row>
    <row r="32" spans="1:37" x14ac:dyDescent="0.85">
      <c r="A32" s="2" t="s">
        <v>11</v>
      </c>
      <c r="B32" s="2" t="s">
        <v>34</v>
      </c>
      <c r="C32" s="2" t="s">
        <v>52</v>
      </c>
      <c r="D32" s="2">
        <v>30.70233</v>
      </c>
      <c r="E32" s="2">
        <v>0.69990269999999999</v>
      </c>
      <c r="F32" s="2">
        <v>50.1875</v>
      </c>
      <c r="G32" s="2">
        <v>0.223</v>
      </c>
      <c r="H32" s="2">
        <v>0.218</v>
      </c>
      <c r="I32" s="2">
        <v>0.114</v>
      </c>
      <c r="J32" s="2">
        <v>0.113</v>
      </c>
      <c r="K32" s="2">
        <f t="shared" si="0"/>
        <v>51.121076233183857</v>
      </c>
      <c r="L32" s="2">
        <f t="shared" si="1"/>
        <v>51.834862385321102</v>
      </c>
      <c r="M32" s="2">
        <v>1.55</v>
      </c>
      <c r="N32" s="2">
        <v>1.53</v>
      </c>
      <c r="O32" s="2">
        <v>19</v>
      </c>
      <c r="P32" s="2">
        <v>6.976</v>
      </c>
      <c r="Q32" s="2">
        <v>0.36699999999999999</v>
      </c>
      <c r="R32" s="2">
        <v>1.512</v>
      </c>
      <c r="S32" s="2">
        <v>0.30399999999999999</v>
      </c>
      <c r="T32" s="2">
        <v>22</v>
      </c>
      <c r="U32" s="2">
        <v>7.1539999999999999</v>
      </c>
      <c r="V32" s="2">
        <v>0.54400000000000004</v>
      </c>
      <c r="W32" s="2">
        <v>1.87</v>
      </c>
      <c r="X32" s="2">
        <v>0.37</v>
      </c>
      <c r="Y32" s="2">
        <f t="shared" si="2"/>
        <v>0.34463414634146339</v>
      </c>
      <c r="Z32" s="2">
        <f t="shared" si="3"/>
        <v>157.95359239586244</v>
      </c>
      <c r="AA32" s="2">
        <f t="shared" si="8"/>
        <v>63.309734513274336</v>
      </c>
      <c r="AB32" s="2">
        <f t="shared" si="4"/>
        <v>7.5862849534504937</v>
      </c>
      <c r="AC32" s="2">
        <f t="shared" si="5"/>
        <v>1.3181682551288385</v>
      </c>
      <c r="AD32" s="2">
        <f t="shared" si="6"/>
        <v>5.0540540540540544</v>
      </c>
      <c r="AF32" s="3">
        <v>1.1375409283321014</v>
      </c>
      <c r="AG32" s="3">
        <v>47.250977587660429</v>
      </c>
      <c r="AH32" s="3">
        <v>-6.3345000000000002</v>
      </c>
      <c r="AI32" s="3">
        <v>-28.498000000000001</v>
      </c>
      <c r="AJ32" s="3">
        <f t="shared" si="9"/>
        <v>41.537826385676787</v>
      </c>
      <c r="AK32" s="3">
        <f t="shared" si="7"/>
        <v>1.7967867612737971</v>
      </c>
    </row>
    <row r="33" spans="1:37" x14ac:dyDescent="0.85">
      <c r="A33" s="2" t="s">
        <v>11</v>
      </c>
      <c r="B33" s="2" t="s">
        <v>34</v>
      </c>
      <c r="C33" s="2" t="s">
        <v>52</v>
      </c>
      <c r="D33" s="2">
        <v>30.70233</v>
      </c>
      <c r="E33" s="2">
        <v>0.69990269999999999</v>
      </c>
      <c r="F33" s="2">
        <v>50.1875</v>
      </c>
      <c r="G33" s="2">
        <v>0.11</v>
      </c>
      <c r="H33" s="2">
        <v>8.5000000000000006E-2</v>
      </c>
      <c r="I33" s="2">
        <v>6.3E-2</v>
      </c>
      <c r="J33" s="2">
        <v>4.3999999999999997E-2</v>
      </c>
      <c r="K33" s="2">
        <f t="shared" si="0"/>
        <v>57.272727272727273</v>
      </c>
      <c r="L33" s="2">
        <f t="shared" si="1"/>
        <v>51.764705882352935</v>
      </c>
      <c r="M33" s="2">
        <v>1.03</v>
      </c>
      <c r="N33" s="2">
        <v>1.08</v>
      </c>
      <c r="O33" s="2">
        <v>14</v>
      </c>
      <c r="P33" s="2">
        <v>4.0110000000000001</v>
      </c>
      <c r="Q33" s="2">
        <v>0.28599999999999998</v>
      </c>
      <c r="R33" s="2">
        <v>1.446</v>
      </c>
      <c r="S33" s="2">
        <v>0.247</v>
      </c>
      <c r="T33" s="2">
        <v>16</v>
      </c>
      <c r="U33" s="2">
        <v>2.9369999999999998</v>
      </c>
      <c r="V33" s="2">
        <v>0.34699999999999998</v>
      </c>
      <c r="W33" s="2">
        <v>1.74</v>
      </c>
      <c r="X33" s="2">
        <v>0.254</v>
      </c>
      <c r="Y33" s="2">
        <f t="shared" si="2"/>
        <v>0.2316</v>
      </c>
      <c r="Z33" s="2">
        <f t="shared" si="3"/>
        <v>149.81273408239701</v>
      </c>
      <c r="AA33" s="2">
        <f t="shared" si="8"/>
        <v>66.75</v>
      </c>
      <c r="AB33" s="2">
        <f t="shared" si="4"/>
        <v>7.9525965091872619</v>
      </c>
      <c r="AC33" s="2">
        <f t="shared" si="5"/>
        <v>1.2574509455430651</v>
      </c>
      <c r="AD33" s="2">
        <f t="shared" si="6"/>
        <v>6.8503937007874018</v>
      </c>
      <c r="AF33" s="3">
        <v>1.0874788561478128</v>
      </c>
      <c r="AG33" s="3">
        <v>47.410660051467048</v>
      </c>
      <c r="AH33" s="3">
        <v>-4.032</v>
      </c>
      <c r="AI33" s="3">
        <v>-28.536999999999999</v>
      </c>
      <c r="AJ33" s="3">
        <f t="shared" si="9"/>
        <v>43.596856879967582</v>
      </c>
      <c r="AK33" s="3">
        <f t="shared" si="7"/>
        <v>1.6291818069630155</v>
      </c>
    </row>
    <row r="34" spans="1:37" x14ac:dyDescent="0.85">
      <c r="A34" s="2" t="s">
        <v>11</v>
      </c>
      <c r="B34" s="2" t="s">
        <v>34</v>
      </c>
      <c r="C34" s="2" t="s">
        <v>52</v>
      </c>
      <c r="D34" s="2">
        <v>30.70233</v>
      </c>
      <c r="E34" s="2">
        <v>0.69990269999999999</v>
      </c>
      <c r="F34" s="2">
        <v>50.1875</v>
      </c>
      <c r="G34" s="2">
        <v>0.151</v>
      </c>
      <c r="H34" s="2">
        <v>0.125</v>
      </c>
      <c r="I34" s="2">
        <v>8.4000000000000005E-2</v>
      </c>
      <c r="J34" s="2">
        <v>6.7000000000000004E-2</v>
      </c>
      <c r="K34" s="2">
        <f t="shared" ref="K34:K64" si="10">I34/G34*100</f>
        <v>55.629139072847686</v>
      </c>
      <c r="L34" s="2">
        <f t="shared" ref="L34:L64" si="11">J34/H34*100</f>
        <v>53.6</v>
      </c>
      <c r="M34" s="2">
        <v>1.31</v>
      </c>
      <c r="N34" s="2">
        <v>1.35</v>
      </c>
      <c r="O34" s="2">
        <v>19</v>
      </c>
      <c r="P34" s="2">
        <v>4.9450000000000003</v>
      </c>
      <c r="Q34" s="2">
        <v>0.26</v>
      </c>
      <c r="R34" s="2">
        <v>1.325</v>
      </c>
      <c r="S34" s="2">
        <v>0.24099999999999999</v>
      </c>
      <c r="T34" s="2">
        <v>20</v>
      </c>
      <c r="U34" s="2">
        <v>4.0510000000000002</v>
      </c>
      <c r="V34" s="2">
        <v>0.46700000000000003</v>
      </c>
      <c r="W34" s="2">
        <v>1.75</v>
      </c>
      <c r="X34" s="2">
        <v>0.34</v>
      </c>
      <c r="Y34" s="2">
        <f t="shared" ref="Y34:Y65" si="12">(P34+U34)/(O34+T34)</f>
        <v>0.23066666666666669</v>
      </c>
      <c r="Z34" s="2">
        <f t="shared" ref="Z34:Z65" si="13">J34/U34*10000</f>
        <v>165.39126141693407</v>
      </c>
      <c r="AA34" s="2">
        <f t="shared" si="8"/>
        <v>60.462686567164184</v>
      </c>
      <c r="AB34" s="2">
        <f t="shared" ref="AB34:AB65" si="14">(P34+U34)/(M34/2/10*N34/2/10*PI())/100</f>
        <v>6.4767107404226882</v>
      </c>
      <c r="AC34" s="2">
        <f t="shared" ref="AC34:AC65" si="15">1/((P34+U34)/(M34/2/10*N34/2/10*PI()))*1000</f>
        <v>1.5439936104584118</v>
      </c>
      <c r="AD34" s="2">
        <f t="shared" ref="AD34:AD65" si="16">W34/X34</f>
        <v>5.1470588235294112</v>
      </c>
      <c r="AF34" s="3">
        <v>1.0168624894340801</v>
      </c>
      <c r="AG34" s="3">
        <v>47.194876106830264</v>
      </c>
      <c r="AH34" s="3">
        <v>-6.6420000000000003</v>
      </c>
      <c r="AI34" s="3">
        <v>-29.222999999999999</v>
      </c>
      <c r="AJ34" s="3">
        <f t="shared" si="9"/>
        <v>46.412250031069469</v>
      </c>
      <c r="AK34" s="3">
        <f t="shared" ref="AK34:AK65" si="17">AF34/100*Z34</f>
        <v>1.6818016981506629</v>
      </c>
    </row>
    <row r="35" spans="1:37" x14ac:dyDescent="0.85">
      <c r="A35" s="2" t="s">
        <v>11</v>
      </c>
      <c r="B35" s="2" t="s">
        <v>34</v>
      </c>
      <c r="C35" s="2" t="s">
        <v>52</v>
      </c>
      <c r="D35" s="2">
        <v>30.70233</v>
      </c>
      <c r="E35" s="2">
        <v>0.69990269999999999</v>
      </c>
      <c r="F35" s="2">
        <v>50.1875</v>
      </c>
      <c r="G35" s="2">
        <v>0.13900000000000001</v>
      </c>
      <c r="H35" s="2">
        <v>0.122</v>
      </c>
      <c r="I35" s="2">
        <v>7.9000000000000001E-2</v>
      </c>
      <c r="J35" s="2">
        <v>6.7000000000000004E-2</v>
      </c>
      <c r="K35" s="2">
        <f t="shared" si="10"/>
        <v>56.834532374100711</v>
      </c>
      <c r="L35" s="2">
        <f t="shared" si="11"/>
        <v>54.918032786885249</v>
      </c>
      <c r="M35" s="2">
        <v>1.5</v>
      </c>
      <c r="N35" s="2">
        <v>1.49</v>
      </c>
      <c r="O35" s="2">
        <v>15</v>
      </c>
      <c r="P35" s="2">
        <v>4.3220000000000001</v>
      </c>
      <c r="Q35" s="2">
        <v>0.28799999999999998</v>
      </c>
      <c r="R35" s="2">
        <v>1.419</v>
      </c>
      <c r="S35" s="2">
        <v>0.251</v>
      </c>
      <c r="T35" s="2">
        <v>16</v>
      </c>
      <c r="U35" s="2">
        <v>3.8039999999999998</v>
      </c>
      <c r="V35" s="2">
        <v>0.41299999999999998</v>
      </c>
      <c r="W35" s="2">
        <v>1.6850000000000001</v>
      </c>
      <c r="X35" s="2">
        <v>0.312</v>
      </c>
      <c r="Y35" s="2">
        <f t="shared" si="12"/>
        <v>0.2621290322580645</v>
      </c>
      <c r="Z35" s="2">
        <f t="shared" si="13"/>
        <v>176.13038906414303</v>
      </c>
      <c r="AA35" s="2">
        <f t="shared" si="8"/>
        <v>56.776119402985067</v>
      </c>
      <c r="AB35" s="2">
        <f t="shared" si="14"/>
        <v>4.6292369308805057</v>
      </c>
      <c r="AC35" s="2">
        <f t="shared" si="15"/>
        <v>2.1601832330707573</v>
      </c>
      <c r="AD35" s="2">
        <f t="shared" si="16"/>
        <v>5.4006410256410255</v>
      </c>
      <c r="AF35" s="3">
        <v>1.0298563986011355</v>
      </c>
      <c r="AG35" s="3">
        <v>47.134169611546113</v>
      </c>
      <c r="AH35" s="3">
        <v>-5.3864999999999998</v>
      </c>
      <c r="AI35" s="3">
        <v>-27.701000000000001</v>
      </c>
      <c r="AJ35" s="3">
        <f t="shared" si="9"/>
        <v>45.767710600787581</v>
      </c>
      <c r="AK35" s="3">
        <f t="shared" si="17"/>
        <v>1.8138900816581518</v>
      </c>
    </row>
    <row r="36" spans="1:37" x14ac:dyDescent="0.85">
      <c r="A36" s="2" t="s">
        <v>11</v>
      </c>
      <c r="B36" s="2" t="s">
        <v>34</v>
      </c>
      <c r="C36" s="2" t="s">
        <v>52</v>
      </c>
      <c r="D36" s="2">
        <v>30.70233</v>
      </c>
      <c r="E36" s="2">
        <v>0.69990269999999999</v>
      </c>
      <c r="F36" s="2">
        <v>50.1875</v>
      </c>
      <c r="G36" s="2">
        <v>0.11899999999999999</v>
      </c>
      <c r="H36" s="2">
        <v>7.9000000000000001E-2</v>
      </c>
      <c r="I36" s="2">
        <v>6.2E-2</v>
      </c>
      <c r="J36" s="2">
        <v>4.2000000000000003E-2</v>
      </c>
      <c r="K36" s="2">
        <f t="shared" si="10"/>
        <v>52.100840336134461</v>
      </c>
      <c r="L36" s="2">
        <f t="shared" si="11"/>
        <v>53.164556962025323</v>
      </c>
      <c r="M36" s="2">
        <v>1.18</v>
      </c>
      <c r="N36" s="2">
        <v>1.22</v>
      </c>
      <c r="O36" s="2">
        <v>14</v>
      </c>
      <c r="P36" s="2">
        <v>3.536</v>
      </c>
      <c r="Q36" s="2">
        <v>0.253</v>
      </c>
      <c r="R36" s="2">
        <v>1.363</v>
      </c>
      <c r="S36" s="2">
        <v>0.23200000000000001</v>
      </c>
      <c r="T36" s="2">
        <v>16</v>
      </c>
      <c r="U36" s="2">
        <v>2.7360000000000002</v>
      </c>
      <c r="V36" s="2">
        <v>0.34300000000000003</v>
      </c>
      <c r="W36" s="2">
        <v>1.615</v>
      </c>
      <c r="X36" s="2">
        <v>0.27</v>
      </c>
      <c r="Y36" s="2">
        <f t="shared" si="12"/>
        <v>0.20906666666666668</v>
      </c>
      <c r="Z36" s="2">
        <f t="shared" si="13"/>
        <v>153.50877192982455</v>
      </c>
      <c r="AA36" s="2">
        <f t="shared" si="8"/>
        <v>65.142857142857153</v>
      </c>
      <c r="AB36" s="2">
        <f t="shared" si="14"/>
        <v>5.5472064633085179</v>
      </c>
      <c r="AC36" s="2">
        <f t="shared" si="15"/>
        <v>1.8027091773389132</v>
      </c>
      <c r="AD36" s="2">
        <f t="shared" si="16"/>
        <v>5.981481481481481</v>
      </c>
      <c r="AF36" s="3">
        <v>1.0830266200992273</v>
      </c>
      <c r="AG36" s="3">
        <v>47.45236243288609</v>
      </c>
      <c r="AH36" s="3">
        <v>-5.1624999999999996</v>
      </c>
      <c r="AI36" s="3">
        <v>-27.393999999999998</v>
      </c>
      <c r="AJ36" s="3">
        <f t="shared" si="9"/>
        <v>43.814585488709859</v>
      </c>
      <c r="AK36" s="3">
        <f t="shared" si="17"/>
        <v>1.6625408641874102</v>
      </c>
    </row>
    <row r="37" spans="1:37" x14ac:dyDescent="0.85">
      <c r="A37" s="2" t="s">
        <v>11</v>
      </c>
      <c r="B37" s="2" t="s">
        <v>34</v>
      </c>
      <c r="C37" s="2" t="s">
        <v>52</v>
      </c>
      <c r="D37" s="2">
        <v>30.70233</v>
      </c>
      <c r="E37" s="2">
        <v>0.69990269999999999</v>
      </c>
      <c r="F37" s="2">
        <v>50.1875</v>
      </c>
      <c r="G37" s="2">
        <v>8.5000000000000006E-2</v>
      </c>
      <c r="H37" s="2">
        <v>7.1999999999999995E-2</v>
      </c>
      <c r="I37" s="2">
        <v>4.3999999999999997E-2</v>
      </c>
      <c r="J37" s="2">
        <v>3.5000000000000003E-2</v>
      </c>
      <c r="K37" s="2">
        <f t="shared" si="10"/>
        <v>51.764705882352935</v>
      </c>
      <c r="L37" s="2">
        <f t="shared" si="11"/>
        <v>48.611111111111121</v>
      </c>
      <c r="M37" s="2">
        <v>1.21</v>
      </c>
      <c r="N37" s="2">
        <v>1.18</v>
      </c>
      <c r="O37" s="2">
        <v>13</v>
      </c>
      <c r="P37" s="2">
        <v>2.589</v>
      </c>
      <c r="Q37" s="2">
        <v>0.19900000000000001</v>
      </c>
      <c r="R37" s="2">
        <v>1.079</v>
      </c>
      <c r="S37" s="2">
        <v>0.22900000000000001</v>
      </c>
      <c r="T37" s="2">
        <v>12</v>
      </c>
      <c r="U37" s="2">
        <v>2.1120000000000001</v>
      </c>
      <c r="V37" s="2">
        <v>0.29099999999999998</v>
      </c>
      <c r="W37" s="2">
        <v>1.2410000000000001</v>
      </c>
      <c r="X37" s="2">
        <v>0.29799999999999999</v>
      </c>
      <c r="Y37" s="2">
        <f t="shared" si="12"/>
        <v>0.18804000000000001</v>
      </c>
      <c r="Z37" s="2">
        <f t="shared" si="13"/>
        <v>165.71969696969697</v>
      </c>
      <c r="AA37" s="2">
        <f t="shared" si="8"/>
        <v>60.342857142857142</v>
      </c>
      <c r="AB37" s="2">
        <f t="shared" si="14"/>
        <v>4.1921131109399088</v>
      </c>
      <c r="AC37" s="2">
        <f t="shared" si="15"/>
        <v>2.3854318181214134</v>
      </c>
      <c r="AD37" s="2">
        <f t="shared" si="16"/>
        <v>4.1644295302013425</v>
      </c>
      <c r="AF37" s="4">
        <v>1.3110979717983124</v>
      </c>
      <c r="AG37" s="4">
        <v>55.148181948277092</v>
      </c>
      <c r="AH37" s="5">
        <v>-6.4750000000000005</v>
      </c>
      <c r="AI37" s="5">
        <v>-27.997</v>
      </c>
      <c r="AJ37" s="3">
        <f t="shared" si="9"/>
        <v>42.062594203113143</v>
      </c>
      <c r="AK37" s="3">
        <f t="shared" si="17"/>
        <v>2.1727475858400065</v>
      </c>
    </row>
    <row r="38" spans="1:37" x14ac:dyDescent="0.85">
      <c r="A38" s="2" t="s">
        <v>11</v>
      </c>
      <c r="B38" s="2" t="s">
        <v>34</v>
      </c>
      <c r="C38" s="2" t="s">
        <v>52</v>
      </c>
      <c r="D38" s="2">
        <v>30.70233</v>
      </c>
      <c r="E38" s="2">
        <v>0.69990269999999999</v>
      </c>
      <c r="F38" s="2">
        <v>50.1875</v>
      </c>
      <c r="G38" s="2">
        <v>0.13500000000000001</v>
      </c>
      <c r="H38" s="2">
        <v>0.13</v>
      </c>
      <c r="I38" s="2">
        <v>7.4999999999999997E-2</v>
      </c>
      <c r="J38" s="2">
        <v>6.8000000000000005E-2</v>
      </c>
      <c r="K38" s="2">
        <f t="shared" si="10"/>
        <v>55.55555555555555</v>
      </c>
      <c r="L38" s="2">
        <f t="shared" si="11"/>
        <v>52.307692307692314</v>
      </c>
      <c r="M38" s="2">
        <v>1.38</v>
      </c>
      <c r="N38" s="2">
        <v>1.4</v>
      </c>
      <c r="O38" s="2">
        <v>16</v>
      </c>
      <c r="P38" s="2">
        <v>4.3159999999999998</v>
      </c>
      <c r="Q38" s="2">
        <v>0.27</v>
      </c>
      <c r="R38" s="2">
        <v>1.335</v>
      </c>
      <c r="S38" s="2">
        <v>0.253</v>
      </c>
      <c r="T38" s="2">
        <v>18</v>
      </c>
      <c r="U38" s="2">
        <v>4.431</v>
      </c>
      <c r="V38" s="2">
        <v>0.36399999999999999</v>
      </c>
      <c r="W38" s="2">
        <v>1.472</v>
      </c>
      <c r="X38" s="2">
        <v>0.315</v>
      </c>
      <c r="Y38" s="2">
        <f t="shared" si="12"/>
        <v>0.25726470588235295</v>
      </c>
      <c r="Z38" s="2">
        <f t="shared" si="13"/>
        <v>153.46422929361319</v>
      </c>
      <c r="AA38" s="2">
        <f t="shared" si="8"/>
        <v>65.161764705882348</v>
      </c>
      <c r="AB38" s="2">
        <f t="shared" si="14"/>
        <v>5.764506365320119</v>
      </c>
      <c r="AC38" s="2">
        <f t="shared" si="15"/>
        <v>1.734753917553298</v>
      </c>
      <c r="AD38" s="2">
        <f t="shared" si="16"/>
        <v>4.6730158730158733</v>
      </c>
      <c r="AF38" s="4">
        <v>1.1475542968346291</v>
      </c>
      <c r="AG38" s="4">
        <v>51.959632947709331</v>
      </c>
      <c r="AH38" s="5">
        <v>-6.032</v>
      </c>
      <c r="AI38" s="5">
        <v>-29.143000000000001</v>
      </c>
      <c r="AJ38" s="3">
        <f t="shared" si="9"/>
        <v>45.278583410852839</v>
      </c>
      <c r="AK38" s="3">
        <f t="shared" si="17"/>
        <v>1.7610853573630056</v>
      </c>
    </row>
    <row r="39" spans="1:37" x14ac:dyDescent="0.85">
      <c r="A39" s="2" t="s">
        <v>11</v>
      </c>
      <c r="B39" s="2" t="s">
        <v>34</v>
      </c>
      <c r="C39" s="2" t="s">
        <v>52</v>
      </c>
      <c r="D39" s="2">
        <v>30.70233</v>
      </c>
      <c r="E39" s="2">
        <v>0.69990269999999999</v>
      </c>
      <c r="F39" s="2">
        <v>50.1875</v>
      </c>
      <c r="G39" s="2">
        <v>3.6999999999999998E-2</v>
      </c>
      <c r="H39" s="2">
        <v>7.1999999999999995E-2</v>
      </c>
      <c r="I39" s="2">
        <v>1.7999999999999999E-2</v>
      </c>
      <c r="J39" s="2">
        <v>3.4000000000000002E-2</v>
      </c>
      <c r="K39" s="2">
        <f t="shared" si="10"/>
        <v>48.648648648648646</v>
      </c>
      <c r="L39" s="2">
        <f t="shared" si="11"/>
        <v>47.222222222222229</v>
      </c>
      <c r="M39" s="2">
        <v>1</v>
      </c>
      <c r="N39" s="2">
        <v>1.03</v>
      </c>
      <c r="O39" s="2">
        <v>7</v>
      </c>
      <c r="P39" s="2">
        <v>1.048</v>
      </c>
      <c r="Q39" s="2">
        <v>0.15</v>
      </c>
      <c r="R39" s="2">
        <v>1.0109999999999999</v>
      </c>
      <c r="S39" s="2">
        <v>0.186</v>
      </c>
      <c r="T39" s="2">
        <v>16</v>
      </c>
      <c r="U39" s="2">
        <v>2.2000000000000002</v>
      </c>
      <c r="V39" s="2">
        <v>0.22800000000000001</v>
      </c>
      <c r="W39" s="2">
        <v>1.468</v>
      </c>
      <c r="X39" s="2">
        <v>0.19700000000000001</v>
      </c>
      <c r="Y39" s="2">
        <f t="shared" si="12"/>
        <v>0.14121739130434782</v>
      </c>
      <c r="Z39" s="2">
        <f t="shared" si="13"/>
        <v>154.54545454545456</v>
      </c>
      <c r="AA39" s="2">
        <f t="shared" si="8"/>
        <v>64.705882352941174</v>
      </c>
      <c r="AB39" s="2">
        <f t="shared" si="14"/>
        <v>4.015031108058067</v>
      </c>
      <c r="AC39" s="2">
        <f t="shared" si="15"/>
        <v>2.4906407275226963</v>
      </c>
      <c r="AD39" s="2">
        <f t="shared" si="16"/>
        <v>7.4517766497461926</v>
      </c>
      <c r="AF39" s="4">
        <v>1.364092089451205</v>
      </c>
      <c r="AG39" s="4">
        <v>54.277706262987508</v>
      </c>
      <c r="AH39" s="5">
        <v>-7.0990000000000002</v>
      </c>
      <c r="AI39" s="5">
        <v>-27.341999999999999</v>
      </c>
      <c r="AJ39" s="3">
        <f t="shared" si="9"/>
        <v>39.790353365969786</v>
      </c>
      <c r="AK39" s="3">
        <f t="shared" si="17"/>
        <v>2.1081423200609533</v>
      </c>
    </row>
    <row r="40" spans="1:37" x14ac:dyDescent="0.85">
      <c r="A40" s="2" t="s">
        <v>11</v>
      </c>
      <c r="B40" s="2" t="s">
        <v>34</v>
      </c>
      <c r="C40" s="2" t="s">
        <v>52</v>
      </c>
      <c r="D40" s="2">
        <v>30.70233</v>
      </c>
      <c r="E40" s="2">
        <v>0.69990269999999999</v>
      </c>
      <c r="F40" s="2">
        <v>50.1875</v>
      </c>
      <c r="G40" s="2">
        <v>9.1999999999999998E-2</v>
      </c>
      <c r="H40" s="2">
        <v>9.7000000000000003E-2</v>
      </c>
      <c r="I40" s="2">
        <v>5.0999999999999997E-2</v>
      </c>
      <c r="J40" s="2">
        <v>5.6000000000000001E-2</v>
      </c>
      <c r="K40" s="2">
        <f t="shared" si="10"/>
        <v>55.434782608695656</v>
      </c>
      <c r="L40" s="2">
        <f t="shared" si="11"/>
        <v>57.731958762886592</v>
      </c>
      <c r="M40" s="2">
        <v>1.18</v>
      </c>
      <c r="N40" s="2">
        <v>1.1299999999999999</v>
      </c>
      <c r="O40" s="2">
        <v>12</v>
      </c>
      <c r="P40" s="2">
        <v>3.2829999999999999</v>
      </c>
      <c r="Q40" s="2">
        <v>0.27400000000000002</v>
      </c>
      <c r="R40" s="2">
        <v>1.3560000000000001</v>
      </c>
      <c r="S40" s="2">
        <v>0.25600000000000001</v>
      </c>
      <c r="T40" s="2">
        <v>19</v>
      </c>
      <c r="U40" s="2">
        <v>3.452</v>
      </c>
      <c r="V40" s="2">
        <v>0.34</v>
      </c>
      <c r="W40" s="2">
        <v>1.43</v>
      </c>
      <c r="X40" s="2">
        <v>0.30299999999999999</v>
      </c>
      <c r="Y40" s="2">
        <f t="shared" si="12"/>
        <v>0.217258064516129</v>
      </c>
      <c r="Z40" s="2">
        <f t="shared" si="13"/>
        <v>162.22479721900348</v>
      </c>
      <c r="AA40" s="2">
        <f t="shared" si="8"/>
        <v>61.642857142857139</v>
      </c>
      <c r="AB40" s="2">
        <f t="shared" si="14"/>
        <v>6.4311296938587983</v>
      </c>
      <c r="AC40" s="2">
        <f t="shared" si="15"/>
        <v>1.5549367647723198</v>
      </c>
      <c r="AD40" s="2">
        <f t="shared" si="16"/>
        <v>4.7194719471947195</v>
      </c>
      <c r="AF40" s="4">
        <v>1.1417473720437179</v>
      </c>
      <c r="AG40" s="4">
        <v>50.38390414733103</v>
      </c>
      <c r="AH40" s="5">
        <v>-8.2159999999999993</v>
      </c>
      <c r="AI40" s="5">
        <v>-26.86</v>
      </c>
      <c r="AJ40" s="3">
        <f>AG40/AF40</f>
        <v>44.128767344692264</v>
      </c>
      <c r="AK40" s="3">
        <f t="shared" si="17"/>
        <v>1.8521973590512226</v>
      </c>
    </row>
    <row r="41" spans="1:37" x14ac:dyDescent="0.85">
      <c r="A41" s="2" t="s">
        <v>11</v>
      </c>
      <c r="B41" s="2" t="s">
        <v>34</v>
      </c>
      <c r="C41" s="2" t="s">
        <v>52</v>
      </c>
      <c r="D41" s="2">
        <v>30.70233</v>
      </c>
      <c r="E41" s="2">
        <v>0.69990269999999999</v>
      </c>
      <c r="F41" s="2">
        <v>50.1875</v>
      </c>
      <c r="G41" s="2">
        <v>7.4999999999999997E-2</v>
      </c>
      <c r="H41" s="2">
        <v>7.3999999999999996E-2</v>
      </c>
      <c r="I41" s="2">
        <v>0.04</v>
      </c>
      <c r="J41" s="2">
        <v>3.7999999999999999E-2</v>
      </c>
      <c r="K41" s="2">
        <f t="shared" si="10"/>
        <v>53.333333333333336</v>
      </c>
      <c r="L41" s="2">
        <f t="shared" si="11"/>
        <v>51.351351351351347</v>
      </c>
      <c r="M41" s="2">
        <v>1.03</v>
      </c>
      <c r="N41" s="2">
        <v>0.99</v>
      </c>
      <c r="O41" s="2">
        <v>14</v>
      </c>
      <c r="P41" s="2">
        <v>2.8420000000000001</v>
      </c>
      <c r="Q41" s="2">
        <v>0.20300000000000001</v>
      </c>
      <c r="R41" s="2">
        <v>1.248</v>
      </c>
      <c r="S41" s="2">
        <v>0.20200000000000001</v>
      </c>
      <c r="T41" s="2">
        <v>12</v>
      </c>
      <c r="U41" s="2">
        <v>2.524</v>
      </c>
      <c r="V41" s="2">
        <v>0.34399999999999997</v>
      </c>
      <c r="W41" s="2">
        <v>1.514</v>
      </c>
      <c r="X41" s="2">
        <v>0.28899999999999998</v>
      </c>
      <c r="Y41" s="2">
        <f t="shared" si="12"/>
        <v>0.20638461538461536</v>
      </c>
      <c r="Z41" s="2">
        <f t="shared" si="13"/>
        <v>150.55467511885894</v>
      </c>
      <c r="AA41" s="2">
        <f t="shared" si="8"/>
        <v>66.421052631578959</v>
      </c>
      <c r="AB41" s="2">
        <f t="shared" si="14"/>
        <v>6.7002092743442985</v>
      </c>
      <c r="AC41" s="2">
        <f t="shared" si="15"/>
        <v>1.4924906955206454</v>
      </c>
      <c r="AD41" s="2">
        <f t="shared" si="16"/>
        <v>5.2387543252595163</v>
      </c>
      <c r="AF41" s="4">
        <v>1.0124767972864419</v>
      </c>
      <c r="AG41" s="4">
        <v>53.533875554964816</v>
      </c>
      <c r="AH41" s="5">
        <v>-5.1180000000000003</v>
      </c>
      <c r="AI41" s="5">
        <v>-28.599</v>
      </c>
      <c r="AJ41" s="3">
        <f>AG41/AF41</f>
        <v>52.874175189438375</v>
      </c>
      <c r="AK41" s="3">
        <f t="shared" si="17"/>
        <v>1.5243311528084307</v>
      </c>
    </row>
    <row r="42" spans="1:37" x14ac:dyDescent="0.85">
      <c r="A42" s="2" t="s">
        <v>10</v>
      </c>
      <c r="B42" s="2" t="s">
        <v>35</v>
      </c>
      <c r="C42" s="2" t="s">
        <v>52</v>
      </c>
      <c r="D42" s="2">
        <v>18.569089999999999</v>
      </c>
      <c r="E42" s="2">
        <v>0.51017630000000003</v>
      </c>
      <c r="F42" s="2">
        <v>54.375</v>
      </c>
      <c r="G42" s="2">
        <v>0.18099999999999999</v>
      </c>
      <c r="H42" s="2">
        <v>0.104</v>
      </c>
      <c r="I42" s="2">
        <v>9.6000000000000002E-2</v>
      </c>
      <c r="J42" s="2">
        <v>5.0999999999999997E-2</v>
      </c>
      <c r="K42" s="2">
        <f t="shared" si="10"/>
        <v>53.038674033149171</v>
      </c>
      <c r="L42" s="2">
        <f t="shared" si="11"/>
        <v>49.038461538461533</v>
      </c>
      <c r="M42" s="2">
        <v>1.35</v>
      </c>
      <c r="N42" s="2">
        <v>1.44</v>
      </c>
      <c r="O42" s="2">
        <v>8</v>
      </c>
      <c r="P42" s="2">
        <v>6.8869999999999996</v>
      </c>
      <c r="Q42" s="2">
        <v>0.86099999999999999</v>
      </c>
      <c r="R42" s="2">
        <v>2.0880000000000001</v>
      </c>
      <c r="S42" s="2">
        <v>0.51200000000000001</v>
      </c>
      <c r="T42" s="2">
        <v>11</v>
      </c>
      <c r="U42" s="2">
        <v>4.383</v>
      </c>
      <c r="V42" s="2">
        <v>1.266</v>
      </c>
      <c r="W42" s="2">
        <v>2.4590000000000001</v>
      </c>
      <c r="X42" s="2">
        <v>0.65600000000000003</v>
      </c>
      <c r="Y42" s="2">
        <f t="shared" si="12"/>
        <v>0.59315789473684211</v>
      </c>
      <c r="Z42" s="2">
        <f t="shared" si="13"/>
        <v>116.35865845311429</v>
      </c>
      <c r="AA42" s="2">
        <f t="shared" si="8"/>
        <v>85.941176470588246</v>
      </c>
      <c r="AB42" s="2">
        <f t="shared" si="14"/>
        <v>7.3813835746734995</v>
      </c>
      <c r="AC42" s="2">
        <f t="shared" si="15"/>
        <v>1.3547595649020758</v>
      </c>
      <c r="AD42" s="2">
        <f t="shared" si="16"/>
        <v>3.7484756097560976</v>
      </c>
      <c r="AF42" s="6">
        <v>1.1153009769758413</v>
      </c>
      <c r="AG42" s="6">
        <v>49.661787801189192</v>
      </c>
      <c r="AH42" s="7">
        <v>-1.4339999999999999</v>
      </c>
      <c r="AI42" s="7">
        <v>-28.408000000000001</v>
      </c>
      <c r="AJ42" s="3">
        <f t="shared" si="9"/>
        <v>44.527700438179501</v>
      </c>
      <c r="AK42" s="3">
        <f t="shared" si="17"/>
        <v>1.297749254523566</v>
      </c>
    </row>
    <row r="43" spans="1:37" x14ac:dyDescent="0.85">
      <c r="A43" s="2" t="s">
        <v>10</v>
      </c>
      <c r="B43" s="2" t="s">
        <v>35</v>
      </c>
      <c r="C43" s="2" t="s">
        <v>52</v>
      </c>
      <c r="D43" s="2">
        <v>18.569089999999999</v>
      </c>
      <c r="E43" s="2">
        <v>0.51017630000000003</v>
      </c>
      <c r="F43" s="2">
        <v>54.375</v>
      </c>
      <c r="G43" s="2">
        <v>0.22900000000000001</v>
      </c>
      <c r="H43" s="2">
        <v>0.23499999999999999</v>
      </c>
      <c r="I43" s="2">
        <v>0.124</v>
      </c>
      <c r="J43" s="2">
        <v>0.108</v>
      </c>
      <c r="K43" s="2">
        <f t="shared" si="10"/>
        <v>54.148471615720517</v>
      </c>
      <c r="L43" s="2">
        <f t="shared" si="11"/>
        <v>45.957446808510639</v>
      </c>
      <c r="M43" s="2">
        <v>1.65</v>
      </c>
      <c r="N43" s="2">
        <v>1.68</v>
      </c>
      <c r="O43" s="2">
        <v>10</v>
      </c>
      <c r="P43" s="2">
        <v>7.6470000000000002</v>
      </c>
      <c r="Q43" s="2">
        <v>0.76500000000000001</v>
      </c>
      <c r="R43" s="2">
        <v>2.121</v>
      </c>
      <c r="S43" s="2">
        <v>0.44800000000000001</v>
      </c>
      <c r="T43" s="2">
        <v>10</v>
      </c>
      <c r="U43" s="2">
        <v>7.673</v>
      </c>
      <c r="V43" s="2">
        <v>0.97099999999999997</v>
      </c>
      <c r="W43" s="2">
        <v>2.4609999999999999</v>
      </c>
      <c r="X43" s="2">
        <v>0.502</v>
      </c>
      <c r="Y43" s="2">
        <f t="shared" si="12"/>
        <v>0.76600000000000001</v>
      </c>
      <c r="Z43" s="2">
        <f t="shared" si="13"/>
        <v>140.7532907598071</v>
      </c>
      <c r="AA43" s="2">
        <f t="shared" si="8"/>
        <v>71.046296296296305</v>
      </c>
      <c r="AB43" s="2">
        <f t="shared" si="14"/>
        <v>7.0368072962996742</v>
      </c>
      <c r="AC43" s="2">
        <f t="shared" si="15"/>
        <v>1.4210990267217534</v>
      </c>
      <c r="AD43" s="2">
        <f t="shared" si="16"/>
        <v>4.9023904382470116</v>
      </c>
      <c r="AF43" s="6">
        <v>1.0700091151780964</v>
      </c>
      <c r="AG43" s="6">
        <v>47.411784154214999</v>
      </c>
      <c r="AH43" s="8">
        <v>-2.69</v>
      </c>
      <c r="AI43" s="8">
        <v>-28.754000000000001</v>
      </c>
      <c r="AJ43" s="3">
        <f t="shared" si="9"/>
        <v>44.309701180745179</v>
      </c>
      <c r="AK43" s="3">
        <f t="shared" si="17"/>
        <v>1.5060730410430654</v>
      </c>
    </row>
    <row r="44" spans="1:37" x14ac:dyDescent="0.85">
      <c r="A44" s="2" t="s">
        <v>10</v>
      </c>
      <c r="B44" s="2" t="s">
        <v>35</v>
      </c>
      <c r="C44" s="2" t="s">
        <v>52</v>
      </c>
      <c r="D44" s="2">
        <v>18.569089999999999</v>
      </c>
      <c r="E44" s="2">
        <v>0.51017630000000003</v>
      </c>
      <c r="F44" s="2">
        <v>54.375</v>
      </c>
      <c r="G44" s="2">
        <v>0.33100000000000002</v>
      </c>
      <c r="H44" s="2">
        <v>0.223</v>
      </c>
      <c r="I44" s="2">
        <v>0.18</v>
      </c>
      <c r="J44" s="2">
        <v>0.114</v>
      </c>
      <c r="K44" s="2">
        <f t="shared" si="10"/>
        <v>54.380664652567965</v>
      </c>
      <c r="L44" s="2">
        <f t="shared" si="11"/>
        <v>51.121076233183857</v>
      </c>
      <c r="M44" s="2">
        <v>1.72</v>
      </c>
      <c r="N44" s="2">
        <v>1.7</v>
      </c>
      <c r="O44" s="2">
        <v>14</v>
      </c>
      <c r="P44" s="2">
        <v>9.3460000000000001</v>
      </c>
      <c r="Q44" s="2">
        <v>0.66800000000000004</v>
      </c>
      <c r="R44" s="2">
        <v>1.9319999999999999</v>
      </c>
      <c r="S44" s="2">
        <v>0.42499999999999999</v>
      </c>
      <c r="T44" s="2">
        <v>13</v>
      </c>
      <c r="U44" s="2">
        <v>6.5739999999999998</v>
      </c>
      <c r="V44" s="2">
        <v>0.96299999999999997</v>
      </c>
      <c r="W44" s="2">
        <v>2.2850000000000001</v>
      </c>
      <c r="X44" s="2">
        <v>0.53700000000000003</v>
      </c>
      <c r="Y44" s="2">
        <f t="shared" si="12"/>
        <v>0.58962962962962961</v>
      </c>
      <c r="Z44" s="2">
        <f t="shared" si="13"/>
        <v>173.41040462427748</v>
      </c>
      <c r="AA44" s="2">
        <f t="shared" si="8"/>
        <v>57.666666666666657</v>
      </c>
      <c r="AB44" s="2">
        <f t="shared" si="14"/>
        <v>6.9322754966428839</v>
      </c>
      <c r="AC44" s="2">
        <f t="shared" si="15"/>
        <v>1.4425277825214438</v>
      </c>
      <c r="AD44" s="2">
        <f t="shared" si="16"/>
        <v>4.2551210428305399</v>
      </c>
      <c r="AF44" s="6">
        <v>1.4330433226382309</v>
      </c>
      <c r="AG44" s="6">
        <v>50.521315272929634</v>
      </c>
      <c r="AH44" s="8">
        <v>-2.5269999999999997</v>
      </c>
      <c r="AI44" s="8">
        <v>-25.751000000000001</v>
      </c>
      <c r="AJ44" s="3">
        <f t="shared" si="9"/>
        <v>35.254562423081502</v>
      </c>
      <c r="AK44" s="3">
        <f t="shared" si="17"/>
        <v>2.4850462242281464</v>
      </c>
    </row>
    <row r="45" spans="1:37" x14ac:dyDescent="0.85">
      <c r="A45" s="2" t="s">
        <v>10</v>
      </c>
      <c r="B45" s="2" t="s">
        <v>35</v>
      </c>
      <c r="C45" s="2" t="s">
        <v>52</v>
      </c>
      <c r="D45" s="2">
        <v>18.569089999999999</v>
      </c>
      <c r="E45" s="2">
        <v>0.51017630000000003</v>
      </c>
      <c r="F45" s="2">
        <v>54.375</v>
      </c>
      <c r="G45" s="2">
        <v>0.29499999999999998</v>
      </c>
      <c r="H45" s="2">
        <v>0.28999999999999998</v>
      </c>
      <c r="I45" s="2">
        <v>0.16800000000000001</v>
      </c>
      <c r="J45" s="2">
        <v>0.16200000000000001</v>
      </c>
      <c r="K45" s="2">
        <f t="shared" si="10"/>
        <v>56.949152542372886</v>
      </c>
      <c r="L45" s="2">
        <f t="shared" si="11"/>
        <v>55.862068965517238</v>
      </c>
      <c r="M45" s="2">
        <v>1.9</v>
      </c>
      <c r="N45" s="2">
        <v>1.96</v>
      </c>
      <c r="O45" s="2">
        <v>13</v>
      </c>
      <c r="P45" s="2">
        <v>9.4120000000000008</v>
      </c>
      <c r="Q45" s="2">
        <v>0.72399999999999998</v>
      </c>
      <c r="R45" s="2">
        <v>2.0659999999999998</v>
      </c>
      <c r="S45" s="2">
        <v>0.42399999999999999</v>
      </c>
      <c r="T45" s="2">
        <v>13</v>
      </c>
      <c r="U45" s="2">
        <v>8.2850000000000001</v>
      </c>
      <c r="V45" s="2">
        <v>1.089</v>
      </c>
      <c r="W45" s="2">
        <v>2.5350000000000001</v>
      </c>
      <c r="X45" s="2">
        <v>0.54700000000000004</v>
      </c>
      <c r="Y45" s="2">
        <f t="shared" si="12"/>
        <v>0.68065384615384628</v>
      </c>
      <c r="Z45" s="2">
        <f t="shared" si="13"/>
        <v>195.53409776704888</v>
      </c>
      <c r="AA45" s="2">
        <f t="shared" si="8"/>
        <v>51.141975308641982</v>
      </c>
      <c r="AB45" s="2">
        <f t="shared" si="14"/>
        <v>6.0506230459662129</v>
      </c>
      <c r="AC45" s="2">
        <f t="shared" si="15"/>
        <v>1.6527223600000549</v>
      </c>
      <c r="AD45" s="2">
        <f t="shared" si="16"/>
        <v>4.6343692870201094</v>
      </c>
      <c r="AF45" s="9">
        <v>1.3987924714908277</v>
      </c>
      <c r="AG45" s="9">
        <v>51.683127569996707</v>
      </c>
      <c r="AH45" s="7">
        <v>-1.4419999999999999</v>
      </c>
      <c r="AI45" s="7">
        <v>-25.825000000000003</v>
      </c>
      <c r="AJ45" s="3">
        <f t="shared" si="9"/>
        <v>36.948388430281604</v>
      </c>
      <c r="AK45" s="3">
        <f t="shared" si="17"/>
        <v>2.7351162387629944</v>
      </c>
    </row>
    <row r="46" spans="1:37" x14ac:dyDescent="0.85">
      <c r="A46" s="2" t="s">
        <v>10</v>
      </c>
      <c r="B46" s="2" t="s">
        <v>35</v>
      </c>
      <c r="C46" s="2" t="s">
        <v>52</v>
      </c>
      <c r="D46" s="2">
        <v>18.569089999999999</v>
      </c>
      <c r="E46" s="2">
        <v>0.51017630000000003</v>
      </c>
      <c r="F46" s="2">
        <v>54.375</v>
      </c>
      <c r="G46" s="2">
        <v>0.28399999999999997</v>
      </c>
      <c r="H46" s="2">
        <v>0.20799999999999999</v>
      </c>
      <c r="I46" s="2">
        <v>0.155</v>
      </c>
      <c r="J46" s="2">
        <v>0.11</v>
      </c>
      <c r="K46" s="2">
        <f t="shared" si="10"/>
        <v>54.577464788732399</v>
      </c>
      <c r="L46" s="2">
        <f t="shared" si="11"/>
        <v>52.884615384615387</v>
      </c>
      <c r="M46" s="2">
        <v>1.74</v>
      </c>
      <c r="N46" s="2">
        <v>1.55</v>
      </c>
      <c r="O46" s="2">
        <v>14</v>
      </c>
      <c r="P46" s="2">
        <v>8.4250000000000007</v>
      </c>
      <c r="Q46" s="2">
        <v>0.60199999999999998</v>
      </c>
      <c r="R46" s="2">
        <v>1.9830000000000001</v>
      </c>
      <c r="S46" s="2">
        <v>0.377</v>
      </c>
      <c r="T46" s="2">
        <v>13</v>
      </c>
      <c r="U46" s="2">
        <v>6</v>
      </c>
      <c r="V46" s="2">
        <v>0.83299999999999996</v>
      </c>
      <c r="W46" s="2">
        <v>2.4209999999999998</v>
      </c>
      <c r="X46" s="2">
        <v>0.438</v>
      </c>
      <c r="Y46" s="2">
        <f t="shared" si="12"/>
        <v>0.53425925925925932</v>
      </c>
      <c r="Z46" s="2">
        <f t="shared" si="13"/>
        <v>183.33333333333334</v>
      </c>
      <c r="AA46" s="2">
        <f t="shared" si="8"/>
        <v>54.54545454545454</v>
      </c>
      <c r="AB46" s="2">
        <f t="shared" si="14"/>
        <v>6.8099667900647844</v>
      </c>
      <c r="AC46" s="2">
        <f t="shared" si="15"/>
        <v>1.468435942241191</v>
      </c>
      <c r="AD46" s="2">
        <f t="shared" si="16"/>
        <v>5.5273972602739718</v>
      </c>
      <c r="AF46" s="6">
        <v>1.1114832797903822</v>
      </c>
      <c r="AG46" s="6">
        <v>48.910658239543338</v>
      </c>
      <c r="AH46" s="8">
        <v>-3.1999999999999997</v>
      </c>
      <c r="AI46" s="8">
        <v>-27.091999999999999</v>
      </c>
      <c r="AJ46" s="3">
        <f t="shared" si="9"/>
        <v>44.004852910398739</v>
      </c>
      <c r="AK46" s="3">
        <f t="shared" si="17"/>
        <v>2.0377193462823677</v>
      </c>
    </row>
    <row r="47" spans="1:37" x14ac:dyDescent="0.85">
      <c r="A47" s="2" t="s">
        <v>10</v>
      </c>
      <c r="B47" s="2" t="s">
        <v>35</v>
      </c>
      <c r="C47" s="2" t="s">
        <v>52</v>
      </c>
      <c r="D47" s="2">
        <v>18.569089999999999</v>
      </c>
      <c r="E47" s="2">
        <v>0.51017630000000003</v>
      </c>
      <c r="F47" s="2">
        <v>54.375</v>
      </c>
      <c r="G47" s="2">
        <v>0.13800000000000001</v>
      </c>
      <c r="H47" s="2">
        <v>0.19600000000000001</v>
      </c>
      <c r="I47" s="2">
        <v>7.2999999999999995E-2</v>
      </c>
      <c r="J47" s="2">
        <v>9.6000000000000002E-2</v>
      </c>
      <c r="K47" s="2">
        <f t="shared" si="10"/>
        <v>52.898550724637673</v>
      </c>
      <c r="L47" s="2">
        <f t="shared" si="11"/>
        <v>48.979591836734691</v>
      </c>
      <c r="M47" s="2">
        <v>1.39</v>
      </c>
      <c r="N47" s="2">
        <v>1.43</v>
      </c>
      <c r="O47" s="2">
        <v>8</v>
      </c>
      <c r="P47" s="2">
        <v>5.2530000000000001</v>
      </c>
      <c r="Q47" s="2">
        <v>0.65700000000000003</v>
      </c>
      <c r="R47" s="2">
        <v>1.831</v>
      </c>
      <c r="S47" s="2">
        <v>0.44600000000000001</v>
      </c>
      <c r="T47" s="2">
        <v>9</v>
      </c>
      <c r="U47" s="2">
        <v>7.03</v>
      </c>
      <c r="V47" s="2">
        <v>1.18</v>
      </c>
      <c r="W47" s="2">
        <v>2.423</v>
      </c>
      <c r="X47" s="2">
        <v>0.62</v>
      </c>
      <c r="Y47" s="2">
        <f t="shared" si="12"/>
        <v>0.72252941176470598</v>
      </c>
      <c r="Z47" s="2">
        <f t="shared" si="13"/>
        <v>136.55761024182078</v>
      </c>
      <c r="AA47" s="2">
        <f t="shared" si="8"/>
        <v>73.229166666666657</v>
      </c>
      <c r="AB47" s="2">
        <f t="shared" si="14"/>
        <v>7.8679887950807492</v>
      </c>
      <c r="AC47" s="2">
        <f t="shared" si="15"/>
        <v>1.2709728318693378</v>
      </c>
      <c r="AD47" s="2">
        <f t="shared" si="16"/>
        <v>3.9080645161290324</v>
      </c>
      <c r="AF47" s="4">
        <v>1.0210995172553967</v>
      </c>
      <c r="AG47" s="4">
        <v>51.031182088552605</v>
      </c>
      <c r="AH47" s="5">
        <v>-4.1260000000000003</v>
      </c>
      <c r="AI47" s="5">
        <v>-28.12</v>
      </c>
      <c r="AJ47" s="3">
        <f t="shared" si="9"/>
        <v>49.97669788907433</v>
      </c>
      <c r="AK47" s="3">
        <f t="shared" si="17"/>
        <v>1.3943890989547381</v>
      </c>
    </row>
    <row r="48" spans="1:37" x14ac:dyDescent="0.85">
      <c r="A48" s="2" t="s">
        <v>10</v>
      </c>
      <c r="B48" s="2" t="s">
        <v>35</v>
      </c>
      <c r="C48" s="2" t="s">
        <v>52</v>
      </c>
      <c r="D48" s="2">
        <v>18.569089999999999</v>
      </c>
      <c r="E48" s="2">
        <v>0.51017630000000003</v>
      </c>
      <c r="F48" s="2">
        <v>54.375</v>
      </c>
      <c r="G48" s="2">
        <v>0.20200000000000001</v>
      </c>
      <c r="H48" s="2">
        <v>0.22500000000000001</v>
      </c>
      <c r="I48" s="2">
        <v>0.105</v>
      </c>
      <c r="J48" s="2">
        <v>0.112</v>
      </c>
      <c r="K48" s="2">
        <f t="shared" si="10"/>
        <v>51.980198019801968</v>
      </c>
      <c r="L48" s="2">
        <f t="shared" si="11"/>
        <v>49.777777777777779</v>
      </c>
      <c r="M48" s="2">
        <v>1.34</v>
      </c>
      <c r="N48" s="2">
        <v>1.42</v>
      </c>
      <c r="O48" s="2">
        <v>10</v>
      </c>
      <c r="P48" s="2">
        <v>7.3259999999999996</v>
      </c>
      <c r="Q48" s="2">
        <v>0.73299999999999998</v>
      </c>
      <c r="R48" s="2">
        <v>1.982</v>
      </c>
      <c r="S48" s="2">
        <v>0.46100000000000002</v>
      </c>
      <c r="T48" s="2">
        <v>12</v>
      </c>
      <c r="U48" s="2">
        <v>8.0190000000000001</v>
      </c>
      <c r="V48" s="2">
        <v>1.1020000000000001</v>
      </c>
      <c r="W48" s="2">
        <v>2.4769999999999999</v>
      </c>
      <c r="X48" s="2">
        <v>0.56599999999999995</v>
      </c>
      <c r="Y48" s="2">
        <f t="shared" si="12"/>
        <v>0.6974999999999999</v>
      </c>
      <c r="Z48" s="2">
        <f t="shared" si="13"/>
        <v>139.66828781643596</v>
      </c>
      <c r="AA48" s="2">
        <f t="shared" si="8"/>
        <v>71.598214285714292</v>
      </c>
      <c r="AB48" s="2">
        <f t="shared" si="14"/>
        <v>10.267952918835963</v>
      </c>
      <c r="AC48" s="2">
        <f t="shared" si="15"/>
        <v>0.97390395914803829</v>
      </c>
      <c r="AD48" s="2">
        <f t="shared" si="16"/>
        <v>4.3763250883392226</v>
      </c>
      <c r="AF48" s="4">
        <v>1.2160763816389264</v>
      </c>
      <c r="AG48" s="4">
        <v>52.44892864556963</v>
      </c>
      <c r="AH48" s="5">
        <v>-4.6050000000000004</v>
      </c>
      <c r="AI48" s="5">
        <v>-27.97</v>
      </c>
      <c r="AJ48" s="3">
        <f t="shared" si="9"/>
        <v>43.129633497924971</v>
      </c>
      <c r="AK48" s="3">
        <f t="shared" si="17"/>
        <v>1.6984730607751559</v>
      </c>
    </row>
    <row r="49" spans="1:37" x14ac:dyDescent="0.85">
      <c r="A49" s="2" t="s">
        <v>10</v>
      </c>
      <c r="B49" s="2" t="s">
        <v>35</v>
      </c>
      <c r="C49" s="2" t="s">
        <v>52</v>
      </c>
      <c r="D49" s="2">
        <v>18.569089999999999</v>
      </c>
      <c r="E49" s="2">
        <v>0.51017630000000003</v>
      </c>
      <c r="F49" s="2">
        <v>54.375</v>
      </c>
      <c r="G49" s="2">
        <v>0.216</v>
      </c>
      <c r="H49" s="2">
        <v>0.19800000000000001</v>
      </c>
      <c r="I49" s="2">
        <v>0.11600000000000001</v>
      </c>
      <c r="J49" s="2">
        <v>9.2999999999999999E-2</v>
      </c>
      <c r="K49" s="2">
        <f t="shared" si="10"/>
        <v>53.703703703703709</v>
      </c>
      <c r="L49" s="2">
        <f t="shared" si="11"/>
        <v>46.969696969696969</v>
      </c>
      <c r="M49" s="2">
        <v>1.5</v>
      </c>
      <c r="N49" s="2">
        <v>1.49</v>
      </c>
      <c r="O49" s="2">
        <v>8</v>
      </c>
      <c r="P49" s="2">
        <v>7.0090000000000003</v>
      </c>
      <c r="Q49" s="2">
        <v>0.876</v>
      </c>
      <c r="R49" s="2">
        <v>2.2120000000000002</v>
      </c>
      <c r="S49" s="2">
        <v>0.48599999999999999</v>
      </c>
      <c r="T49" s="2">
        <v>10</v>
      </c>
      <c r="U49" s="2">
        <v>6.9340000000000002</v>
      </c>
      <c r="V49" s="2">
        <v>1.2689999999999999</v>
      </c>
      <c r="W49" s="2">
        <v>2.79</v>
      </c>
      <c r="X49" s="2">
        <v>0.57899999999999996</v>
      </c>
      <c r="Y49" s="2">
        <f t="shared" si="12"/>
        <v>0.77461111111111114</v>
      </c>
      <c r="Z49" s="2">
        <f t="shared" si="13"/>
        <v>134.12171906547448</v>
      </c>
      <c r="AA49" s="2">
        <f t="shared" si="8"/>
        <v>74.55913978494624</v>
      </c>
      <c r="AB49" s="2">
        <f t="shared" si="14"/>
        <v>7.9430778399294741</v>
      </c>
      <c r="AC49" s="2">
        <f t="shared" si="15"/>
        <v>1.2589578248535445</v>
      </c>
      <c r="AD49" s="2">
        <f t="shared" si="16"/>
        <v>4.8186528497409329</v>
      </c>
      <c r="AF49" s="4">
        <v>1.2803350313063917</v>
      </c>
      <c r="AG49" s="4">
        <v>54.192839998485006</v>
      </c>
      <c r="AH49" s="5">
        <v>-3.6019999999999999</v>
      </c>
      <c r="AI49" s="5">
        <v>-28.225999999999999</v>
      </c>
      <c r="AJ49" s="3">
        <f t="shared" si="9"/>
        <v>42.327077423781226</v>
      </c>
      <c r="AK49" s="3">
        <f t="shared" si="17"/>
        <v>1.7172073537856134</v>
      </c>
    </row>
    <row r="50" spans="1:37" x14ac:dyDescent="0.85">
      <c r="A50" s="2" t="s">
        <v>10</v>
      </c>
      <c r="B50" s="2" t="s">
        <v>35</v>
      </c>
      <c r="C50" s="2" t="s">
        <v>52</v>
      </c>
      <c r="D50" s="2">
        <v>18.569089999999999</v>
      </c>
      <c r="E50" s="2">
        <v>0.51017630000000003</v>
      </c>
      <c r="F50" s="2">
        <v>54.375</v>
      </c>
      <c r="G50" s="2">
        <v>0.36799999999999999</v>
      </c>
      <c r="H50" s="2">
        <v>0.151</v>
      </c>
      <c r="I50" s="2">
        <v>0.19900000000000001</v>
      </c>
      <c r="J50" s="2">
        <v>7.4999999999999997E-2</v>
      </c>
      <c r="K50" s="2">
        <f t="shared" si="10"/>
        <v>54.076086956521742</v>
      </c>
      <c r="L50" s="2">
        <f t="shared" si="11"/>
        <v>49.668874172185426</v>
      </c>
      <c r="M50" s="2">
        <v>1.62</v>
      </c>
      <c r="N50" s="2">
        <v>1.58</v>
      </c>
      <c r="O50" s="2">
        <v>11</v>
      </c>
      <c r="P50" s="2">
        <v>14.858000000000001</v>
      </c>
      <c r="Q50" s="2">
        <v>1.351</v>
      </c>
      <c r="R50" s="2">
        <v>2.806</v>
      </c>
      <c r="S50" s="2">
        <v>0.59799999999999998</v>
      </c>
      <c r="T50" s="2">
        <v>11</v>
      </c>
      <c r="U50" s="2">
        <v>5.9480000000000004</v>
      </c>
      <c r="V50" s="2">
        <v>1.8169999999999999</v>
      </c>
      <c r="W50" s="2">
        <v>3.2930000000000001</v>
      </c>
      <c r="X50" s="2">
        <v>0.70299999999999996</v>
      </c>
      <c r="Y50" s="2">
        <f t="shared" si="12"/>
        <v>0.94572727272727275</v>
      </c>
      <c r="Z50" s="2">
        <f t="shared" si="13"/>
        <v>126.09280430396771</v>
      </c>
      <c r="AA50" s="2">
        <f t="shared" si="8"/>
        <v>79.306666666666672</v>
      </c>
      <c r="AB50" s="2">
        <f t="shared" si="14"/>
        <v>10.349672592498749</v>
      </c>
      <c r="AC50" s="2">
        <f t="shared" si="15"/>
        <v>0.96621413968668102</v>
      </c>
      <c r="AD50" s="2">
        <f t="shared" si="16"/>
        <v>4.6842105263157903</v>
      </c>
      <c r="AF50" s="4">
        <v>1.2778255540304861</v>
      </c>
      <c r="AG50" s="4">
        <v>51.189213911843929</v>
      </c>
      <c r="AH50" s="5">
        <v>-2.9339999999999997</v>
      </c>
      <c r="AI50" s="5">
        <v>-28.320999999999998</v>
      </c>
      <c r="AJ50" s="3">
        <f t="shared" si="9"/>
        <v>40.059626097149305</v>
      </c>
      <c r="AK50" s="3">
        <f t="shared" si="17"/>
        <v>1.6112460751897522</v>
      </c>
    </row>
    <row r="51" spans="1:37" x14ac:dyDescent="0.85">
      <c r="A51" s="2" t="s">
        <v>10</v>
      </c>
      <c r="B51" s="2" t="s">
        <v>35</v>
      </c>
      <c r="C51" s="2" t="s">
        <v>52</v>
      </c>
      <c r="D51" s="2">
        <v>18.569089999999999</v>
      </c>
      <c r="E51" s="2">
        <v>0.51017630000000003</v>
      </c>
      <c r="F51" s="2">
        <v>54.375</v>
      </c>
      <c r="G51" s="2">
        <v>0.23300000000000001</v>
      </c>
      <c r="H51" s="2">
        <v>0.17299999999999999</v>
      </c>
      <c r="I51" s="2">
        <v>0.125</v>
      </c>
      <c r="J51" s="2">
        <v>9.0999999999999998E-2</v>
      </c>
      <c r="K51" s="2">
        <f t="shared" si="10"/>
        <v>53.648068669527895</v>
      </c>
      <c r="L51" s="2">
        <f t="shared" si="11"/>
        <v>52.601156069364166</v>
      </c>
      <c r="M51" s="2">
        <v>1.77</v>
      </c>
      <c r="N51" s="2">
        <v>1.76</v>
      </c>
      <c r="O51" s="2">
        <v>11</v>
      </c>
      <c r="P51" s="2">
        <v>7.0869999999999997</v>
      </c>
      <c r="Q51" s="2">
        <v>0.64400000000000002</v>
      </c>
      <c r="R51" s="2">
        <v>1.9330000000000001</v>
      </c>
      <c r="S51" s="2">
        <v>0.40699999999999997</v>
      </c>
      <c r="T51" s="2">
        <v>10</v>
      </c>
      <c r="U51" s="2">
        <v>5.8739999999999997</v>
      </c>
      <c r="V51" s="2">
        <v>0.96899999999999997</v>
      </c>
      <c r="W51" s="2">
        <v>2.42</v>
      </c>
      <c r="X51" s="2">
        <v>0.51</v>
      </c>
      <c r="Y51" s="2">
        <f t="shared" si="12"/>
        <v>0.61719047619047607</v>
      </c>
      <c r="Z51" s="2">
        <f t="shared" si="13"/>
        <v>154.91998638066056</v>
      </c>
      <c r="AA51" s="2">
        <f t="shared" si="8"/>
        <v>64.54945054945054</v>
      </c>
      <c r="AB51" s="2">
        <f t="shared" si="14"/>
        <v>5.2973991202209945</v>
      </c>
      <c r="AC51" s="2">
        <f t="shared" si="15"/>
        <v>1.8877188169244126</v>
      </c>
      <c r="AD51" s="2">
        <f t="shared" si="16"/>
        <v>4.7450980392156863</v>
      </c>
      <c r="AF51" s="4">
        <v>1.1253746293921345</v>
      </c>
      <c r="AG51" s="4">
        <v>52.522694577671267</v>
      </c>
      <c r="AH51" s="5">
        <v>-5.5609999999999999</v>
      </c>
      <c r="AI51" s="5">
        <v>-27.276</v>
      </c>
      <c r="AJ51" s="3">
        <f t="shared" si="9"/>
        <v>46.671297900185593</v>
      </c>
      <c r="AK51" s="3">
        <f t="shared" si="17"/>
        <v>1.7434302225857041</v>
      </c>
    </row>
    <row r="52" spans="1:37" x14ac:dyDescent="0.85">
      <c r="A52" s="2" t="s">
        <v>10</v>
      </c>
      <c r="B52" s="2" t="s">
        <v>35</v>
      </c>
      <c r="C52" s="2" t="s">
        <v>52</v>
      </c>
      <c r="D52" s="2">
        <v>18.569089999999999</v>
      </c>
      <c r="E52" s="2">
        <v>0.51017630000000003</v>
      </c>
      <c r="F52" s="2">
        <v>54.375</v>
      </c>
      <c r="G52" s="2">
        <v>0.14000000000000001</v>
      </c>
      <c r="H52" s="2">
        <v>0.13500000000000001</v>
      </c>
      <c r="I52" s="2">
        <v>7.5999999999999998E-2</v>
      </c>
      <c r="J52" s="2">
        <v>7.0000000000000007E-2</v>
      </c>
      <c r="K52" s="2">
        <f t="shared" si="10"/>
        <v>54.285714285714285</v>
      </c>
      <c r="L52" s="2">
        <f t="shared" si="11"/>
        <v>51.851851851851848</v>
      </c>
      <c r="M52" s="2">
        <v>1.38</v>
      </c>
      <c r="N52" s="2">
        <v>1.34</v>
      </c>
      <c r="O52" s="2">
        <v>17</v>
      </c>
      <c r="P52" s="2">
        <v>4.742</v>
      </c>
      <c r="Q52" s="2">
        <v>0.27900000000000003</v>
      </c>
      <c r="R52" s="2">
        <v>1.3959999999999999</v>
      </c>
      <c r="S52" s="2">
        <v>0.248</v>
      </c>
      <c r="T52" s="2">
        <v>18</v>
      </c>
      <c r="U52" s="2">
        <v>4.766</v>
      </c>
      <c r="V52" s="2">
        <v>0.39200000000000002</v>
      </c>
      <c r="W52" s="2">
        <v>1.7509999999999999</v>
      </c>
      <c r="X52" s="2">
        <v>0.28499999999999998</v>
      </c>
      <c r="Y52" s="2">
        <f t="shared" si="12"/>
        <v>0.27165714285714282</v>
      </c>
      <c r="Z52" s="2">
        <f t="shared" si="13"/>
        <v>146.87368862778013</v>
      </c>
      <c r="AA52" s="2">
        <f t="shared" si="8"/>
        <v>68.085714285714275</v>
      </c>
      <c r="AB52" s="2">
        <f t="shared" si="14"/>
        <v>6.5465939819067298</v>
      </c>
      <c r="AC52" s="2">
        <f t="shared" si="15"/>
        <v>1.5275118676425765</v>
      </c>
      <c r="AD52" s="2">
        <f t="shared" si="16"/>
        <v>6.143859649122807</v>
      </c>
      <c r="AF52" s="6">
        <v>1.3715833809901059</v>
      </c>
      <c r="AG52" s="6">
        <v>49.28505837613185</v>
      </c>
      <c r="AH52" s="8">
        <v>-5.7080000000000002</v>
      </c>
      <c r="AI52" s="8">
        <v>-27.649000000000001</v>
      </c>
      <c r="AJ52" s="3">
        <f t="shared" si="9"/>
        <v>35.932965548586928</v>
      </c>
      <c r="AK52" s="3">
        <f t="shared" si="17"/>
        <v>2.0144951042657873</v>
      </c>
    </row>
    <row r="53" spans="1:37" x14ac:dyDescent="0.85">
      <c r="A53" s="2" t="s">
        <v>10</v>
      </c>
      <c r="B53" s="2" t="s">
        <v>35</v>
      </c>
      <c r="C53" s="2" t="s">
        <v>52</v>
      </c>
      <c r="D53" s="2">
        <v>18.569089999999999</v>
      </c>
      <c r="E53" s="2">
        <v>0.51017630000000003</v>
      </c>
      <c r="F53" s="2">
        <v>54.375</v>
      </c>
      <c r="G53" s="2">
        <v>0.192</v>
      </c>
      <c r="H53" s="2">
        <v>0.14599999999999999</v>
      </c>
      <c r="I53" s="2">
        <v>0.1</v>
      </c>
      <c r="J53" s="2">
        <v>7.1999999999999995E-2</v>
      </c>
      <c r="K53" s="2">
        <f t="shared" si="10"/>
        <v>52.083333333333336</v>
      </c>
      <c r="L53" s="2">
        <f t="shared" si="11"/>
        <v>49.315068493150683</v>
      </c>
      <c r="M53" s="2">
        <v>1.28</v>
      </c>
      <c r="N53" s="2">
        <v>1.28</v>
      </c>
      <c r="O53" s="2">
        <v>15</v>
      </c>
      <c r="P53" s="2">
        <v>6.1589999999999998</v>
      </c>
      <c r="Q53" s="2">
        <v>0.41099999999999998</v>
      </c>
      <c r="R53" s="2">
        <v>1.7330000000000001</v>
      </c>
      <c r="S53" s="2">
        <v>0.29599999999999999</v>
      </c>
      <c r="T53" s="2">
        <v>16</v>
      </c>
      <c r="U53" s="2">
        <v>4.8890000000000002</v>
      </c>
      <c r="V53" s="2">
        <v>0.51</v>
      </c>
      <c r="W53" s="2">
        <v>1.9910000000000001</v>
      </c>
      <c r="X53" s="2">
        <v>0.32600000000000001</v>
      </c>
      <c r="Y53" s="2">
        <f t="shared" si="12"/>
        <v>0.35638709677419356</v>
      </c>
      <c r="Z53" s="2">
        <f t="shared" si="13"/>
        <v>147.26938024135814</v>
      </c>
      <c r="AA53" s="2">
        <f t="shared" si="8"/>
        <v>67.902777777777786</v>
      </c>
      <c r="AB53" s="2">
        <f t="shared" si="14"/>
        <v>8.5856631410120094</v>
      </c>
      <c r="AC53" s="2">
        <f t="shared" si="15"/>
        <v>1.1647323958276425</v>
      </c>
      <c r="AD53" s="2">
        <f t="shared" si="16"/>
        <v>6.1073619631901845</v>
      </c>
      <c r="AF53" s="6">
        <v>1.1391637828417229</v>
      </c>
      <c r="AG53" s="6">
        <v>45.94998989231425</v>
      </c>
      <c r="AH53" s="8">
        <v>-7.5630000000000006</v>
      </c>
      <c r="AI53" s="8">
        <v>-26.760999999999999</v>
      </c>
      <c r="AJ53" s="3">
        <f t="shared" si="9"/>
        <v>40.336596531965597</v>
      </c>
      <c r="AK53" s="3">
        <f t="shared" si="17"/>
        <v>1.6776394429250161</v>
      </c>
    </row>
    <row r="54" spans="1:37" x14ac:dyDescent="0.85">
      <c r="A54" s="2" t="s">
        <v>10</v>
      </c>
      <c r="B54" s="2" t="s">
        <v>35</v>
      </c>
      <c r="C54" s="2" t="s">
        <v>52</v>
      </c>
      <c r="D54" s="2">
        <v>18.569089999999999</v>
      </c>
      <c r="E54" s="2">
        <v>0.51017630000000003</v>
      </c>
      <c r="F54" s="2">
        <v>54.375</v>
      </c>
      <c r="G54" s="2">
        <v>0.10100000000000001</v>
      </c>
      <c r="H54" s="2">
        <v>7.0999999999999994E-2</v>
      </c>
      <c r="I54" s="2">
        <v>5.7000000000000002E-2</v>
      </c>
      <c r="J54" s="2">
        <v>3.9E-2</v>
      </c>
      <c r="K54" s="2">
        <f t="shared" si="10"/>
        <v>56.435643564356432</v>
      </c>
      <c r="L54" s="2">
        <f t="shared" si="11"/>
        <v>54.929577464788736</v>
      </c>
      <c r="M54" s="2">
        <v>1.36</v>
      </c>
      <c r="N54" s="2">
        <v>1.23</v>
      </c>
      <c r="O54" s="2">
        <v>18</v>
      </c>
      <c r="P54" s="2">
        <v>3.8340000000000001</v>
      </c>
      <c r="Q54" s="2">
        <v>0.21299999999999999</v>
      </c>
      <c r="R54" s="2">
        <v>1.177</v>
      </c>
      <c r="S54" s="2">
        <v>0.22500000000000001</v>
      </c>
      <c r="T54" s="2">
        <v>17</v>
      </c>
      <c r="U54" s="2">
        <v>2.786</v>
      </c>
      <c r="V54" s="2">
        <v>0.27700000000000002</v>
      </c>
      <c r="W54" s="2">
        <v>1.403</v>
      </c>
      <c r="X54" s="2">
        <v>0.251</v>
      </c>
      <c r="Y54" s="2">
        <f t="shared" si="12"/>
        <v>0.18914285714285714</v>
      </c>
      <c r="Z54" s="2">
        <f t="shared" si="13"/>
        <v>139.98564249820529</v>
      </c>
      <c r="AA54" s="2">
        <f t="shared" si="8"/>
        <v>71.435897435897445</v>
      </c>
      <c r="AB54" s="2">
        <f t="shared" si="14"/>
        <v>5.0387648171609136</v>
      </c>
      <c r="AC54" s="2">
        <f t="shared" si="15"/>
        <v>1.9846133651529478</v>
      </c>
      <c r="AD54" s="2">
        <f t="shared" si="16"/>
        <v>5.5896414342629486</v>
      </c>
      <c r="AF54" s="6">
        <v>1.0278140579808448</v>
      </c>
      <c r="AG54" s="6">
        <v>47.462355088665468</v>
      </c>
      <c r="AH54" s="8">
        <v>-8.0359999999999996</v>
      </c>
      <c r="AI54" s="8">
        <v>-25.783000000000001</v>
      </c>
      <c r="AJ54" s="3">
        <f t="shared" si="9"/>
        <v>46.177958668814021</v>
      </c>
      <c r="AK54" s="3">
        <f t="shared" si="17"/>
        <v>1.4387921127513619</v>
      </c>
    </row>
    <row r="55" spans="1:37" x14ac:dyDescent="0.85">
      <c r="A55" s="2" t="s">
        <v>10</v>
      </c>
      <c r="B55" s="2" t="s">
        <v>35</v>
      </c>
      <c r="C55" s="2" t="s">
        <v>52</v>
      </c>
      <c r="D55" s="2">
        <v>18.569089999999999</v>
      </c>
      <c r="E55" s="2">
        <v>0.51017630000000003</v>
      </c>
      <c r="F55" s="2">
        <v>54.375</v>
      </c>
      <c r="G55" s="2">
        <v>0.218</v>
      </c>
      <c r="H55" s="2">
        <v>0.17699999999999999</v>
      </c>
      <c r="I55" s="2">
        <v>0.111</v>
      </c>
      <c r="J55" s="2">
        <v>8.8999999999999996E-2</v>
      </c>
      <c r="K55" s="2">
        <f t="shared" si="10"/>
        <v>50.917431192660558</v>
      </c>
      <c r="L55" s="2">
        <f t="shared" si="11"/>
        <v>50.282485875706215</v>
      </c>
      <c r="M55" s="2">
        <v>1.65</v>
      </c>
      <c r="N55" s="2">
        <v>1.64</v>
      </c>
      <c r="O55" s="2">
        <v>20</v>
      </c>
      <c r="P55" s="2">
        <v>6.6970000000000001</v>
      </c>
      <c r="Q55" s="2">
        <v>0.33500000000000002</v>
      </c>
      <c r="R55" s="2">
        <v>1.657</v>
      </c>
      <c r="S55" s="2">
        <v>0.253</v>
      </c>
      <c r="T55" s="2">
        <v>20</v>
      </c>
      <c r="U55" s="2">
        <v>6.2249999999999996</v>
      </c>
      <c r="V55" s="2">
        <v>0.44500000000000001</v>
      </c>
      <c r="W55" s="2">
        <v>1.837</v>
      </c>
      <c r="X55" s="2">
        <v>0.309</v>
      </c>
      <c r="Y55" s="2">
        <f t="shared" si="12"/>
        <v>0.32305</v>
      </c>
      <c r="Z55" s="2">
        <f t="shared" si="13"/>
        <v>142.97188755020079</v>
      </c>
      <c r="AA55" s="2">
        <f t="shared" si="8"/>
        <v>69.943820224719104</v>
      </c>
      <c r="AB55" s="2">
        <f t="shared" si="14"/>
        <v>6.080118772013221</v>
      </c>
      <c r="AC55" s="2">
        <f t="shared" si="15"/>
        <v>1.6447047130115264</v>
      </c>
      <c r="AD55" s="2">
        <f t="shared" si="16"/>
        <v>5.9449838187702264</v>
      </c>
      <c r="AF55" s="6">
        <v>1.2063645092395097</v>
      </c>
      <c r="AG55" s="6">
        <v>49.774240317292104</v>
      </c>
      <c r="AH55" s="8">
        <v>-5.2960000000000003</v>
      </c>
      <c r="AI55" s="8">
        <v>-28.241</v>
      </c>
      <c r="AJ55" s="3">
        <f t="shared" si="9"/>
        <v>41.259702134862792</v>
      </c>
      <c r="AK55" s="3">
        <f t="shared" si="17"/>
        <v>1.7247621095954433</v>
      </c>
    </row>
    <row r="56" spans="1:37" x14ac:dyDescent="0.85">
      <c r="A56" s="2" t="s">
        <v>10</v>
      </c>
      <c r="B56" s="2" t="s">
        <v>35</v>
      </c>
      <c r="C56" s="2" t="s">
        <v>52</v>
      </c>
      <c r="D56" s="2">
        <v>18.569089999999999</v>
      </c>
      <c r="E56" s="2">
        <v>0.51017630000000003</v>
      </c>
      <c r="F56" s="2">
        <v>54.375</v>
      </c>
      <c r="G56" s="2">
        <v>7.9000000000000001E-2</v>
      </c>
      <c r="H56" s="2">
        <v>9.2999999999999999E-2</v>
      </c>
      <c r="I56" s="2">
        <v>4.2000000000000003E-2</v>
      </c>
      <c r="J56" s="2">
        <v>4.3999999999999997E-2</v>
      </c>
      <c r="K56" s="2">
        <f t="shared" si="10"/>
        <v>53.164556962025323</v>
      </c>
      <c r="L56" s="2">
        <f t="shared" si="11"/>
        <v>47.311827956989241</v>
      </c>
      <c r="M56" s="2">
        <v>1.1499999999999999</v>
      </c>
      <c r="N56" s="2">
        <v>1.02</v>
      </c>
      <c r="O56" s="2">
        <v>12</v>
      </c>
      <c r="P56" s="2">
        <v>2.9409999999999998</v>
      </c>
      <c r="Q56" s="2">
        <v>0.245</v>
      </c>
      <c r="R56" s="2">
        <v>1.1539999999999999</v>
      </c>
      <c r="S56" s="2">
        <v>0.25600000000000001</v>
      </c>
      <c r="T56" s="2">
        <v>24</v>
      </c>
      <c r="U56" s="2">
        <v>3.4460000000000002</v>
      </c>
      <c r="V56" s="2">
        <v>0.36399999999999999</v>
      </c>
      <c r="W56" s="2">
        <v>1.5269999999999999</v>
      </c>
      <c r="X56" s="2">
        <v>0.30399999999999999</v>
      </c>
      <c r="Y56" s="2">
        <f t="shared" si="12"/>
        <v>0.17741666666666667</v>
      </c>
      <c r="Z56" s="2">
        <f t="shared" si="13"/>
        <v>127.6842716192687</v>
      </c>
      <c r="AA56" s="2">
        <f t="shared" si="8"/>
        <v>78.318181818181827</v>
      </c>
      <c r="AB56" s="2">
        <f t="shared" si="14"/>
        <v>6.9328056029185721</v>
      </c>
      <c r="AC56" s="2">
        <f t="shared" si="15"/>
        <v>1.4424174818619175</v>
      </c>
      <c r="AD56" s="2">
        <f t="shared" si="16"/>
        <v>5.0230263157894735</v>
      </c>
      <c r="AF56" s="6">
        <v>1.1512854443282021</v>
      </c>
      <c r="AG56" s="6">
        <v>48.827295232609849</v>
      </c>
      <c r="AH56" s="8">
        <v>-5.8890000000000002</v>
      </c>
      <c r="AI56" s="8">
        <v>-30.17</v>
      </c>
      <c r="AJ56" s="3">
        <f t="shared" si="9"/>
        <v>42.411111400006924</v>
      </c>
      <c r="AK56" s="3">
        <f t="shared" si="17"/>
        <v>1.4700104338491262</v>
      </c>
    </row>
    <row r="57" spans="1:37" x14ac:dyDescent="0.85">
      <c r="A57" s="2" t="s">
        <v>10</v>
      </c>
      <c r="B57" s="2" t="s">
        <v>35</v>
      </c>
      <c r="C57" s="2" t="s">
        <v>52</v>
      </c>
      <c r="D57" s="2">
        <v>18.569089999999999</v>
      </c>
      <c r="E57" s="2">
        <v>0.51017630000000003</v>
      </c>
      <c r="F57" s="2">
        <v>54.375</v>
      </c>
      <c r="G57" s="2">
        <v>6.7000000000000004E-2</v>
      </c>
      <c r="H57" s="2">
        <v>3.1E-2</v>
      </c>
      <c r="I57" s="2">
        <v>3.5000000000000003E-2</v>
      </c>
      <c r="J57" s="2">
        <v>1.7999999999999999E-2</v>
      </c>
      <c r="K57" s="2">
        <f t="shared" si="10"/>
        <v>52.238805970149258</v>
      </c>
      <c r="L57" s="2">
        <f t="shared" si="11"/>
        <v>58.064516129032249</v>
      </c>
      <c r="M57" s="2">
        <v>1.26</v>
      </c>
      <c r="N57" s="2">
        <v>1.35</v>
      </c>
      <c r="O57" s="2">
        <v>13</v>
      </c>
      <c r="P57" s="2">
        <v>2.7170000000000001</v>
      </c>
      <c r="Q57" s="2">
        <v>0.20899999999999999</v>
      </c>
      <c r="R57" s="2">
        <v>1.123</v>
      </c>
      <c r="S57" s="2">
        <v>0.23100000000000001</v>
      </c>
      <c r="T57" s="2">
        <v>9</v>
      </c>
      <c r="U57" s="2">
        <v>1.3460000000000001</v>
      </c>
      <c r="V57" s="2">
        <v>0.32600000000000001</v>
      </c>
      <c r="W57" s="2">
        <v>1.4219999999999999</v>
      </c>
      <c r="X57" s="2">
        <v>0.29099999999999998</v>
      </c>
      <c r="Y57" s="2">
        <f t="shared" si="12"/>
        <v>0.1846818181818182</v>
      </c>
      <c r="Z57" s="2">
        <f t="shared" si="13"/>
        <v>133.72956909361068</v>
      </c>
      <c r="AA57" s="2">
        <f t="shared" si="8"/>
        <v>74.777777777777786</v>
      </c>
      <c r="AB57" s="2">
        <f t="shared" si="14"/>
        <v>3.041253539246894</v>
      </c>
      <c r="AC57" s="2">
        <f t="shared" si="15"/>
        <v>3.2881178339627355</v>
      </c>
      <c r="AD57" s="2">
        <f t="shared" si="16"/>
        <v>4.8865979381443303</v>
      </c>
      <c r="AF57" s="4">
        <v>1.226825269214235</v>
      </c>
      <c r="AG57" s="4">
        <v>50.508395657537811</v>
      </c>
      <c r="AH57" s="5">
        <v>-4.4039999999999999</v>
      </c>
      <c r="AI57" s="5">
        <v>-27.952999999999999</v>
      </c>
      <c r="AJ57" s="3">
        <f t="shared" si="9"/>
        <v>41.169999448974309</v>
      </c>
      <c r="AK57" s="3">
        <f t="shared" si="17"/>
        <v>1.6406281460517254</v>
      </c>
    </row>
    <row r="58" spans="1:37" x14ac:dyDescent="0.85">
      <c r="A58" s="2" t="s">
        <v>10</v>
      </c>
      <c r="B58" s="2" t="s">
        <v>35</v>
      </c>
      <c r="C58" s="2" t="s">
        <v>52</v>
      </c>
      <c r="D58" s="2">
        <v>18.569089999999999</v>
      </c>
      <c r="E58" s="2">
        <v>0.51017630000000003</v>
      </c>
      <c r="F58" s="2">
        <v>54.375</v>
      </c>
      <c r="G58" s="2">
        <v>6.9000000000000006E-2</v>
      </c>
      <c r="H58" s="2">
        <v>5.1999999999999998E-2</v>
      </c>
      <c r="I58" s="2">
        <v>3.4000000000000002E-2</v>
      </c>
      <c r="J58" s="2">
        <v>2.4E-2</v>
      </c>
      <c r="K58" s="2">
        <f t="shared" si="10"/>
        <v>49.275362318840578</v>
      </c>
      <c r="L58" s="2">
        <f t="shared" si="11"/>
        <v>46.153846153846153</v>
      </c>
      <c r="M58" s="2">
        <v>0.94</v>
      </c>
      <c r="N58" s="2">
        <v>0.97</v>
      </c>
      <c r="O58" s="2">
        <v>15</v>
      </c>
      <c r="P58" s="2">
        <v>2.5550000000000002</v>
      </c>
      <c r="Q58" s="2">
        <v>0.17</v>
      </c>
      <c r="R58" s="2">
        <v>1.04</v>
      </c>
      <c r="S58" s="2">
        <v>0.19900000000000001</v>
      </c>
      <c r="T58" s="2">
        <v>12</v>
      </c>
      <c r="U58" s="2">
        <v>2.0760000000000001</v>
      </c>
      <c r="V58" s="2">
        <v>0.26900000000000002</v>
      </c>
      <c r="W58" s="2">
        <v>1.387</v>
      </c>
      <c r="X58" s="2">
        <v>0.247</v>
      </c>
      <c r="Y58" s="2">
        <f t="shared" si="12"/>
        <v>0.17151851851851851</v>
      </c>
      <c r="Z58" s="2">
        <f t="shared" si="13"/>
        <v>115.60693641618496</v>
      </c>
      <c r="AA58" s="2">
        <f t="shared" si="8"/>
        <v>86.5</v>
      </c>
      <c r="AB58" s="2">
        <f t="shared" si="14"/>
        <v>6.4667386835583889</v>
      </c>
      <c r="AC58" s="2">
        <f t="shared" si="15"/>
        <v>1.5463745311720867</v>
      </c>
      <c r="AD58" s="2">
        <f t="shared" si="16"/>
        <v>5.6153846153846159</v>
      </c>
      <c r="AF58" s="4">
        <v>1.1964922732137528</v>
      </c>
      <c r="AG58" s="4">
        <v>50.615237013748967</v>
      </c>
      <c r="AH58" s="5">
        <v>-5.67</v>
      </c>
      <c r="AI58" s="5">
        <v>-26.934999999999999</v>
      </c>
      <c r="AJ58" s="3">
        <f t="shared" si="9"/>
        <v>42.303020376218157</v>
      </c>
      <c r="AK58" s="3">
        <f t="shared" si="17"/>
        <v>1.3832280615187893</v>
      </c>
    </row>
    <row r="59" spans="1:37" x14ac:dyDescent="0.85">
      <c r="A59" s="2" t="s">
        <v>10</v>
      </c>
      <c r="B59" s="2" t="s">
        <v>35</v>
      </c>
      <c r="C59" s="2" t="s">
        <v>52</v>
      </c>
      <c r="D59" s="2">
        <v>18.569089999999999</v>
      </c>
      <c r="E59" s="2">
        <v>0.51017630000000003</v>
      </c>
      <c r="F59" s="2">
        <v>54.375</v>
      </c>
      <c r="G59" s="2">
        <v>3.3000000000000002E-2</v>
      </c>
      <c r="H59" s="2">
        <v>4.2000000000000003E-2</v>
      </c>
      <c r="I59" s="2">
        <v>1.4999999999999999E-2</v>
      </c>
      <c r="J59" s="2">
        <v>2.1999999999999999E-2</v>
      </c>
      <c r="K59" s="2">
        <f t="shared" si="10"/>
        <v>45.454545454545453</v>
      </c>
      <c r="L59" s="2">
        <f t="shared" si="11"/>
        <v>52.380952380952372</v>
      </c>
      <c r="M59" s="2">
        <v>0.85</v>
      </c>
      <c r="N59" s="2">
        <v>0.86</v>
      </c>
      <c r="O59" s="2">
        <v>7</v>
      </c>
      <c r="P59" s="2">
        <v>1.2110000000000001</v>
      </c>
      <c r="Q59" s="2">
        <v>0.17299999999999999</v>
      </c>
      <c r="R59" s="2">
        <v>0.93400000000000005</v>
      </c>
      <c r="S59" s="2">
        <v>0.22500000000000001</v>
      </c>
      <c r="T59" s="2">
        <v>15</v>
      </c>
      <c r="U59" s="2">
        <v>1.798</v>
      </c>
      <c r="V59" s="2">
        <v>0.27500000000000002</v>
      </c>
      <c r="W59" s="2">
        <v>1.1890000000000001</v>
      </c>
      <c r="X59" s="2">
        <v>0.29499999999999998</v>
      </c>
      <c r="Y59" s="2">
        <f t="shared" si="12"/>
        <v>0.1367727272727273</v>
      </c>
      <c r="Z59" s="2">
        <f t="shared" si="13"/>
        <v>122.35817575083425</v>
      </c>
      <c r="AA59" s="2">
        <f t="shared" si="8"/>
        <v>81.727272727272748</v>
      </c>
      <c r="AB59" s="2">
        <f t="shared" si="14"/>
        <v>5.2410092887935775</v>
      </c>
      <c r="AC59" s="2">
        <f t="shared" si="15"/>
        <v>1.9080294365022752</v>
      </c>
      <c r="AD59" s="2">
        <f t="shared" si="16"/>
        <v>4.0305084745762718</v>
      </c>
      <c r="AF59" s="4">
        <v>1.2085514236178128</v>
      </c>
      <c r="AG59" s="4">
        <v>53.986259481090329</v>
      </c>
      <c r="AH59" s="5">
        <v>-2.1280000000000001</v>
      </c>
      <c r="AI59" s="5">
        <v>-29.12</v>
      </c>
      <c r="AJ59" s="3">
        <f t="shared" si="9"/>
        <v>44.670221246756576</v>
      </c>
      <c r="AK59" s="3">
        <f t="shared" si="17"/>
        <v>1.4787614749494926</v>
      </c>
    </row>
    <row r="60" spans="1:37" x14ac:dyDescent="0.85">
      <c r="A60" s="2" t="s">
        <v>10</v>
      </c>
      <c r="B60" s="2" t="s">
        <v>35</v>
      </c>
      <c r="C60" s="2" t="s">
        <v>52</v>
      </c>
      <c r="D60" s="2">
        <v>18.569089999999999</v>
      </c>
      <c r="E60" s="2">
        <v>0.51017630000000003</v>
      </c>
      <c r="F60" s="2">
        <v>54.375</v>
      </c>
      <c r="G60" s="2">
        <v>0.08</v>
      </c>
      <c r="H60" s="2">
        <v>6.3E-2</v>
      </c>
      <c r="I60" s="2">
        <v>4.2000000000000003E-2</v>
      </c>
      <c r="J60" s="2">
        <v>3.2000000000000001E-2</v>
      </c>
      <c r="K60" s="2">
        <f t="shared" si="10"/>
        <v>52.5</v>
      </c>
      <c r="L60" s="2">
        <f t="shared" si="11"/>
        <v>50.793650793650791</v>
      </c>
      <c r="M60" s="2">
        <v>1.24</v>
      </c>
      <c r="N60" s="2">
        <v>1.5</v>
      </c>
      <c r="O60" s="2">
        <v>13</v>
      </c>
      <c r="P60" s="2">
        <v>2.903</v>
      </c>
      <c r="Q60" s="2">
        <v>0.223</v>
      </c>
      <c r="R60" s="2">
        <v>1.1759999999999999</v>
      </c>
      <c r="S60" s="2">
        <v>0.23499999999999999</v>
      </c>
      <c r="T60" s="2">
        <v>16</v>
      </c>
      <c r="U60" s="2">
        <v>2.3559999999999999</v>
      </c>
      <c r="V60" s="2">
        <v>0.313</v>
      </c>
      <c r="W60" s="2">
        <v>1.419</v>
      </c>
      <c r="X60" s="2">
        <v>0.28000000000000003</v>
      </c>
      <c r="Y60" s="2">
        <f t="shared" si="12"/>
        <v>0.1813448275862069</v>
      </c>
      <c r="Z60" s="2">
        <f t="shared" si="13"/>
        <v>135.82342954159594</v>
      </c>
      <c r="AA60" s="2">
        <f t="shared" si="8"/>
        <v>73.624999999999986</v>
      </c>
      <c r="AB60" s="2">
        <f t="shared" si="14"/>
        <v>3.5999821321302266</v>
      </c>
      <c r="AC60" s="2">
        <f t="shared" si="15"/>
        <v>2.7777915647827602</v>
      </c>
      <c r="AD60" s="2">
        <f t="shared" si="16"/>
        <v>5.0678571428571422</v>
      </c>
      <c r="AF60" s="4">
        <v>1.2137699304646468</v>
      </c>
      <c r="AG60" s="4">
        <v>52.164841152767671</v>
      </c>
      <c r="AH60" s="5">
        <v>-5.1770000000000005</v>
      </c>
      <c r="AI60" s="5">
        <v>-27.102999999999998</v>
      </c>
      <c r="AJ60" s="3">
        <f t="shared" si="9"/>
        <v>42.97753622286416</v>
      </c>
      <c r="AK60" s="3">
        <f t="shared" si="17"/>
        <v>1.6485839463017276</v>
      </c>
    </row>
    <row r="61" spans="1:37" x14ac:dyDescent="0.85">
      <c r="A61" s="2" t="s">
        <v>10</v>
      </c>
      <c r="B61" s="2" t="s">
        <v>35</v>
      </c>
      <c r="C61" s="2" t="s">
        <v>52</v>
      </c>
      <c r="D61" s="2">
        <v>18.569089999999999</v>
      </c>
      <c r="E61" s="2">
        <v>0.51017630000000003</v>
      </c>
      <c r="F61" s="2">
        <v>54.375</v>
      </c>
      <c r="G61" s="2">
        <v>0.11600000000000001</v>
      </c>
      <c r="H61" s="2">
        <v>0.08</v>
      </c>
      <c r="I61" s="2">
        <v>0.06</v>
      </c>
      <c r="J61" s="2">
        <v>4.2000000000000003E-2</v>
      </c>
      <c r="K61" s="2">
        <f t="shared" si="10"/>
        <v>51.724137931034477</v>
      </c>
      <c r="L61" s="2">
        <f t="shared" si="11"/>
        <v>52.5</v>
      </c>
      <c r="M61" s="2">
        <v>1.18</v>
      </c>
      <c r="N61" s="2">
        <v>1.1100000000000001</v>
      </c>
      <c r="O61" s="2">
        <v>15</v>
      </c>
      <c r="P61" s="2">
        <v>4.4649999999999999</v>
      </c>
      <c r="Q61" s="2">
        <v>0.29799999999999999</v>
      </c>
      <c r="R61" s="2">
        <v>1.3029999999999999</v>
      </c>
      <c r="S61" s="2">
        <v>0.28100000000000003</v>
      </c>
      <c r="T61" s="2">
        <v>11</v>
      </c>
      <c r="U61" s="2">
        <v>3.1909999999999998</v>
      </c>
      <c r="V61" s="2">
        <v>0.44500000000000001</v>
      </c>
      <c r="W61" s="2">
        <v>1.6559999999999999</v>
      </c>
      <c r="X61" s="2">
        <v>0.34200000000000003</v>
      </c>
      <c r="Y61" s="2">
        <f t="shared" si="12"/>
        <v>0.29446153846153844</v>
      </c>
      <c r="Z61" s="2">
        <f t="shared" si="13"/>
        <v>131.62018176120341</v>
      </c>
      <c r="AA61" s="2">
        <f t="shared" si="8"/>
        <v>75.976190476190453</v>
      </c>
      <c r="AB61" s="2">
        <f t="shared" si="14"/>
        <v>7.4422980260287099</v>
      </c>
      <c r="AC61" s="2">
        <f t="shared" si="15"/>
        <v>1.3436709958437538</v>
      </c>
      <c r="AD61" s="2">
        <f t="shared" si="16"/>
        <v>4.8421052631578938</v>
      </c>
      <c r="AF61" s="4">
        <v>1.2258937159637033</v>
      </c>
      <c r="AG61" s="4">
        <v>53.432423005902301</v>
      </c>
      <c r="AH61" s="5">
        <v>-5.0810000000000004</v>
      </c>
      <c r="AI61" s="5">
        <v>-29.280999999999999</v>
      </c>
      <c r="AJ61" s="3">
        <f t="shared" si="9"/>
        <v>43.586505347160411</v>
      </c>
      <c r="AK61" s="3">
        <f t="shared" si="17"/>
        <v>1.6135235371505972</v>
      </c>
    </row>
    <row r="62" spans="1:37" x14ac:dyDescent="0.85">
      <c r="A62" s="2" t="s">
        <v>9</v>
      </c>
      <c r="B62" s="2" t="s">
        <v>36</v>
      </c>
      <c r="C62" s="2" t="s">
        <v>52</v>
      </c>
      <c r="D62" s="2">
        <v>26.744420000000002</v>
      </c>
      <c r="E62" s="2">
        <v>0.76882019999999995</v>
      </c>
      <c r="F62" s="2">
        <v>44.1875</v>
      </c>
      <c r="G62" s="2">
        <v>0.188</v>
      </c>
      <c r="H62" s="2">
        <v>0.23799999999999999</v>
      </c>
      <c r="I62" s="2">
        <v>0.104</v>
      </c>
      <c r="J62" s="2">
        <v>0.11799999999999999</v>
      </c>
      <c r="K62" s="2">
        <f t="shared" si="10"/>
        <v>55.319148936170215</v>
      </c>
      <c r="L62" s="2">
        <f t="shared" si="11"/>
        <v>49.579831932773111</v>
      </c>
      <c r="M62" s="2">
        <v>1.33</v>
      </c>
      <c r="N62" s="2">
        <v>1.4</v>
      </c>
      <c r="O62" s="2">
        <v>8</v>
      </c>
      <c r="P62" s="2">
        <v>5.2210000000000001</v>
      </c>
      <c r="Q62" s="2">
        <v>0.65300000000000002</v>
      </c>
      <c r="R62" s="2">
        <v>1.7430000000000001</v>
      </c>
      <c r="S62" s="2">
        <v>0.46500000000000002</v>
      </c>
      <c r="T62" s="2">
        <v>19</v>
      </c>
      <c r="U62" s="2">
        <v>7.157</v>
      </c>
      <c r="V62" s="2">
        <v>0.89</v>
      </c>
      <c r="W62" s="2">
        <v>2.117</v>
      </c>
      <c r="X62" s="2">
        <v>0.53500000000000003</v>
      </c>
      <c r="Y62" s="2">
        <f t="shared" si="12"/>
        <v>0.45844444444444443</v>
      </c>
      <c r="Z62" s="2">
        <f t="shared" si="13"/>
        <v>164.87355037026686</v>
      </c>
      <c r="AA62" s="2">
        <f t="shared" si="8"/>
        <v>60.652542372881364</v>
      </c>
      <c r="AB62" s="2">
        <f t="shared" si="14"/>
        <v>8.4641026233790786</v>
      </c>
      <c r="AC62" s="2">
        <f t="shared" si="15"/>
        <v>1.1814601553126907</v>
      </c>
      <c r="AD62" s="2">
        <f t="shared" si="16"/>
        <v>3.9570093457943925</v>
      </c>
      <c r="AF62" s="6">
        <v>1.0188801410181141</v>
      </c>
      <c r="AG62" s="6">
        <v>49.042162590231037</v>
      </c>
      <c r="AH62" s="8">
        <v>-8.109</v>
      </c>
      <c r="AI62" s="8">
        <v>-27.635000000000002</v>
      </c>
      <c r="AJ62" s="3">
        <f t="shared" si="9"/>
        <v>48.133397262239058</v>
      </c>
      <c r="AK62" s="3">
        <f t="shared" si="17"/>
        <v>1.6798638625141464</v>
      </c>
    </row>
    <row r="63" spans="1:37" x14ac:dyDescent="0.85">
      <c r="A63" s="2" t="s">
        <v>9</v>
      </c>
      <c r="B63" s="2" t="s">
        <v>36</v>
      </c>
      <c r="C63" s="2" t="s">
        <v>52</v>
      </c>
      <c r="D63" s="2">
        <v>26.744420000000002</v>
      </c>
      <c r="E63" s="2">
        <v>0.76882019999999995</v>
      </c>
      <c r="F63" s="2">
        <v>44.1875</v>
      </c>
      <c r="G63" s="2">
        <v>0.10299999999999999</v>
      </c>
      <c r="H63" s="2">
        <v>8.6999999999999994E-2</v>
      </c>
      <c r="I63" s="2">
        <v>5.8000000000000003E-2</v>
      </c>
      <c r="J63" s="2">
        <v>4.7E-2</v>
      </c>
      <c r="K63" s="2">
        <f t="shared" si="10"/>
        <v>56.310679611650492</v>
      </c>
      <c r="L63" s="2">
        <f t="shared" si="11"/>
        <v>54.022988505747129</v>
      </c>
      <c r="M63" s="2">
        <v>1.02</v>
      </c>
      <c r="N63" s="2">
        <v>1.04</v>
      </c>
      <c r="O63" s="2">
        <v>7</v>
      </c>
      <c r="P63" s="2">
        <v>3.2959999999999998</v>
      </c>
      <c r="Q63" s="2">
        <v>0.47099999999999997</v>
      </c>
      <c r="R63" s="2">
        <v>1.3</v>
      </c>
      <c r="S63" s="2">
        <v>0.46</v>
      </c>
      <c r="T63" s="2">
        <v>5</v>
      </c>
      <c r="U63" s="2">
        <v>2.843</v>
      </c>
      <c r="V63" s="2">
        <v>0.64900000000000002</v>
      </c>
      <c r="W63" s="2">
        <v>1.484</v>
      </c>
      <c r="X63" s="2">
        <v>0.55700000000000005</v>
      </c>
      <c r="Y63" s="2">
        <f t="shared" si="12"/>
        <v>0.51158333333333328</v>
      </c>
      <c r="Z63" s="2">
        <f t="shared" si="13"/>
        <v>165.31832571227577</v>
      </c>
      <c r="AA63" s="2">
        <f t="shared" si="8"/>
        <v>60.48936170212766</v>
      </c>
      <c r="AB63" s="2">
        <f t="shared" si="14"/>
        <v>7.3684177650161784</v>
      </c>
      <c r="AC63" s="2">
        <f t="shared" si="15"/>
        <v>1.3571434626682088</v>
      </c>
      <c r="AD63" s="2">
        <f t="shared" si="16"/>
        <v>2.6642728904847393</v>
      </c>
      <c r="AF63" s="6">
        <v>1.0955189181998066</v>
      </c>
      <c r="AG63" s="6">
        <v>49.013284902925797</v>
      </c>
      <c r="AH63" s="8">
        <v>-6.5369999999999999</v>
      </c>
      <c r="AI63" s="8">
        <v>-26.289000000000001</v>
      </c>
      <c r="AJ63" s="3">
        <f t="shared" si="9"/>
        <v>44.739788687050762</v>
      </c>
      <c r="AK63" s="3">
        <f t="shared" si="17"/>
        <v>1.8110935334291562</v>
      </c>
    </row>
    <row r="64" spans="1:37" x14ac:dyDescent="0.85">
      <c r="A64" s="2" t="s">
        <v>9</v>
      </c>
      <c r="B64" s="2" t="s">
        <v>36</v>
      </c>
      <c r="C64" s="2" t="s">
        <v>52</v>
      </c>
      <c r="D64" s="2">
        <v>26.744420000000002</v>
      </c>
      <c r="E64" s="2">
        <v>0.76882019999999995</v>
      </c>
      <c r="F64" s="2">
        <v>44.1875</v>
      </c>
      <c r="G64" s="2">
        <v>0.12</v>
      </c>
      <c r="H64" s="2">
        <v>0.127</v>
      </c>
      <c r="I64" s="2">
        <v>6.5000000000000002E-2</v>
      </c>
      <c r="J64" s="2">
        <v>6.5000000000000002E-2</v>
      </c>
      <c r="K64" s="2">
        <f t="shared" si="10"/>
        <v>54.166666666666671</v>
      </c>
      <c r="L64" s="2">
        <f t="shared" si="11"/>
        <v>51.181102362204726</v>
      </c>
      <c r="M64" s="2">
        <v>1.2</v>
      </c>
      <c r="N64" s="2">
        <v>1.1499999999999999</v>
      </c>
      <c r="O64" s="2">
        <v>8</v>
      </c>
      <c r="P64" s="2">
        <v>3.4689999999999999</v>
      </c>
      <c r="Q64" s="2">
        <v>0.434</v>
      </c>
      <c r="R64" s="2">
        <v>1.42</v>
      </c>
      <c r="S64" s="2">
        <v>0.38500000000000001</v>
      </c>
      <c r="T64" s="2">
        <v>7</v>
      </c>
      <c r="U64" s="2">
        <v>3.8820000000000001</v>
      </c>
      <c r="V64" s="2">
        <v>0.626</v>
      </c>
      <c r="W64" s="2">
        <v>1.597</v>
      </c>
      <c r="X64" s="2">
        <v>0.499</v>
      </c>
      <c r="Y64" s="2">
        <f t="shared" si="12"/>
        <v>0.49006666666666665</v>
      </c>
      <c r="Z64" s="2">
        <f t="shared" si="13"/>
        <v>167.43946419371457</v>
      </c>
      <c r="AA64" s="2">
        <f t="shared" si="8"/>
        <v>59.723076923076924</v>
      </c>
      <c r="AB64" s="2">
        <f t="shared" si="14"/>
        <v>6.7823071690928858</v>
      </c>
      <c r="AC64" s="2">
        <f t="shared" si="15"/>
        <v>1.474424521137911</v>
      </c>
      <c r="AD64" s="2">
        <f t="shared" si="16"/>
        <v>3.2004008016032062</v>
      </c>
      <c r="AF64" s="6">
        <v>1.0405107101446458</v>
      </c>
      <c r="AG64" s="6">
        <v>49.482481607759446</v>
      </c>
      <c r="AH64" s="8">
        <v>-10.173</v>
      </c>
      <c r="AI64" s="8">
        <v>-27.617999999999999</v>
      </c>
      <c r="AJ64" s="3">
        <f t="shared" si="9"/>
        <v>47.555956056310727</v>
      </c>
      <c r="AK64" s="3">
        <f t="shared" si="17"/>
        <v>1.7422255579444093</v>
      </c>
    </row>
    <row r="65" spans="1:37" x14ac:dyDescent="0.85">
      <c r="A65" s="2" t="s">
        <v>9</v>
      </c>
      <c r="B65" s="2" t="s">
        <v>36</v>
      </c>
      <c r="C65" s="2" t="s">
        <v>52</v>
      </c>
      <c r="D65" s="2">
        <v>26.744420000000002</v>
      </c>
      <c r="E65" s="2">
        <v>0.76882019999999995</v>
      </c>
      <c r="F65" s="2">
        <v>44.1875</v>
      </c>
      <c r="G65" s="2">
        <v>0.33100000000000002</v>
      </c>
      <c r="H65" s="2">
        <v>0.32900000000000001</v>
      </c>
      <c r="I65" s="2">
        <v>0.17799999999999999</v>
      </c>
      <c r="J65" s="2">
        <v>0.16300000000000001</v>
      </c>
      <c r="K65" s="2">
        <f t="shared" ref="K65:K96" si="18">I65/G65*100</f>
        <v>53.776435045317214</v>
      </c>
      <c r="L65" s="2">
        <f t="shared" ref="L65:L96" si="19">J65/H65*100</f>
        <v>49.544072948328264</v>
      </c>
      <c r="M65" s="2">
        <v>1.74</v>
      </c>
      <c r="N65" s="2">
        <v>1.56</v>
      </c>
      <c r="O65" s="2">
        <v>13</v>
      </c>
      <c r="P65" s="2">
        <v>9.4909999999999997</v>
      </c>
      <c r="Q65" s="2">
        <v>0.73</v>
      </c>
      <c r="R65" s="2">
        <v>2.0670000000000002</v>
      </c>
      <c r="S65" s="2">
        <v>0.44</v>
      </c>
      <c r="T65" s="2">
        <v>15</v>
      </c>
      <c r="U65" s="2">
        <v>10.304</v>
      </c>
      <c r="V65" s="2">
        <v>1.02</v>
      </c>
      <c r="W65" s="2">
        <v>2.3530000000000002</v>
      </c>
      <c r="X65" s="2">
        <v>0.55200000000000005</v>
      </c>
      <c r="Y65" s="2">
        <f t="shared" si="12"/>
        <v>0.70696428571428582</v>
      </c>
      <c r="Z65" s="2">
        <f t="shared" si="13"/>
        <v>158.19099378881987</v>
      </c>
      <c r="AA65" s="2">
        <f t="shared" si="8"/>
        <v>63.214723926380373</v>
      </c>
      <c r="AB65" s="2">
        <f t="shared" si="14"/>
        <v>9.2852110182849046</v>
      </c>
      <c r="AC65" s="2">
        <f t="shared" si="15"/>
        <v>1.0769814471967838</v>
      </c>
      <c r="AD65" s="2">
        <f t="shared" si="16"/>
        <v>4.26268115942029</v>
      </c>
      <c r="AF65" s="6">
        <v>1.0755046302711562</v>
      </c>
      <c r="AG65" s="6">
        <v>49.824472626926664</v>
      </c>
      <c r="AH65" s="8">
        <v>-8.2409999999999997</v>
      </c>
      <c r="AI65" s="8">
        <v>-28.376000000000001</v>
      </c>
      <c r="AJ65" s="3">
        <f t="shared" si="9"/>
        <v>46.326599834688686</v>
      </c>
      <c r="AK65" s="3">
        <f t="shared" si="17"/>
        <v>1.7013514628707147</v>
      </c>
    </row>
    <row r="66" spans="1:37" x14ac:dyDescent="0.85">
      <c r="A66" s="2" t="s">
        <v>9</v>
      </c>
      <c r="B66" s="2" t="s">
        <v>36</v>
      </c>
      <c r="C66" s="2" t="s">
        <v>52</v>
      </c>
      <c r="D66" s="2">
        <v>26.744420000000002</v>
      </c>
      <c r="E66" s="2">
        <v>0.76882019999999995</v>
      </c>
      <c r="F66" s="2">
        <v>44.1875</v>
      </c>
      <c r="G66" s="2">
        <v>0.32300000000000001</v>
      </c>
      <c r="H66" s="2">
        <v>0.29699999999999999</v>
      </c>
      <c r="I66" s="2">
        <v>0.17799999999999999</v>
      </c>
      <c r="J66" s="2">
        <v>0.151</v>
      </c>
      <c r="K66" s="2">
        <f t="shared" si="18"/>
        <v>55.108359133126925</v>
      </c>
      <c r="L66" s="2">
        <f t="shared" si="19"/>
        <v>50.841750841750844</v>
      </c>
      <c r="M66" s="2">
        <v>1.6</v>
      </c>
      <c r="N66" s="2">
        <v>1.71</v>
      </c>
      <c r="O66" s="2">
        <v>13</v>
      </c>
      <c r="P66" s="2">
        <v>8.7650000000000006</v>
      </c>
      <c r="Q66" s="2">
        <v>0.67400000000000004</v>
      </c>
      <c r="R66" s="2">
        <v>1.8640000000000001</v>
      </c>
      <c r="S66" s="2">
        <v>0.45200000000000001</v>
      </c>
      <c r="T66" s="2">
        <v>14</v>
      </c>
      <c r="U66" s="2">
        <v>8.4640000000000004</v>
      </c>
      <c r="V66" s="2">
        <v>0.86799999999999999</v>
      </c>
      <c r="W66" s="2">
        <v>2.0920000000000001</v>
      </c>
      <c r="X66" s="2">
        <v>0.52800000000000002</v>
      </c>
      <c r="Y66" s="2">
        <f t="shared" ref="Y66:Y97" si="20">(P66+U66)/(O66+T66)</f>
        <v>0.63811111111111107</v>
      </c>
      <c r="Z66" s="2">
        <f t="shared" ref="Z66:Z97" si="21">J66/U66*10000</f>
        <v>178.40264650283549</v>
      </c>
      <c r="AA66" s="2">
        <f t="shared" ref="AA66:AA129" si="22">1/Z66*10000</f>
        <v>56.052980132450344</v>
      </c>
      <c r="AB66" s="2">
        <f t="shared" ref="AB66:AB97" si="23">(P66+U66)/(M66/2/10*N66/2/10*PI())/100</f>
        <v>8.0177792822522367</v>
      </c>
      <c r="AC66" s="2">
        <f t="shared" ref="AC66:AC97" si="24">1/((P66+U66)/(M66/2/10*N66/2/10*PI()))*1000</f>
        <v>1.2472281473419342</v>
      </c>
      <c r="AD66" s="2">
        <f t="shared" ref="AD66:AD97" si="25">W66/X66</f>
        <v>3.9621212121212119</v>
      </c>
      <c r="AF66" s="6">
        <v>1.0364119006839543</v>
      </c>
      <c r="AG66" s="6">
        <v>48.938305659412912</v>
      </c>
      <c r="AH66" s="8">
        <v>-8.0549999999999997</v>
      </c>
      <c r="AI66" s="8">
        <v>-27.314</v>
      </c>
      <c r="AJ66" s="3">
        <f t="shared" ref="AJ66:AJ129" si="26">AG66/AF66</f>
        <v>47.218973100479928</v>
      </c>
      <c r="AK66" s="3">
        <f t="shared" ref="AK66:AK97" si="27">AF66/100*Z66</f>
        <v>1.8489862594905133</v>
      </c>
    </row>
    <row r="67" spans="1:37" x14ac:dyDescent="0.85">
      <c r="A67" s="2" t="s">
        <v>9</v>
      </c>
      <c r="B67" s="2" t="s">
        <v>36</v>
      </c>
      <c r="C67" s="2" t="s">
        <v>52</v>
      </c>
      <c r="D67" s="2">
        <v>26.744420000000002</v>
      </c>
      <c r="E67" s="2">
        <v>0.76882019999999995</v>
      </c>
      <c r="F67" s="2">
        <v>44.1875</v>
      </c>
      <c r="G67" s="2">
        <v>0.26500000000000001</v>
      </c>
      <c r="H67" s="2">
        <v>0.13700000000000001</v>
      </c>
      <c r="I67" s="2">
        <v>0.14499999999999999</v>
      </c>
      <c r="J67" s="2">
        <v>7.1999999999999995E-2</v>
      </c>
      <c r="K67" s="2">
        <f t="shared" si="18"/>
        <v>54.716981132075468</v>
      </c>
      <c r="L67" s="2">
        <f t="shared" si="19"/>
        <v>52.554744525547434</v>
      </c>
      <c r="M67" s="2">
        <v>1.32</v>
      </c>
      <c r="N67" s="2">
        <v>1.33</v>
      </c>
      <c r="O67" s="2">
        <v>8</v>
      </c>
      <c r="P67" s="2">
        <v>6.383</v>
      </c>
      <c r="Q67" s="2">
        <v>0.79800000000000004</v>
      </c>
      <c r="R67" s="2">
        <v>1.897</v>
      </c>
      <c r="S67" s="2">
        <v>0.495</v>
      </c>
      <c r="T67" s="2">
        <v>7</v>
      </c>
      <c r="U67" s="2">
        <v>3.9350000000000001</v>
      </c>
      <c r="V67" s="2">
        <v>1.2909999999999999</v>
      </c>
      <c r="W67" s="2">
        <v>2.44</v>
      </c>
      <c r="X67" s="2">
        <v>0.67400000000000004</v>
      </c>
      <c r="Y67" s="2">
        <f t="shared" si="20"/>
        <v>0.68786666666666663</v>
      </c>
      <c r="Z67" s="2">
        <f t="shared" si="21"/>
        <v>182.97331639135956</v>
      </c>
      <c r="AA67" s="2">
        <f t="shared" si="22"/>
        <v>54.652777777777793</v>
      </c>
      <c r="AB67" s="2">
        <f t="shared" si="23"/>
        <v>7.4830745173031481</v>
      </c>
      <c r="AC67" s="2">
        <f t="shared" si="24"/>
        <v>1.3363491138404346</v>
      </c>
      <c r="AD67" s="2">
        <f t="shared" si="25"/>
        <v>3.6201780415430265</v>
      </c>
      <c r="AF67" s="4">
        <v>1.1455800787203929</v>
      </c>
      <c r="AG67" s="4">
        <v>52.539660002940771</v>
      </c>
      <c r="AH67" s="5">
        <v>-9.0140000000000011</v>
      </c>
      <c r="AI67" s="5">
        <v>-26.483000000000001</v>
      </c>
      <c r="AJ67" s="3">
        <f t="shared" si="26"/>
        <v>45.862930910624165</v>
      </c>
      <c r="AK67" s="3">
        <f t="shared" si="27"/>
        <v>2.0961058619534505</v>
      </c>
    </row>
    <row r="68" spans="1:37" x14ac:dyDescent="0.85">
      <c r="A68" s="2" t="s">
        <v>9</v>
      </c>
      <c r="B68" s="2" t="s">
        <v>36</v>
      </c>
      <c r="C68" s="2" t="s">
        <v>52</v>
      </c>
      <c r="D68" s="2">
        <v>26.744420000000002</v>
      </c>
      <c r="E68" s="2">
        <v>0.76882019999999995</v>
      </c>
      <c r="F68" s="2">
        <v>44.1875</v>
      </c>
      <c r="G68" s="2">
        <v>0.19600000000000001</v>
      </c>
      <c r="H68" s="2">
        <v>0.20599999999999999</v>
      </c>
      <c r="I68" s="2">
        <v>0.105</v>
      </c>
      <c r="J68" s="2">
        <v>0.111</v>
      </c>
      <c r="K68" s="2">
        <f t="shared" si="18"/>
        <v>53.571428571428569</v>
      </c>
      <c r="L68" s="2">
        <f t="shared" si="19"/>
        <v>53.883495145631066</v>
      </c>
      <c r="M68" s="2">
        <v>1.43</v>
      </c>
      <c r="N68" s="2">
        <v>1.4</v>
      </c>
      <c r="O68" s="2">
        <v>8</v>
      </c>
      <c r="P68" s="2">
        <v>5.8360000000000003</v>
      </c>
      <c r="Q68" s="2">
        <v>0.72899999999999998</v>
      </c>
      <c r="R68" s="2">
        <v>1.776</v>
      </c>
      <c r="S68" s="2">
        <v>0.50600000000000001</v>
      </c>
      <c r="T68" s="2">
        <v>11</v>
      </c>
      <c r="U68" s="2">
        <v>6.2830000000000004</v>
      </c>
      <c r="V68" s="2">
        <v>1.0680000000000001</v>
      </c>
      <c r="W68" s="2">
        <v>2.2090000000000001</v>
      </c>
      <c r="X68" s="2">
        <v>0.61599999999999999</v>
      </c>
      <c r="Y68" s="2">
        <f t="shared" si="20"/>
        <v>0.63784210526315788</v>
      </c>
      <c r="Z68" s="2">
        <f t="shared" si="21"/>
        <v>176.6671971987904</v>
      </c>
      <c r="AA68" s="2">
        <f t="shared" si="22"/>
        <v>56.603603603603602</v>
      </c>
      <c r="AB68" s="2">
        <f t="shared" si="23"/>
        <v>7.7074875337889308</v>
      </c>
      <c r="AC68" s="2">
        <f t="shared" si="24"/>
        <v>1.29743965931322</v>
      </c>
      <c r="AD68" s="2">
        <f t="shared" si="25"/>
        <v>3.5860389610389611</v>
      </c>
      <c r="AF68" s="4">
        <v>1.137447047919383</v>
      </c>
      <c r="AG68" s="4">
        <v>54.907726718510055</v>
      </c>
      <c r="AH68" s="5">
        <v>-9.6490000000000009</v>
      </c>
      <c r="AI68" s="5">
        <v>-27.178999999999998</v>
      </c>
      <c r="AJ68" s="3">
        <f t="shared" si="26"/>
        <v>48.272776142807892</v>
      </c>
      <c r="AK68" s="3">
        <f t="shared" si="27"/>
        <v>2.0094958191795564</v>
      </c>
    </row>
    <row r="69" spans="1:37" x14ac:dyDescent="0.85">
      <c r="A69" s="2" t="s">
        <v>9</v>
      </c>
      <c r="B69" s="2" t="s">
        <v>36</v>
      </c>
      <c r="C69" s="2" t="s">
        <v>52</v>
      </c>
      <c r="D69" s="2">
        <v>26.744420000000002</v>
      </c>
      <c r="E69" s="2">
        <v>0.76882019999999995</v>
      </c>
      <c r="F69" s="2">
        <v>44.1875</v>
      </c>
      <c r="G69" s="2">
        <v>0.185</v>
      </c>
      <c r="H69" s="2">
        <v>0.17799999999999999</v>
      </c>
      <c r="I69" s="2">
        <v>9.8000000000000004E-2</v>
      </c>
      <c r="J69" s="2">
        <v>9.0999999999999998E-2</v>
      </c>
      <c r="K69" s="2">
        <f t="shared" si="18"/>
        <v>52.972972972972975</v>
      </c>
      <c r="L69" s="2">
        <f t="shared" si="19"/>
        <v>51.123595505617978</v>
      </c>
      <c r="M69" s="2">
        <v>1.52</v>
      </c>
      <c r="N69" s="2">
        <v>1.45</v>
      </c>
      <c r="O69" s="2">
        <v>10</v>
      </c>
      <c r="P69" s="2">
        <v>5.6440000000000001</v>
      </c>
      <c r="Q69" s="2">
        <v>0.56399999999999995</v>
      </c>
      <c r="R69" s="2">
        <v>1.659</v>
      </c>
      <c r="S69" s="2">
        <v>0.42499999999999999</v>
      </c>
      <c r="T69" s="2">
        <v>9</v>
      </c>
      <c r="U69" s="2">
        <v>5.4850000000000003</v>
      </c>
      <c r="V69" s="2">
        <v>0.76700000000000002</v>
      </c>
      <c r="W69" s="2">
        <v>2.04</v>
      </c>
      <c r="X69" s="2">
        <v>0.47799999999999998</v>
      </c>
      <c r="Y69" s="2">
        <f t="shared" si="20"/>
        <v>0.58573684210526322</v>
      </c>
      <c r="Z69" s="2">
        <f t="shared" si="21"/>
        <v>165.90701914311757</v>
      </c>
      <c r="AA69" s="2">
        <f t="shared" si="22"/>
        <v>60.274725274725284</v>
      </c>
      <c r="AB69" s="2">
        <f t="shared" si="23"/>
        <v>6.4291664670406661</v>
      </c>
      <c r="AC69" s="2">
        <f t="shared" si="24"/>
        <v>1.5554115842645124</v>
      </c>
      <c r="AD69" s="2">
        <f t="shared" si="25"/>
        <v>4.2677824267782425</v>
      </c>
      <c r="AF69" s="4">
        <v>1.2476704109318886</v>
      </c>
      <c r="AG69" s="4">
        <v>51.958147537962397</v>
      </c>
      <c r="AH69" s="5">
        <v>-7.593</v>
      </c>
      <c r="AI69" s="5">
        <v>-26.201000000000001</v>
      </c>
      <c r="AJ69" s="3">
        <f t="shared" si="26"/>
        <v>41.644128996498928</v>
      </c>
      <c r="AK69" s="3">
        <f t="shared" si="27"/>
        <v>2.069972787507782</v>
      </c>
    </row>
    <row r="70" spans="1:37" x14ac:dyDescent="0.85">
      <c r="A70" s="2" t="s">
        <v>9</v>
      </c>
      <c r="B70" s="2" t="s">
        <v>36</v>
      </c>
      <c r="C70" s="2" t="s">
        <v>52</v>
      </c>
      <c r="D70" s="2">
        <v>26.744420000000002</v>
      </c>
      <c r="E70" s="2">
        <v>0.76882019999999995</v>
      </c>
      <c r="F70" s="2">
        <v>44.1875</v>
      </c>
      <c r="G70" s="2">
        <v>7.0999999999999994E-2</v>
      </c>
      <c r="H70" s="2">
        <v>7.0000000000000007E-2</v>
      </c>
      <c r="I70" s="2">
        <v>3.6999999999999998E-2</v>
      </c>
      <c r="J70" s="2">
        <v>0.04</v>
      </c>
      <c r="K70" s="2">
        <f t="shared" si="18"/>
        <v>52.112676056338024</v>
      </c>
      <c r="L70" s="2">
        <f t="shared" si="19"/>
        <v>57.142857142857139</v>
      </c>
      <c r="M70" s="2">
        <v>1.1299999999999999</v>
      </c>
      <c r="N70" s="2">
        <v>1.27</v>
      </c>
      <c r="O70" s="2">
        <v>7</v>
      </c>
      <c r="P70" s="2">
        <v>2.1120000000000001</v>
      </c>
      <c r="Q70" s="2">
        <v>0.30199999999999999</v>
      </c>
      <c r="R70" s="2">
        <v>1.149</v>
      </c>
      <c r="S70" s="2">
        <v>0.32700000000000001</v>
      </c>
      <c r="T70" s="2">
        <v>6</v>
      </c>
      <c r="U70" s="2">
        <v>2.1669999999999998</v>
      </c>
      <c r="V70" s="2">
        <v>0.45</v>
      </c>
      <c r="W70" s="2">
        <v>1.383</v>
      </c>
      <c r="X70" s="2">
        <v>0.41399999999999998</v>
      </c>
      <c r="Y70" s="2">
        <f t="shared" si="20"/>
        <v>0.32915384615384613</v>
      </c>
      <c r="Z70" s="2">
        <f t="shared" si="21"/>
        <v>184.5869866174435</v>
      </c>
      <c r="AA70" s="2">
        <f t="shared" si="22"/>
        <v>54.17499999999999</v>
      </c>
      <c r="AB70" s="2">
        <f t="shared" si="23"/>
        <v>3.7963849292187035</v>
      </c>
      <c r="AC70" s="2">
        <f t="shared" si="24"/>
        <v>2.6340848429345125</v>
      </c>
      <c r="AD70" s="2">
        <f t="shared" si="25"/>
        <v>3.3405797101449277</v>
      </c>
      <c r="AF70" s="4">
        <v>1.0657318814367922</v>
      </c>
      <c r="AG70" s="4">
        <v>50.490257046059305</v>
      </c>
      <c r="AH70" s="5">
        <v>-6.9300000000000006</v>
      </c>
      <c r="AI70" s="5">
        <v>-27.317</v>
      </c>
      <c r="AJ70" s="3">
        <f t="shared" si="26"/>
        <v>47.376134584610199</v>
      </c>
      <c r="AK70" s="3">
        <f t="shared" si="27"/>
        <v>1.9672023653655606</v>
      </c>
    </row>
    <row r="71" spans="1:37" x14ac:dyDescent="0.85">
      <c r="A71" s="2" t="s">
        <v>9</v>
      </c>
      <c r="B71" s="2" t="s">
        <v>36</v>
      </c>
      <c r="C71" s="2" t="s">
        <v>52</v>
      </c>
      <c r="D71" s="2">
        <v>26.744420000000002</v>
      </c>
      <c r="E71" s="2">
        <v>0.76882019999999995</v>
      </c>
      <c r="F71" s="2">
        <v>44.1875</v>
      </c>
      <c r="G71" s="2">
        <v>0.23899999999999999</v>
      </c>
      <c r="H71" s="2">
        <v>0.224</v>
      </c>
      <c r="I71" s="2">
        <v>0.13500000000000001</v>
      </c>
      <c r="J71" s="2">
        <v>0.11899999999999999</v>
      </c>
      <c r="K71" s="2">
        <f t="shared" si="18"/>
        <v>56.485355648535574</v>
      </c>
      <c r="L71" s="2">
        <f t="shared" si="19"/>
        <v>53.125</v>
      </c>
      <c r="M71" s="2">
        <v>1.41</v>
      </c>
      <c r="N71" s="2">
        <v>1.37</v>
      </c>
      <c r="O71" s="2">
        <v>8</v>
      </c>
      <c r="P71" s="2">
        <v>7.0190000000000001</v>
      </c>
      <c r="Q71" s="2">
        <v>0.877</v>
      </c>
      <c r="R71" s="2">
        <v>2.0139999999999998</v>
      </c>
      <c r="S71" s="2">
        <v>0.54400000000000004</v>
      </c>
      <c r="T71" s="2">
        <v>21</v>
      </c>
      <c r="U71" s="2">
        <v>7.3239999999999998</v>
      </c>
      <c r="V71" s="2">
        <v>1.113</v>
      </c>
      <c r="W71" s="2">
        <v>2.2890000000000001</v>
      </c>
      <c r="X71" s="2">
        <v>0.61899999999999999</v>
      </c>
      <c r="Y71" s="2">
        <f t="shared" si="20"/>
        <v>0.49458620689655175</v>
      </c>
      <c r="Z71" s="2">
        <f t="shared" si="21"/>
        <v>162.47951938831238</v>
      </c>
      <c r="AA71" s="2">
        <f t="shared" si="22"/>
        <v>61.54621848739496</v>
      </c>
      <c r="AB71" s="2">
        <f t="shared" si="23"/>
        <v>9.4538876586097427</v>
      </c>
      <c r="AC71" s="2">
        <f t="shared" si="24"/>
        <v>1.0577659013001819</v>
      </c>
      <c r="AD71" s="2">
        <f t="shared" si="25"/>
        <v>3.6978998384491115</v>
      </c>
      <c r="AF71" s="4">
        <v>1.2378671815392102</v>
      </c>
      <c r="AG71" s="4">
        <v>55.664880405008674</v>
      </c>
      <c r="AH71" s="5">
        <v>-7.6630000000000003</v>
      </c>
      <c r="AI71" s="5">
        <v>-28.509999999999998</v>
      </c>
      <c r="AJ71" s="3">
        <f t="shared" si="26"/>
        <v>44.968378865810863</v>
      </c>
      <c r="AK71" s="3">
        <f t="shared" si="27"/>
        <v>2.0112806472305569</v>
      </c>
    </row>
    <row r="72" spans="1:37" x14ac:dyDescent="0.85">
      <c r="A72" s="2" t="s">
        <v>9</v>
      </c>
      <c r="B72" s="2" t="s">
        <v>36</v>
      </c>
      <c r="C72" s="2" t="s">
        <v>52</v>
      </c>
      <c r="D72" s="2">
        <v>26.744420000000002</v>
      </c>
      <c r="E72" s="2">
        <v>0.76882019999999995</v>
      </c>
      <c r="F72" s="2">
        <v>44.1875</v>
      </c>
      <c r="G72" s="2">
        <v>5.2999999999999999E-2</v>
      </c>
      <c r="H72" s="2">
        <v>7.0000000000000007E-2</v>
      </c>
      <c r="I72" s="2">
        <v>2.8000000000000001E-2</v>
      </c>
      <c r="J72" s="2">
        <v>3.7999999999999999E-2</v>
      </c>
      <c r="K72" s="2">
        <f t="shared" si="18"/>
        <v>52.830188679245282</v>
      </c>
      <c r="L72" s="2">
        <f t="shared" si="19"/>
        <v>54.285714285714285</v>
      </c>
      <c r="M72" s="2">
        <v>1.2</v>
      </c>
      <c r="N72" s="2">
        <v>1.17</v>
      </c>
      <c r="O72" s="2">
        <v>11</v>
      </c>
      <c r="P72" s="2">
        <v>1.667</v>
      </c>
      <c r="Q72" s="2">
        <v>0.152</v>
      </c>
      <c r="R72" s="2">
        <v>0.96899999999999997</v>
      </c>
      <c r="S72" s="2">
        <v>0.19500000000000001</v>
      </c>
      <c r="T72" s="2">
        <v>15</v>
      </c>
      <c r="U72" s="2">
        <v>2.2949999999999999</v>
      </c>
      <c r="V72" s="2">
        <v>0.21199999999999999</v>
      </c>
      <c r="W72" s="2">
        <v>1.1559999999999999</v>
      </c>
      <c r="X72" s="2">
        <v>0.23400000000000001</v>
      </c>
      <c r="Y72" s="2">
        <f t="shared" si="20"/>
        <v>0.15238461538461537</v>
      </c>
      <c r="Z72" s="2">
        <f t="shared" si="21"/>
        <v>165.57734204793027</v>
      </c>
      <c r="AA72" s="2">
        <f t="shared" si="22"/>
        <v>60.394736842105267</v>
      </c>
      <c r="AB72" s="2">
        <f t="shared" si="23"/>
        <v>3.5930021910546399</v>
      </c>
      <c r="AC72" s="2">
        <f t="shared" si="24"/>
        <v>2.7831878379859099</v>
      </c>
      <c r="AD72" s="2">
        <f t="shared" si="25"/>
        <v>4.9401709401709395</v>
      </c>
      <c r="AF72" s="6">
        <v>1.08652485062616</v>
      </c>
      <c r="AG72" s="6">
        <v>47.178997332848631</v>
      </c>
      <c r="AH72" s="8">
        <v>-7.2640000000000002</v>
      </c>
      <c r="AI72" s="8">
        <v>-27.053000000000001</v>
      </c>
      <c r="AJ72" s="3">
        <f t="shared" si="26"/>
        <v>43.421922016472571</v>
      </c>
      <c r="AK72" s="3">
        <f t="shared" si="27"/>
        <v>1.7990389683570402</v>
      </c>
    </row>
    <row r="73" spans="1:37" x14ac:dyDescent="0.85">
      <c r="A73" s="2" t="s">
        <v>9</v>
      </c>
      <c r="B73" s="2" t="s">
        <v>36</v>
      </c>
      <c r="C73" s="2" t="s">
        <v>52</v>
      </c>
      <c r="D73" s="2">
        <v>26.744420000000002</v>
      </c>
      <c r="E73" s="2">
        <v>0.76882019999999995</v>
      </c>
      <c r="F73" s="2">
        <v>44.1875</v>
      </c>
      <c r="G73" s="2">
        <v>9.1999999999999998E-2</v>
      </c>
      <c r="H73" s="2">
        <v>9.7000000000000003E-2</v>
      </c>
      <c r="I73" s="2">
        <v>4.8000000000000001E-2</v>
      </c>
      <c r="J73" s="2">
        <v>4.8000000000000001E-2</v>
      </c>
      <c r="K73" s="2">
        <f t="shared" si="18"/>
        <v>52.173913043478258</v>
      </c>
      <c r="L73" s="2">
        <f t="shared" si="19"/>
        <v>49.484536082474229</v>
      </c>
      <c r="M73" s="2">
        <v>1.03</v>
      </c>
      <c r="N73" s="2">
        <v>1.18</v>
      </c>
      <c r="O73" s="2">
        <v>11</v>
      </c>
      <c r="P73" s="2">
        <v>3.1619999999999999</v>
      </c>
      <c r="Q73" s="2">
        <v>0.28699999999999998</v>
      </c>
      <c r="R73" s="2">
        <v>1.5049999999999999</v>
      </c>
      <c r="S73" s="2">
        <v>0.24299999999999999</v>
      </c>
      <c r="T73" s="2">
        <v>16</v>
      </c>
      <c r="U73" s="2">
        <v>3.6680000000000001</v>
      </c>
      <c r="V73" s="2">
        <v>0.35199999999999998</v>
      </c>
      <c r="W73" s="2">
        <v>1.62</v>
      </c>
      <c r="X73" s="2">
        <v>0.27700000000000002</v>
      </c>
      <c r="Y73" s="2">
        <f t="shared" si="20"/>
        <v>0.25296296296296295</v>
      </c>
      <c r="Z73" s="2">
        <f t="shared" si="21"/>
        <v>130.86150490730643</v>
      </c>
      <c r="AA73" s="2">
        <f t="shared" si="22"/>
        <v>76.416666666666671</v>
      </c>
      <c r="AB73" s="2">
        <f t="shared" si="23"/>
        <v>7.1550321626963633</v>
      </c>
      <c r="AC73" s="2">
        <f t="shared" si="24"/>
        <v>1.3976177566519161</v>
      </c>
      <c r="AD73" s="2">
        <f t="shared" si="25"/>
        <v>5.8483754512635375</v>
      </c>
      <c r="AF73" s="6">
        <v>1.2108961706067096</v>
      </c>
      <c r="AG73" s="6">
        <v>50.778378315816909</v>
      </c>
      <c r="AH73" s="8">
        <v>-5.9160000000000004</v>
      </c>
      <c r="AI73" s="8">
        <v>-27.565999999999999</v>
      </c>
      <c r="AJ73" s="3">
        <f t="shared" si="26"/>
        <v>41.934543644955802</v>
      </c>
      <c r="AK73" s="3">
        <f t="shared" si="27"/>
        <v>1.5845969517208849</v>
      </c>
    </row>
    <row r="74" spans="1:37" x14ac:dyDescent="0.85">
      <c r="A74" s="2" t="s">
        <v>9</v>
      </c>
      <c r="B74" s="2" t="s">
        <v>36</v>
      </c>
      <c r="C74" s="2" t="s">
        <v>52</v>
      </c>
      <c r="D74" s="2">
        <v>26.744420000000002</v>
      </c>
      <c r="E74" s="2">
        <v>0.76882019999999995</v>
      </c>
      <c r="F74" s="2">
        <v>44.1875</v>
      </c>
      <c r="G74" s="2">
        <v>9.0999999999999998E-2</v>
      </c>
      <c r="H74" s="2">
        <v>0.08</v>
      </c>
      <c r="I74" s="2">
        <v>4.5999999999999999E-2</v>
      </c>
      <c r="J74" s="2">
        <v>3.9E-2</v>
      </c>
      <c r="K74" s="2">
        <f t="shared" si="18"/>
        <v>50.549450549450547</v>
      </c>
      <c r="L74" s="2">
        <f t="shared" si="19"/>
        <v>48.75</v>
      </c>
      <c r="M74" s="2">
        <v>1.22</v>
      </c>
      <c r="N74" s="2">
        <v>1.21</v>
      </c>
      <c r="O74" s="2">
        <v>12</v>
      </c>
      <c r="P74" s="2">
        <v>2.6850000000000001</v>
      </c>
      <c r="Q74" s="2">
        <v>0.224</v>
      </c>
      <c r="R74" s="2">
        <v>1.1779999999999999</v>
      </c>
      <c r="S74" s="2">
        <v>0.23499999999999999</v>
      </c>
      <c r="T74" s="2">
        <v>14</v>
      </c>
      <c r="U74" s="2">
        <v>2.617</v>
      </c>
      <c r="V74" s="2">
        <v>0.33200000000000002</v>
      </c>
      <c r="W74" s="2">
        <v>1.409</v>
      </c>
      <c r="X74" s="2">
        <v>0.3</v>
      </c>
      <c r="Y74" s="2">
        <f t="shared" si="20"/>
        <v>0.2039230769230769</v>
      </c>
      <c r="Z74" s="2">
        <f t="shared" si="21"/>
        <v>149.02560183416125</v>
      </c>
      <c r="AA74" s="2">
        <f t="shared" si="22"/>
        <v>67.102564102564102</v>
      </c>
      <c r="AB74" s="2">
        <f t="shared" si="23"/>
        <v>4.5730362187954423</v>
      </c>
      <c r="AC74" s="2">
        <f t="shared" si="24"/>
        <v>2.1867309860567961</v>
      </c>
      <c r="AD74" s="2">
        <f t="shared" si="25"/>
        <v>4.6966666666666672</v>
      </c>
      <c r="AF74" s="6">
        <v>1.1837633277678765</v>
      </c>
      <c r="AG74" s="6">
        <v>48.815219614693575</v>
      </c>
      <c r="AH74" s="8">
        <v>-8.24</v>
      </c>
      <c r="AI74" s="8">
        <v>-27.056999999999999</v>
      </c>
      <c r="AJ74" s="3">
        <f t="shared" si="26"/>
        <v>41.237313633241499</v>
      </c>
      <c r="AK74" s="3">
        <f t="shared" si="27"/>
        <v>1.7641104234981728</v>
      </c>
    </row>
    <row r="75" spans="1:37" x14ac:dyDescent="0.85">
      <c r="A75" s="2" t="s">
        <v>9</v>
      </c>
      <c r="B75" s="2" t="s">
        <v>36</v>
      </c>
      <c r="C75" s="2" t="s">
        <v>52</v>
      </c>
      <c r="D75" s="2">
        <v>26.744420000000002</v>
      </c>
      <c r="E75" s="2">
        <v>0.76882019999999995</v>
      </c>
      <c r="F75" s="2">
        <v>44.1875</v>
      </c>
      <c r="G75" s="2">
        <v>0.109</v>
      </c>
      <c r="H75" s="2">
        <v>6.9000000000000006E-2</v>
      </c>
      <c r="I75" s="2">
        <v>5.8000000000000003E-2</v>
      </c>
      <c r="J75" s="2">
        <v>3.6999999999999998E-2</v>
      </c>
      <c r="K75" s="2">
        <f t="shared" si="18"/>
        <v>53.211009174311933</v>
      </c>
      <c r="L75" s="2">
        <f t="shared" si="19"/>
        <v>53.623188405797094</v>
      </c>
      <c r="M75" s="2">
        <v>1.1299999999999999</v>
      </c>
      <c r="N75" s="2">
        <v>1.22</v>
      </c>
      <c r="O75" s="2">
        <v>13</v>
      </c>
      <c r="P75" s="2">
        <v>3.6469999999999998</v>
      </c>
      <c r="Q75" s="2">
        <v>0.28100000000000003</v>
      </c>
      <c r="R75" s="2">
        <v>1.3080000000000001</v>
      </c>
      <c r="S75" s="2">
        <v>0.26800000000000002</v>
      </c>
      <c r="T75" s="2">
        <v>17</v>
      </c>
      <c r="U75" s="2">
        <v>2.6120000000000001</v>
      </c>
      <c r="V75" s="2">
        <v>0.36099999999999999</v>
      </c>
      <c r="W75" s="2">
        <v>1.4990000000000001</v>
      </c>
      <c r="X75" s="2">
        <v>0.307</v>
      </c>
      <c r="Y75" s="2">
        <f t="shared" si="20"/>
        <v>0.20863333333333334</v>
      </c>
      <c r="Z75" s="2">
        <f t="shared" si="21"/>
        <v>141.65390505359875</v>
      </c>
      <c r="AA75" s="2">
        <f t="shared" si="22"/>
        <v>70.594594594594611</v>
      </c>
      <c r="AB75" s="2">
        <f t="shared" si="23"/>
        <v>5.7806516106901098</v>
      </c>
      <c r="AC75" s="2">
        <f t="shared" si="24"/>
        <v>1.7299087842462404</v>
      </c>
      <c r="AD75" s="2">
        <f t="shared" si="25"/>
        <v>4.8827361563517924</v>
      </c>
      <c r="AF75" s="6">
        <v>1.2030145626059552</v>
      </c>
      <c r="AG75" s="6">
        <v>46.176338235152635</v>
      </c>
      <c r="AH75" s="8">
        <v>-8.7030000000000012</v>
      </c>
      <c r="AI75" s="8">
        <v>-27.683</v>
      </c>
      <c r="AJ75" s="3">
        <f t="shared" si="26"/>
        <v>38.383856414111918</v>
      </c>
      <c r="AK75" s="3">
        <f t="shared" si="27"/>
        <v>1.7041171062948062</v>
      </c>
    </row>
    <row r="76" spans="1:37" x14ac:dyDescent="0.85">
      <c r="A76" s="2" t="s">
        <v>9</v>
      </c>
      <c r="B76" s="2" t="s">
        <v>36</v>
      </c>
      <c r="C76" s="2" t="s">
        <v>52</v>
      </c>
      <c r="D76" s="2">
        <v>26.744420000000002</v>
      </c>
      <c r="E76" s="2">
        <v>0.76882019999999995</v>
      </c>
      <c r="F76" s="2">
        <v>44.1875</v>
      </c>
      <c r="G76" s="2">
        <v>7.0000000000000007E-2</v>
      </c>
      <c r="H76" s="2">
        <v>3.7999999999999999E-2</v>
      </c>
      <c r="I76" s="2">
        <v>3.7999999999999999E-2</v>
      </c>
      <c r="J76" s="2">
        <v>2.1999999999999999E-2</v>
      </c>
      <c r="K76" s="2">
        <f t="shared" si="18"/>
        <v>54.285714285714285</v>
      </c>
      <c r="L76" s="2">
        <f t="shared" si="19"/>
        <v>57.894736842105267</v>
      </c>
      <c r="M76" s="2">
        <v>1.1200000000000001</v>
      </c>
      <c r="N76" s="2">
        <v>1.08</v>
      </c>
      <c r="O76" s="2">
        <v>12</v>
      </c>
      <c r="P76" s="2">
        <v>2.1709999999999998</v>
      </c>
      <c r="Q76" s="2">
        <v>0.18099999999999999</v>
      </c>
      <c r="R76" s="2">
        <v>1.0289999999999999</v>
      </c>
      <c r="S76" s="2">
        <v>0.22</v>
      </c>
      <c r="T76" s="2">
        <v>13</v>
      </c>
      <c r="U76" s="2">
        <v>1.399</v>
      </c>
      <c r="V76" s="2">
        <v>0.23400000000000001</v>
      </c>
      <c r="W76" s="2">
        <v>1.224</v>
      </c>
      <c r="X76" s="2">
        <v>0.24299999999999999</v>
      </c>
      <c r="Y76" s="2">
        <f t="shared" si="20"/>
        <v>0.14279999999999998</v>
      </c>
      <c r="Z76" s="2">
        <f t="shared" si="21"/>
        <v>157.25518227305218</v>
      </c>
      <c r="AA76" s="2">
        <f t="shared" si="22"/>
        <v>63.590909090909086</v>
      </c>
      <c r="AB76" s="2">
        <f t="shared" si="23"/>
        <v>3.7578250452253057</v>
      </c>
      <c r="AC76" s="2">
        <f t="shared" si="24"/>
        <v>2.6611137771584135</v>
      </c>
      <c r="AD76" s="2">
        <f t="shared" si="25"/>
        <v>5.0370370370370372</v>
      </c>
      <c r="AF76" s="9">
        <v>1.1533031359674837</v>
      </c>
      <c r="AG76" s="9">
        <v>47.230018320673373</v>
      </c>
      <c r="AH76" s="7">
        <v>-7.5940000000000003</v>
      </c>
      <c r="AI76" s="7">
        <v>-27.810000000000002</v>
      </c>
      <c r="AJ76" s="3">
        <f t="shared" si="26"/>
        <v>40.95195516923053</v>
      </c>
      <c r="AK76" s="3">
        <f t="shared" si="27"/>
        <v>1.8136289486264934</v>
      </c>
    </row>
    <row r="77" spans="1:37" x14ac:dyDescent="0.85">
      <c r="A77" s="2" t="s">
        <v>9</v>
      </c>
      <c r="B77" s="2" t="s">
        <v>36</v>
      </c>
      <c r="C77" s="2" t="s">
        <v>52</v>
      </c>
      <c r="D77" s="2">
        <v>26.744420000000002</v>
      </c>
      <c r="E77" s="2">
        <v>0.76882019999999995</v>
      </c>
      <c r="F77" s="2">
        <v>44.1875</v>
      </c>
      <c r="G77" s="2">
        <v>0.115</v>
      </c>
      <c r="H77" s="2">
        <v>7.1999999999999995E-2</v>
      </c>
      <c r="I77" s="2">
        <v>6.2E-2</v>
      </c>
      <c r="J77" s="2">
        <v>4.3999999999999997E-2</v>
      </c>
      <c r="K77" s="2">
        <f t="shared" si="18"/>
        <v>53.913043478260867</v>
      </c>
      <c r="L77" s="2">
        <f t="shared" si="19"/>
        <v>61.111111111111114</v>
      </c>
      <c r="M77" s="2">
        <v>1.23</v>
      </c>
      <c r="N77" s="2">
        <v>1.25</v>
      </c>
      <c r="O77" s="2">
        <v>17</v>
      </c>
      <c r="P77" s="2">
        <v>3.5489999999999999</v>
      </c>
      <c r="Q77" s="2">
        <v>0.20899999999999999</v>
      </c>
      <c r="R77" s="2">
        <v>1.204</v>
      </c>
      <c r="S77" s="2">
        <v>0.214</v>
      </c>
      <c r="T77" s="2">
        <v>17</v>
      </c>
      <c r="U77" s="2">
        <v>2.4969999999999999</v>
      </c>
      <c r="V77" s="2">
        <v>0.31</v>
      </c>
      <c r="W77" s="2">
        <v>1.466</v>
      </c>
      <c r="X77" s="2">
        <v>0.26900000000000002</v>
      </c>
      <c r="Y77" s="2">
        <f t="shared" si="20"/>
        <v>0.17782352941176469</v>
      </c>
      <c r="Z77" s="2">
        <f t="shared" si="21"/>
        <v>176.21145374449338</v>
      </c>
      <c r="AA77" s="2">
        <f t="shared" si="22"/>
        <v>56.750000000000007</v>
      </c>
      <c r="AB77" s="2">
        <f t="shared" si="23"/>
        <v>5.0068333577032806</v>
      </c>
      <c r="AC77" s="2">
        <f t="shared" si="24"/>
        <v>1.9972703874025417</v>
      </c>
      <c r="AD77" s="2">
        <f t="shared" si="25"/>
        <v>5.4498141263940516</v>
      </c>
      <c r="AF77" s="4">
        <v>1.008514715790046</v>
      </c>
      <c r="AG77" s="4">
        <v>48.136071703230002</v>
      </c>
      <c r="AH77" s="5">
        <v>-7.8610000000000007</v>
      </c>
      <c r="AI77" s="5">
        <v>-27.468</v>
      </c>
      <c r="AJ77" s="3">
        <f t="shared" si="26"/>
        <v>47.72966715267151</v>
      </c>
      <c r="AK77" s="3">
        <f t="shared" si="27"/>
        <v>1.7771184419207859</v>
      </c>
    </row>
    <row r="78" spans="1:37" x14ac:dyDescent="0.85">
      <c r="A78" s="2" t="s">
        <v>9</v>
      </c>
      <c r="B78" s="2" t="s">
        <v>36</v>
      </c>
      <c r="C78" s="2" t="s">
        <v>52</v>
      </c>
      <c r="D78" s="2">
        <v>26.744420000000002</v>
      </c>
      <c r="E78" s="2">
        <v>0.76882019999999995</v>
      </c>
      <c r="F78" s="2">
        <v>44.1875</v>
      </c>
      <c r="G78" s="2">
        <v>9.6000000000000002E-2</v>
      </c>
      <c r="H78" s="2">
        <v>8.4000000000000005E-2</v>
      </c>
      <c r="I78" s="2">
        <v>5.8000000000000003E-2</v>
      </c>
      <c r="J78" s="2">
        <v>4.3999999999999997E-2</v>
      </c>
      <c r="K78" s="2">
        <f t="shared" si="18"/>
        <v>60.416666666666664</v>
      </c>
      <c r="L78" s="2">
        <f t="shared" si="19"/>
        <v>52.380952380952372</v>
      </c>
      <c r="M78" s="2">
        <v>1.03</v>
      </c>
      <c r="N78" s="2">
        <v>1.1100000000000001</v>
      </c>
      <c r="O78" s="2">
        <v>9</v>
      </c>
      <c r="P78" s="2">
        <v>2.7669999999999999</v>
      </c>
      <c r="Q78" s="2">
        <v>0.307</v>
      </c>
      <c r="R78" s="2">
        <v>1.355</v>
      </c>
      <c r="S78" s="2">
        <v>0.28100000000000003</v>
      </c>
      <c r="T78" s="2">
        <v>18</v>
      </c>
      <c r="U78" s="2">
        <v>2.7650000000000001</v>
      </c>
      <c r="V78" s="2">
        <v>0.42099999999999999</v>
      </c>
      <c r="W78" s="2">
        <v>1.653</v>
      </c>
      <c r="X78" s="2">
        <v>0.32400000000000001</v>
      </c>
      <c r="Y78" s="2">
        <f t="shared" si="20"/>
        <v>0.2048888888888889</v>
      </c>
      <c r="Z78" s="2">
        <f t="shared" si="21"/>
        <v>159.13200723327304</v>
      </c>
      <c r="AA78" s="2">
        <f t="shared" si="22"/>
        <v>62.840909090909093</v>
      </c>
      <c r="AB78" s="2">
        <f t="shared" si="23"/>
        <v>6.1607287339061658</v>
      </c>
      <c r="AC78" s="2">
        <f t="shared" si="24"/>
        <v>1.6231845990822538</v>
      </c>
      <c r="AD78" s="2">
        <f t="shared" si="25"/>
        <v>5.1018518518518521</v>
      </c>
      <c r="AF78" s="4">
        <v>1.1415592804504966</v>
      </c>
      <c r="AG78" s="4">
        <v>48.350418827338281</v>
      </c>
      <c r="AH78" s="5">
        <v>-7.6140000000000008</v>
      </c>
      <c r="AI78" s="5">
        <v>-27.960999999999999</v>
      </c>
      <c r="AJ78" s="3">
        <f t="shared" si="26"/>
        <v>42.354715743064716</v>
      </c>
      <c r="AK78" s="3">
        <f t="shared" si="27"/>
        <v>1.8165861967385841</v>
      </c>
    </row>
    <row r="79" spans="1:37" x14ac:dyDescent="0.85">
      <c r="A79" s="2" t="s">
        <v>9</v>
      </c>
      <c r="B79" s="2" t="s">
        <v>36</v>
      </c>
      <c r="C79" s="2" t="s">
        <v>52</v>
      </c>
      <c r="D79" s="2">
        <v>26.744420000000002</v>
      </c>
      <c r="E79" s="2">
        <v>0.76882019999999995</v>
      </c>
      <c r="F79" s="2">
        <v>44.1875</v>
      </c>
      <c r="G79" s="2">
        <v>0.109</v>
      </c>
      <c r="H79" s="2">
        <v>0.10100000000000001</v>
      </c>
      <c r="I79" s="2">
        <v>0.06</v>
      </c>
      <c r="J79" s="2">
        <v>5.5E-2</v>
      </c>
      <c r="K79" s="2">
        <f t="shared" si="18"/>
        <v>55.045871559633028</v>
      </c>
      <c r="L79" s="2">
        <f t="shared" si="19"/>
        <v>54.455445544554451</v>
      </c>
      <c r="M79" s="2">
        <v>1.35</v>
      </c>
      <c r="N79" s="2">
        <v>1.1399999999999999</v>
      </c>
      <c r="O79" s="2">
        <v>15</v>
      </c>
      <c r="P79" s="2">
        <v>3.4319999999999999</v>
      </c>
      <c r="Q79" s="2">
        <v>0.22900000000000001</v>
      </c>
      <c r="R79" s="2">
        <v>1.2310000000000001</v>
      </c>
      <c r="S79" s="2">
        <v>0.23300000000000001</v>
      </c>
      <c r="T79" s="2">
        <v>17</v>
      </c>
      <c r="U79" s="2">
        <v>3.379</v>
      </c>
      <c r="V79" s="2">
        <v>0.34</v>
      </c>
      <c r="W79" s="2">
        <v>1.5149999999999999</v>
      </c>
      <c r="X79" s="2">
        <v>0.28599999999999998</v>
      </c>
      <c r="Y79" s="2">
        <f t="shared" si="20"/>
        <v>0.21284375</v>
      </c>
      <c r="Z79" s="2">
        <f t="shared" si="21"/>
        <v>162.77005031074282</v>
      </c>
      <c r="AA79" s="2">
        <f t="shared" si="22"/>
        <v>61.436363636363645</v>
      </c>
      <c r="AB79" s="2">
        <f t="shared" si="23"/>
        <v>5.6348502528857649</v>
      </c>
      <c r="AC79" s="2">
        <f t="shared" si="24"/>
        <v>1.7746700535437867</v>
      </c>
      <c r="AD79" s="2">
        <f t="shared" si="25"/>
        <v>5.2972027972027975</v>
      </c>
      <c r="AF79" s="4">
        <v>1.1395211597857824</v>
      </c>
      <c r="AG79" s="4">
        <v>49.296764668615957</v>
      </c>
      <c r="AH79" s="5">
        <v>-8.9740000000000002</v>
      </c>
      <c r="AI79" s="5">
        <v>-28.061</v>
      </c>
      <c r="AJ79" s="3">
        <f t="shared" si="26"/>
        <v>43.260947148961421</v>
      </c>
      <c r="AK79" s="3">
        <f t="shared" si="27"/>
        <v>1.8547991650848781</v>
      </c>
    </row>
    <row r="80" spans="1:37" x14ac:dyDescent="0.85">
      <c r="A80" s="2" t="s">
        <v>9</v>
      </c>
      <c r="B80" s="2" t="s">
        <v>36</v>
      </c>
      <c r="C80" s="2" t="s">
        <v>52</v>
      </c>
      <c r="D80" s="2">
        <v>26.744420000000002</v>
      </c>
      <c r="E80" s="2">
        <v>0.76882019999999995</v>
      </c>
      <c r="F80" s="2">
        <v>44.1875</v>
      </c>
      <c r="G80" s="2">
        <v>0.14399999999999999</v>
      </c>
      <c r="H80" s="2">
        <v>0.125</v>
      </c>
      <c r="I80" s="2">
        <v>7.2999999999999995E-2</v>
      </c>
      <c r="J80" s="2">
        <v>6.2E-2</v>
      </c>
      <c r="K80" s="2">
        <f t="shared" si="18"/>
        <v>50.694444444444443</v>
      </c>
      <c r="L80" s="2">
        <f t="shared" si="19"/>
        <v>49.6</v>
      </c>
      <c r="M80" s="2">
        <v>1.26</v>
      </c>
      <c r="N80" s="2">
        <v>1.3</v>
      </c>
      <c r="O80" s="2">
        <v>15</v>
      </c>
      <c r="P80" s="2">
        <v>4.1820000000000004</v>
      </c>
      <c r="Q80" s="2">
        <v>0.27900000000000003</v>
      </c>
      <c r="R80" s="2">
        <v>1.335</v>
      </c>
      <c r="S80" s="2">
        <v>0.26200000000000001</v>
      </c>
      <c r="T80" s="2">
        <v>17</v>
      </c>
      <c r="U80" s="2">
        <v>3.9159999999999999</v>
      </c>
      <c r="V80" s="2">
        <v>0.38200000000000001</v>
      </c>
      <c r="W80" s="2">
        <v>1.524</v>
      </c>
      <c r="X80" s="2">
        <v>0.31900000000000001</v>
      </c>
      <c r="Y80" s="2">
        <f t="shared" si="20"/>
        <v>0.25306250000000002</v>
      </c>
      <c r="Z80" s="2">
        <f t="shared" si="21"/>
        <v>158.32482124616956</v>
      </c>
      <c r="AA80" s="2">
        <f t="shared" si="22"/>
        <v>63.161290322580648</v>
      </c>
      <c r="AB80" s="2">
        <f t="shared" si="23"/>
        <v>6.2946848798933752</v>
      </c>
      <c r="AC80" s="2">
        <f t="shared" si="24"/>
        <v>1.5886418765683135</v>
      </c>
      <c r="AD80" s="2">
        <f t="shared" si="25"/>
        <v>4.7774294670846391</v>
      </c>
      <c r="AF80" s="4">
        <v>1.1741857335823913</v>
      </c>
      <c r="AG80" s="4">
        <v>51.976877576071168</v>
      </c>
      <c r="AH80" s="5">
        <v>-8.0869999999999997</v>
      </c>
      <c r="AI80" s="5">
        <v>-27.442999999999998</v>
      </c>
      <c r="AJ80" s="3">
        <f t="shared" si="26"/>
        <v>44.266316724434986</v>
      </c>
      <c r="AK80" s="3">
        <f t="shared" si="27"/>
        <v>1.8590274637923458</v>
      </c>
    </row>
    <row r="81" spans="1:37" x14ac:dyDescent="0.85">
      <c r="A81" s="2" t="s">
        <v>9</v>
      </c>
      <c r="B81" s="2" t="s">
        <v>36</v>
      </c>
      <c r="C81" s="2" t="s">
        <v>52</v>
      </c>
      <c r="D81" s="2">
        <v>26.744420000000002</v>
      </c>
      <c r="E81" s="2">
        <v>0.76882019999999995</v>
      </c>
      <c r="F81" s="2">
        <v>44.1875</v>
      </c>
      <c r="G81" s="2">
        <v>0.14699999999999999</v>
      </c>
      <c r="H81" s="2">
        <v>0.11899999999999999</v>
      </c>
      <c r="I81" s="2">
        <v>8.1000000000000003E-2</v>
      </c>
      <c r="J81" s="2">
        <v>6.6000000000000003E-2</v>
      </c>
      <c r="K81" s="2">
        <f t="shared" si="18"/>
        <v>55.102040816326536</v>
      </c>
      <c r="L81" s="2">
        <f t="shared" si="19"/>
        <v>55.462184873949582</v>
      </c>
      <c r="M81" s="2">
        <v>1.28</v>
      </c>
      <c r="N81" s="2">
        <v>1.28</v>
      </c>
      <c r="O81" s="2">
        <v>24</v>
      </c>
      <c r="P81" s="2">
        <v>5.1390000000000002</v>
      </c>
      <c r="Q81" s="2">
        <v>0.214</v>
      </c>
      <c r="R81" s="2">
        <v>1.107</v>
      </c>
      <c r="S81" s="2">
        <v>0.24</v>
      </c>
      <c r="T81" s="2">
        <v>22</v>
      </c>
      <c r="U81" s="2">
        <v>4.1619999999999999</v>
      </c>
      <c r="V81" s="2">
        <v>0.309</v>
      </c>
      <c r="W81" s="2">
        <v>1.337</v>
      </c>
      <c r="X81" s="2">
        <v>0.29399999999999998</v>
      </c>
      <c r="Y81" s="2">
        <f t="shared" si="20"/>
        <v>0.20219565217391305</v>
      </c>
      <c r="Z81" s="2">
        <f t="shared" si="21"/>
        <v>158.57760691975014</v>
      </c>
      <c r="AA81" s="2">
        <f t="shared" si="22"/>
        <v>63.060606060606048</v>
      </c>
      <c r="AB81" s="2">
        <f t="shared" si="23"/>
        <v>7.2280279575083899</v>
      </c>
      <c r="AC81" s="2">
        <f t="shared" si="24"/>
        <v>1.3835032264384255</v>
      </c>
      <c r="AD81" s="2">
        <f t="shared" si="25"/>
        <v>4.5476190476190474</v>
      </c>
      <c r="AF81" s="4">
        <v>1.1498028248116874</v>
      </c>
      <c r="AG81" s="4">
        <v>51.82749136607908</v>
      </c>
      <c r="AH81" s="5">
        <v>-6.1110000000000007</v>
      </c>
      <c r="AI81" s="5">
        <v>-26.503</v>
      </c>
      <c r="AJ81" s="3">
        <f t="shared" si="26"/>
        <v>45.075112225930816</v>
      </c>
      <c r="AK81" s="3">
        <f t="shared" si="27"/>
        <v>1.8233298038820611</v>
      </c>
    </row>
    <row r="82" spans="1:37" x14ac:dyDescent="0.85">
      <c r="A82" s="2" t="s">
        <v>8</v>
      </c>
      <c r="B82" s="2" t="s">
        <v>37</v>
      </c>
      <c r="C82" s="2" t="s">
        <v>52</v>
      </c>
      <c r="D82" s="2">
        <v>24.81474</v>
      </c>
      <c r="E82" s="2">
        <v>0.74004349999999997</v>
      </c>
      <c r="F82" s="2">
        <v>50.4375</v>
      </c>
      <c r="G82" s="2">
        <v>0.26200000000000001</v>
      </c>
      <c r="H82" s="2">
        <v>0.224</v>
      </c>
      <c r="I82" s="2">
        <v>0.14099999999999999</v>
      </c>
      <c r="J82" s="2">
        <v>0.111</v>
      </c>
      <c r="K82" s="2">
        <f t="shared" si="18"/>
        <v>53.81679389312977</v>
      </c>
      <c r="L82" s="2">
        <f t="shared" si="19"/>
        <v>49.553571428571431</v>
      </c>
      <c r="M82" s="2">
        <v>1.19</v>
      </c>
      <c r="N82" s="2">
        <v>1.3</v>
      </c>
      <c r="O82" s="2">
        <v>12</v>
      </c>
      <c r="P82" s="2">
        <v>7.9829999999999997</v>
      </c>
      <c r="Q82" s="2">
        <v>0.66500000000000004</v>
      </c>
      <c r="R82" s="2">
        <v>1.8879999999999999</v>
      </c>
      <c r="S82" s="2">
        <v>0.433</v>
      </c>
      <c r="T82" s="2">
        <v>11</v>
      </c>
      <c r="U82" s="2">
        <v>6.8890000000000002</v>
      </c>
      <c r="V82" s="2">
        <v>1.075</v>
      </c>
      <c r="W82" s="2">
        <v>2.2759999999999998</v>
      </c>
      <c r="X82" s="2">
        <v>0.60199999999999998</v>
      </c>
      <c r="Y82" s="2">
        <f t="shared" si="20"/>
        <v>0.64660869565217394</v>
      </c>
      <c r="Z82" s="2">
        <f t="shared" si="21"/>
        <v>161.12643344462188</v>
      </c>
      <c r="AA82" s="2">
        <f t="shared" si="22"/>
        <v>62.063063063063055</v>
      </c>
      <c r="AB82" s="2">
        <f t="shared" si="23"/>
        <v>12.240218816613664</v>
      </c>
      <c r="AC82" s="2">
        <f t="shared" si="24"/>
        <v>0.81697885877881427</v>
      </c>
      <c r="AD82" s="2">
        <f t="shared" si="25"/>
        <v>3.7807308970099665</v>
      </c>
      <c r="AF82" s="9">
        <v>0.98853188097951061</v>
      </c>
      <c r="AG82" s="9">
        <v>48.197615579688311</v>
      </c>
      <c r="AH82" s="7">
        <v>-4.8760000000000003</v>
      </c>
      <c r="AI82" s="7">
        <v>-27.185000000000002</v>
      </c>
      <c r="AJ82" s="3">
        <f t="shared" si="26"/>
        <v>48.75676395174078</v>
      </c>
      <c r="AK82" s="3">
        <f t="shared" si="27"/>
        <v>1.59278616328532</v>
      </c>
    </row>
    <row r="83" spans="1:37" x14ac:dyDescent="0.85">
      <c r="A83" s="2" t="s">
        <v>8</v>
      </c>
      <c r="B83" s="2" t="s">
        <v>37</v>
      </c>
      <c r="C83" s="2" t="s">
        <v>52</v>
      </c>
      <c r="D83" s="2">
        <v>24.81474</v>
      </c>
      <c r="E83" s="2">
        <v>0.74004349999999997</v>
      </c>
      <c r="F83" s="2">
        <v>50.4375</v>
      </c>
      <c r="G83" s="2">
        <v>0.13900000000000001</v>
      </c>
      <c r="H83" s="2">
        <v>0.27700000000000002</v>
      </c>
      <c r="I83" s="2">
        <v>7.0999999999999994E-2</v>
      </c>
      <c r="J83" s="2">
        <v>0.13800000000000001</v>
      </c>
      <c r="K83" s="2">
        <f t="shared" si="18"/>
        <v>51.079136690647474</v>
      </c>
      <c r="L83" s="2">
        <f t="shared" si="19"/>
        <v>49.819494584837543</v>
      </c>
      <c r="M83" s="2">
        <v>1.49</v>
      </c>
      <c r="N83" s="2">
        <v>1.39</v>
      </c>
      <c r="O83" s="2">
        <v>8</v>
      </c>
      <c r="P83" s="2">
        <v>4.5330000000000004</v>
      </c>
      <c r="Q83" s="2">
        <v>0.56699999999999995</v>
      </c>
      <c r="R83" s="2">
        <v>1.746</v>
      </c>
      <c r="S83" s="2">
        <v>0.40300000000000002</v>
      </c>
      <c r="T83" s="2">
        <v>11</v>
      </c>
      <c r="U83" s="2">
        <v>9.3559999999999999</v>
      </c>
      <c r="V83" s="2">
        <v>1.204</v>
      </c>
      <c r="W83" s="2">
        <v>2.7349999999999999</v>
      </c>
      <c r="X83" s="2">
        <v>0.56100000000000005</v>
      </c>
      <c r="Y83" s="2">
        <f t="shared" si="20"/>
        <v>0.73099999999999998</v>
      </c>
      <c r="Z83" s="2">
        <f t="shared" si="21"/>
        <v>147.49893116716547</v>
      </c>
      <c r="AA83" s="2">
        <f t="shared" si="22"/>
        <v>67.79710144927536</v>
      </c>
      <c r="AB83" s="2">
        <f t="shared" si="23"/>
        <v>8.5384694301707658</v>
      </c>
      <c r="AC83" s="2">
        <f t="shared" si="24"/>
        <v>1.171170088712258</v>
      </c>
      <c r="AD83" s="2">
        <f t="shared" si="25"/>
        <v>4.8752228163992859</v>
      </c>
      <c r="AF83" s="6">
        <v>1.2760224426945919</v>
      </c>
      <c r="AG83" s="6">
        <v>51.942571582584179</v>
      </c>
      <c r="AH83" s="8">
        <v>-5.7910000000000004</v>
      </c>
      <c r="AI83" s="8">
        <v>-27.742999999999999</v>
      </c>
      <c r="AJ83" s="3">
        <f t="shared" si="26"/>
        <v>40.706628539304084</v>
      </c>
      <c r="AK83" s="3">
        <f t="shared" si="27"/>
        <v>1.8821194644276795</v>
      </c>
    </row>
    <row r="84" spans="1:37" x14ac:dyDescent="0.85">
      <c r="A84" s="2" t="s">
        <v>8</v>
      </c>
      <c r="B84" s="2" t="s">
        <v>37</v>
      </c>
      <c r="C84" s="2" t="s">
        <v>52</v>
      </c>
      <c r="D84" s="2">
        <v>24.81474</v>
      </c>
      <c r="E84" s="2">
        <v>0.74004349999999997</v>
      </c>
      <c r="F84" s="2">
        <v>50.4375</v>
      </c>
      <c r="G84" s="2">
        <v>7.5999999999999998E-2</v>
      </c>
      <c r="H84" s="2">
        <v>5.0999999999999997E-2</v>
      </c>
      <c r="I84" s="2">
        <v>3.9E-2</v>
      </c>
      <c r="J84" s="2">
        <v>2.5999999999999999E-2</v>
      </c>
      <c r="K84" s="2">
        <f t="shared" si="18"/>
        <v>51.315789473684212</v>
      </c>
      <c r="L84" s="2">
        <f t="shared" si="19"/>
        <v>50.980392156862742</v>
      </c>
      <c r="M84" s="2">
        <v>1</v>
      </c>
      <c r="N84" s="2">
        <v>0.98</v>
      </c>
      <c r="O84" s="2">
        <v>6</v>
      </c>
      <c r="P84" s="2">
        <v>2.2989999999999999</v>
      </c>
      <c r="Q84" s="2">
        <v>0.38300000000000001</v>
      </c>
      <c r="R84" s="2">
        <v>1.3779999999999999</v>
      </c>
      <c r="S84" s="2">
        <v>0.34200000000000003</v>
      </c>
      <c r="T84" s="2">
        <v>6</v>
      </c>
      <c r="U84" s="2">
        <v>1.716</v>
      </c>
      <c r="V84" s="2">
        <v>0.60299999999999998</v>
      </c>
      <c r="W84" s="2">
        <v>1.7110000000000001</v>
      </c>
      <c r="X84" s="2">
        <v>0.44800000000000001</v>
      </c>
      <c r="Y84" s="2">
        <f t="shared" si="20"/>
        <v>0.33458333333333329</v>
      </c>
      <c r="Z84" s="2">
        <f t="shared" si="21"/>
        <v>151.51515151515153</v>
      </c>
      <c r="AA84" s="2">
        <f t="shared" si="22"/>
        <v>65.999999999999986</v>
      </c>
      <c r="AB84" s="2">
        <f t="shared" si="23"/>
        <v>5.2163844613384471</v>
      </c>
      <c r="AC84" s="2">
        <f t="shared" si="24"/>
        <v>1.917036613024905</v>
      </c>
      <c r="AD84" s="2">
        <f t="shared" si="25"/>
        <v>3.8191964285714288</v>
      </c>
      <c r="AF84" s="9">
        <v>1.1161816404993612</v>
      </c>
      <c r="AG84" s="9">
        <v>50.391101833886452</v>
      </c>
      <c r="AH84" s="7">
        <v>-4.3579999999999997</v>
      </c>
      <c r="AI84" s="7">
        <v>-28.856000000000002</v>
      </c>
      <c r="AJ84" s="3">
        <f t="shared" si="26"/>
        <v>45.145969083797425</v>
      </c>
      <c r="AK84" s="3">
        <f t="shared" si="27"/>
        <v>1.691184303786911</v>
      </c>
    </row>
    <row r="85" spans="1:37" x14ac:dyDescent="0.85">
      <c r="A85" s="2" t="s">
        <v>8</v>
      </c>
      <c r="B85" s="2" t="s">
        <v>37</v>
      </c>
      <c r="C85" s="2" t="s">
        <v>52</v>
      </c>
      <c r="D85" s="2">
        <v>24.81474</v>
      </c>
      <c r="E85" s="2">
        <v>0.74004349999999997</v>
      </c>
      <c r="F85" s="2">
        <v>50.4375</v>
      </c>
      <c r="G85" s="2">
        <v>0.124</v>
      </c>
      <c r="H85" s="2">
        <v>0.17</v>
      </c>
      <c r="I85" s="2">
        <v>6.3E-2</v>
      </c>
      <c r="J85" s="2">
        <v>8.5000000000000006E-2</v>
      </c>
      <c r="K85" s="2">
        <f t="shared" si="18"/>
        <v>50.806451612903224</v>
      </c>
      <c r="L85" s="2">
        <f t="shared" si="19"/>
        <v>50</v>
      </c>
      <c r="M85" s="2">
        <v>1.19</v>
      </c>
      <c r="N85" s="2">
        <v>1.1499999999999999</v>
      </c>
      <c r="O85" s="2">
        <v>7</v>
      </c>
      <c r="P85" s="2">
        <v>3.8929999999999998</v>
      </c>
      <c r="Q85" s="2">
        <v>0.55600000000000005</v>
      </c>
      <c r="R85" s="2">
        <v>1.5629999999999999</v>
      </c>
      <c r="S85" s="2">
        <v>0.439</v>
      </c>
      <c r="T85" s="2">
        <v>10</v>
      </c>
      <c r="U85" s="2">
        <v>6.0679999999999996</v>
      </c>
      <c r="V85" s="2">
        <v>0.84799999999999998</v>
      </c>
      <c r="W85" s="2">
        <v>2.0790000000000002</v>
      </c>
      <c r="X85" s="2">
        <v>0.52</v>
      </c>
      <c r="Y85" s="2">
        <f t="shared" si="20"/>
        <v>0.58594117647058819</v>
      </c>
      <c r="Z85" s="2">
        <f t="shared" si="21"/>
        <v>140.07910349373765</v>
      </c>
      <c r="AA85" s="2">
        <f t="shared" si="22"/>
        <v>71.388235294117649</v>
      </c>
      <c r="AB85" s="2">
        <f t="shared" si="23"/>
        <v>9.2676208294533851</v>
      </c>
      <c r="AC85" s="2">
        <f t="shared" si="24"/>
        <v>1.0790255863963538</v>
      </c>
      <c r="AD85" s="2">
        <f t="shared" si="25"/>
        <v>3.9980769230769231</v>
      </c>
      <c r="AF85" s="6">
        <v>1.1095732163506551</v>
      </c>
      <c r="AG85" s="6">
        <v>47.47041387276343</v>
      </c>
      <c r="AH85" s="8">
        <v>-4.4580000000000002</v>
      </c>
      <c r="AI85" s="8">
        <v>-27.326000000000001</v>
      </c>
      <c r="AJ85" s="3">
        <f t="shared" si="26"/>
        <v>42.782588091745623</v>
      </c>
      <c r="AK85" s="3">
        <f t="shared" si="27"/>
        <v>1.5542802140706278</v>
      </c>
    </row>
    <row r="86" spans="1:37" x14ac:dyDescent="0.85">
      <c r="A86" s="2" t="s">
        <v>8</v>
      </c>
      <c r="B86" s="2" t="s">
        <v>37</v>
      </c>
      <c r="C86" s="2" t="s">
        <v>52</v>
      </c>
      <c r="D86" s="2">
        <v>24.81474</v>
      </c>
      <c r="E86" s="2">
        <v>0.74004349999999997</v>
      </c>
      <c r="F86" s="2">
        <v>50.4375</v>
      </c>
      <c r="G86" s="2">
        <v>0.42799999999999999</v>
      </c>
      <c r="H86" s="2">
        <v>0.27300000000000002</v>
      </c>
      <c r="I86" s="2">
        <v>0.253</v>
      </c>
      <c r="J86" s="2">
        <v>0.14799999999999999</v>
      </c>
      <c r="K86" s="2">
        <f t="shared" si="18"/>
        <v>59.112149532710276</v>
      </c>
      <c r="L86" s="2">
        <f t="shared" si="19"/>
        <v>54.212454212454212</v>
      </c>
      <c r="M86" s="2">
        <v>1.96</v>
      </c>
      <c r="N86" s="2">
        <v>1.92</v>
      </c>
      <c r="O86" s="2">
        <v>14</v>
      </c>
      <c r="P86" s="2">
        <v>11.849</v>
      </c>
      <c r="Q86" s="2">
        <v>0.84599999999999997</v>
      </c>
      <c r="R86" s="2">
        <v>2.391</v>
      </c>
      <c r="S86" s="2">
        <v>0.44400000000000001</v>
      </c>
      <c r="T86" s="2">
        <v>15</v>
      </c>
      <c r="U86" s="2">
        <v>8.2919999999999998</v>
      </c>
      <c r="V86" s="2">
        <v>1.171</v>
      </c>
      <c r="W86" s="2">
        <v>2.82</v>
      </c>
      <c r="X86" s="2">
        <v>0.52800000000000002</v>
      </c>
      <c r="Y86" s="2">
        <f t="shared" si="20"/>
        <v>0.69451724137931026</v>
      </c>
      <c r="Z86" s="2">
        <f t="shared" si="21"/>
        <v>178.48528702363726</v>
      </c>
      <c r="AA86" s="2">
        <f t="shared" si="22"/>
        <v>56.027027027027025</v>
      </c>
      <c r="AB86" s="2">
        <f t="shared" si="23"/>
        <v>6.8144976803015815</v>
      </c>
      <c r="AC86" s="2">
        <f t="shared" si="24"/>
        <v>1.4674595941101622</v>
      </c>
      <c r="AD86" s="2">
        <f t="shared" si="25"/>
        <v>5.3409090909090899</v>
      </c>
      <c r="AF86" s="6">
        <v>1.133882752164789</v>
      </c>
      <c r="AG86" s="6">
        <v>49.566364952240967</v>
      </c>
      <c r="AH86" s="8">
        <v>-3.82</v>
      </c>
      <c r="AI86" s="8">
        <v>-27.46</v>
      </c>
      <c r="AJ86" s="3">
        <f t="shared" si="26"/>
        <v>43.713836247715854</v>
      </c>
      <c r="AK86" s="3">
        <f t="shared" si="27"/>
        <v>2.0238138847128408</v>
      </c>
    </row>
    <row r="87" spans="1:37" x14ac:dyDescent="0.85">
      <c r="A87" s="2" t="s">
        <v>8</v>
      </c>
      <c r="B87" s="2" t="s">
        <v>37</v>
      </c>
      <c r="C87" s="2" t="s">
        <v>52</v>
      </c>
      <c r="D87" s="2">
        <v>24.81474</v>
      </c>
      <c r="E87" s="2">
        <v>0.74004349999999997</v>
      </c>
      <c r="F87" s="2">
        <v>50.4375</v>
      </c>
      <c r="G87" s="2">
        <v>0.28699999999999998</v>
      </c>
      <c r="H87" s="2">
        <v>0.251</v>
      </c>
      <c r="I87" s="2">
        <v>0.14699999999999999</v>
      </c>
      <c r="J87" s="2">
        <v>0.123</v>
      </c>
      <c r="K87" s="2">
        <f t="shared" si="18"/>
        <v>51.219512195121951</v>
      </c>
      <c r="L87" s="2">
        <f t="shared" si="19"/>
        <v>49.003984063745023</v>
      </c>
      <c r="M87" s="2">
        <v>1.58</v>
      </c>
      <c r="N87" s="2">
        <v>1.57</v>
      </c>
      <c r="O87" s="2">
        <v>8</v>
      </c>
      <c r="P87" s="2">
        <v>8.6590000000000007</v>
      </c>
      <c r="Q87" s="2">
        <v>1.0820000000000001</v>
      </c>
      <c r="R87" s="2">
        <v>2.258</v>
      </c>
      <c r="S87" s="2">
        <v>0.60299999999999998</v>
      </c>
      <c r="T87" s="2">
        <v>10</v>
      </c>
      <c r="U87" s="2">
        <v>7.952</v>
      </c>
      <c r="V87" s="2">
        <v>1.1859999999999999</v>
      </c>
      <c r="W87" s="2">
        <v>2.3769999999999998</v>
      </c>
      <c r="X87" s="2">
        <v>0.63500000000000001</v>
      </c>
      <c r="Y87" s="2">
        <f t="shared" si="20"/>
        <v>0.92283333333333339</v>
      </c>
      <c r="Z87" s="2">
        <f t="shared" si="21"/>
        <v>154.67806841046277</v>
      </c>
      <c r="AA87" s="2">
        <f t="shared" si="22"/>
        <v>64.650406504065046</v>
      </c>
      <c r="AB87" s="2">
        <f t="shared" si="23"/>
        <v>8.5260751743915932</v>
      </c>
      <c r="AC87" s="2">
        <f t="shared" si="24"/>
        <v>1.1728726049748424</v>
      </c>
      <c r="AD87" s="2">
        <f t="shared" si="25"/>
        <v>3.7433070866141729</v>
      </c>
      <c r="AF87" s="4">
        <v>1.3446415138593992</v>
      </c>
      <c r="AG87" s="4">
        <v>48.878305480233763</v>
      </c>
      <c r="AH87" s="5">
        <v>-4.7590000000000003</v>
      </c>
      <c r="AI87" s="5">
        <v>-26.06</v>
      </c>
      <c r="AJ87" s="3">
        <f t="shared" si="26"/>
        <v>36.35043613962425</v>
      </c>
      <c r="AK87" s="3">
        <f t="shared" si="27"/>
        <v>2.0798655206829237</v>
      </c>
    </row>
    <row r="88" spans="1:37" x14ac:dyDescent="0.85">
      <c r="A88" s="2" t="s">
        <v>8</v>
      </c>
      <c r="B88" s="2" t="s">
        <v>37</v>
      </c>
      <c r="C88" s="2" t="s">
        <v>52</v>
      </c>
      <c r="D88" s="2">
        <v>24.81474</v>
      </c>
      <c r="E88" s="2">
        <v>0.74004349999999997</v>
      </c>
      <c r="F88" s="2">
        <v>50.4375</v>
      </c>
      <c r="G88" s="2">
        <v>0.11899999999999999</v>
      </c>
      <c r="H88" s="2">
        <v>0.14799999999999999</v>
      </c>
      <c r="I88" s="2">
        <v>6.4000000000000001E-2</v>
      </c>
      <c r="J88" s="2">
        <v>7.4999999999999997E-2</v>
      </c>
      <c r="K88" s="2">
        <f t="shared" si="18"/>
        <v>53.781512605042025</v>
      </c>
      <c r="L88" s="2">
        <f t="shared" si="19"/>
        <v>50.675675675675677</v>
      </c>
      <c r="M88" s="2">
        <v>1.27</v>
      </c>
      <c r="N88" s="2">
        <v>1.42</v>
      </c>
      <c r="O88" s="2">
        <v>9</v>
      </c>
      <c r="P88" s="2">
        <v>3.9390000000000001</v>
      </c>
      <c r="Q88" s="2">
        <v>0.438</v>
      </c>
      <c r="R88" s="2">
        <v>1.3580000000000001</v>
      </c>
      <c r="S88" s="2">
        <v>0.39100000000000001</v>
      </c>
      <c r="T88" s="2">
        <v>8</v>
      </c>
      <c r="U88" s="2">
        <v>4.8209999999999997</v>
      </c>
      <c r="V88" s="2">
        <v>0.71899999999999997</v>
      </c>
      <c r="W88" s="2">
        <v>1.7589999999999999</v>
      </c>
      <c r="X88" s="2">
        <v>0.52100000000000002</v>
      </c>
      <c r="Y88" s="2">
        <f t="shared" si="20"/>
        <v>0.51529411764705879</v>
      </c>
      <c r="Z88" s="2">
        <f t="shared" si="21"/>
        <v>155.56938394523959</v>
      </c>
      <c r="AA88" s="2">
        <f t="shared" si="22"/>
        <v>64.28</v>
      </c>
      <c r="AB88" s="2">
        <f t="shared" si="23"/>
        <v>6.1847501452146085</v>
      </c>
      <c r="AC88" s="2">
        <f t="shared" si="24"/>
        <v>1.6168801916335143</v>
      </c>
      <c r="AD88" s="2">
        <f t="shared" si="25"/>
        <v>3.3761996161228405</v>
      </c>
      <c r="AF88" s="4">
        <v>1.2704334963770358</v>
      </c>
      <c r="AG88" s="4">
        <v>50.245040525524743</v>
      </c>
      <c r="AH88" s="5">
        <v>-7.6760000000000002</v>
      </c>
      <c r="AI88" s="5">
        <v>-27.646999999999998</v>
      </c>
      <c r="AJ88" s="3">
        <f t="shared" si="26"/>
        <v>39.549524370076242</v>
      </c>
      <c r="AK88" s="3">
        <f t="shared" si="27"/>
        <v>1.9764055637477225</v>
      </c>
    </row>
    <row r="89" spans="1:37" x14ac:dyDescent="0.85">
      <c r="A89" s="2" t="s">
        <v>8</v>
      </c>
      <c r="B89" s="2" t="s">
        <v>37</v>
      </c>
      <c r="C89" s="2" t="s">
        <v>52</v>
      </c>
      <c r="D89" s="2">
        <v>24.81474</v>
      </c>
      <c r="E89" s="2">
        <v>0.74004349999999997</v>
      </c>
      <c r="F89" s="2">
        <v>50.4375</v>
      </c>
      <c r="G89" s="2">
        <v>0.28499999999999998</v>
      </c>
      <c r="H89" s="2">
        <v>0.24099999999999999</v>
      </c>
      <c r="I89" s="2">
        <v>0.14599999999999999</v>
      </c>
      <c r="J89" s="2">
        <v>0.114</v>
      </c>
      <c r="K89" s="2">
        <f t="shared" si="18"/>
        <v>51.228070175438603</v>
      </c>
      <c r="L89" s="2">
        <f t="shared" si="19"/>
        <v>47.302904564315355</v>
      </c>
      <c r="M89" s="2">
        <v>1.41</v>
      </c>
      <c r="N89" s="2">
        <v>1.53</v>
      </c>
      <c r="O89" s="2">
        <v>13</v>
      </c>
      <c r="P89" s="2">
        <v>8.3740000000000006</v>
      </c>
      <c r="Q89" s="2">
        <v>0.64400000000000002</v>
      </c>
      <c r="R89" s="2">
        <v>1.73</v>
      </c>
      <c r="S89" s="2">
        <v>0.45100000000000001</v>
      </c>
      <c r="T89" s="2">
        <v>13</v>
      </c>
      <c r="U89" s="2">
        <v>7.8419999999999996</v>
      </c>
      <c r="V89" s="2">
        <v>0.89100000000000001</v>
      </c>
      <c r="W89" s="2">
        <v>2.0840000000000001</v>
      </c>
      <c r="X89" s="2">
        <v>0.54500000000000004</v>
      </c>
      <c r="Y89" s="2">
        <f t="shared" si="20"/>
        <v>0.62369230769230777</v>
      </c>
      <c r="Z89" s="2">
        <f t="shared" si="21"/>
        <v>145.37107880642694</v>
      </c>
      <c r="AA89" s="2">
        <f t="shared" si="22"/>
        <v>68.78947368421052</v>
      </c>
      <c r="AB89" s="2">
        <f t="shared" si="23"/>
        <v>9.5706913537409726</v>
      </c>
      <c r="AC89" s="2">
        <f t="shared" si="24"/>
        <v>1.0448565971246393</v>
      </c>
      <c r="AD89" s="2">
        <f t="shared" si="25"/>
        <v>3.8238532110091743</v>
      </c>
      <c r="AF89" s="4">
        <v>1.1862526002485951</v>
      </c>
      <c r="AG89" s="4">
        <v>52.354946458336499</v>
      </c>
      <c r="AH89" s="5">
        <v>-7.7680000000000007</v>
      </c>
      <c r="AI89" s="5">
        <v>-27.58</v>
      </c>
      <c r="AJ89" s="3">
        <f t="shared" si="26"/>
        <v>44.134736941663874</v>
      </c>
      <c r="AK89" s="3">
        <f t="shared" si="27"/>
        <v>1.7244682023506739</v>
      </c>
    </row>
    <row r="90" spans="1:37" x14ac:dyDescent="0.85">
      <c r="A90" s="2" t="s">
        <v>8</v>
      </c>
      <c r="B90" s="2" t="s">
        <v>37</v>
      </c>
      <c r="C90" s="2" t="s">
        <v>52</v>
      </c>
      <c r="D90" s="2">
        <v>24.81474</v>
      </c>
      <c r="E90" s="2">
        <v>0.74004349999999997</v>
      </c>
      <c r="F90" s="2">
        <v>50.4375</v>
      </c>
      <c r="G90" s="2">
        <v>0.253</v>
      </c>
      <c r="H90" s="2">
        <v>0.18</v>
      </c>
      <c r="I90" s="2">
        <v>0.13800000000000001</v>
      </c>
      <c r="J90" s="2">
        <v>9.2999999999999999E-2</v>
      </c>
      <c r="K90" s="2">
        <f t="shared" si="18"/>
        <v>54.545454545454554</v>
      </c>
      <c r="L90" s="2">
        <f t="shared" si="19"/>
        <v>51.666666666666671</v>
      </c>
      <c r="M90" s="2">
        <v>1.39</v>
      </c>
      <c r="N90" s="2">
        <v>1.34</v>
      </c>
      <c r="O90" s="2">
        <v>10</v>
      </c>
      <c r="P90" s="2">
        <v>7.8869999999999996</v>
      </c>
      <c r="Q90" s="2">
        <v>0.78900000000000003</v>
      </c>
      <c r="R90" s="2">
        <v>1.7989999999999999</v>
      </c>
      <c r="S90" s="2">
        <v>0.53800000000000003</v>
      </c>
      <c r="T90" s="2">
        <v>13</v>
      </c>
      <c r="U90" s="2">
        <v>6.2949999999999999</v>
      </c>
      <c r="V90" s="2">
        <v>1.1890000000000001</v>
      </c>
      <c r="W90" s="2">
        <v>2.0859999999999999</v>
      </c>
      <c r="X90" s="2">
        <v>0.72599999999999998</v>
      </c>
      <c r="Y90" s="2">
        <f t="shared" si="20"/>
        <v>0.6166086956521738</v>
      </c>
      <c r="Z90" s="2">
        <f t="shared" si="21"/>
        <v>147.73629864972199</v>
      </c>
      <c r="AA90" s="2">
        <f t="shared" si="22"/>
        <v>67.688172043010766</v>
      </c>
      <c r="AB90" s="2">
        <f t="shared" si="23"/>
        <v>9.6945577276033923</v>
      </c>
      <c r="AC90" s="2">
        <f t="shared" si="24"/>
        <v>1.0315065711070983</v>
      </c>
      <c r="AD90" s="2">
        <f t="shared" si="25"/>
        <v>2.8732782369146004</v>
      </c>
      <c r="AF90" s="4">
        <v>1.0802649138137346</v>
      </c>
      <c r="AG90" s="4">
        <v>50.207980268271832</v>
      </c>
      <c r="AH90" s="5">
        <v>-7.2970000000000006</v>
      </c>
      <c r="AI90" s="5">
        <v>-27.97</v>
      </c>
      <c r="AJ90" s="3">
        <f t="shared" si="26"/>
        <v>46.47747013370924</v>
      </c>
      <c r="AK90" s="3">
        <f t="shared" si="27"/>
        <v>1.5959433992800209</v>
      </c>
    </row>
    <row r="91" spans="1:37" x14ac:dyDescent="0.85">
      <c r="A91" s="2" t="s">
        <v>8</v>
      </c>
      <c r="B91" s="2" t="s">
        <v>37</v>
      </c>
      <c r="C91" s="2" t="s">
        <v>52</v>
      </c>
      <c r="D91" s="2">
        <v>24.81474</v>
      </c>
      <c r="E91" s="2">
        <v>0.74004349999999997</v>
      </c>
      <c r="F91" s="2">
        <v>50.4375</v>
      </c>
      <c r="G91" s="2">
        <v>0.20699999999999999</v>
      </c>
      <c r="H91" s="2">
        <v>0.11700000000000001</v>
      </c>
      <c r="I91" s="2">
        <v>0.111</v>
      </c>
      <c r="J91" s="2">
        <v>5.7000000000000002E-2</v>
      </c>
      <c r="K91" s="2">
        <f t="shared" si="18"/>
        <v>53.623188405797109</v>
      </c>
      <c r="L91" s="2">
        <f t="shared" si="19"/>
        <v>48.717948717948715</v>
      </c>
      <c r="M91" s="2">
        <v>1.35</v>
      </c>
      <c r="N91" s="2">
        <v>1.38</v>
      </c>
      <c r="O91" s="2">
        <v>13</v>
      </c>
      <c r="P91" s="2">
        <v>6.431</v>
      </c>
      <c r="Q91" s="2">
        <v>0.495</v>
      </c>
      <c r="R91" s="2">
        <v>1.722</v>
      </c>
      <c r="S91" s="2">
        <v>0.35</v>
      </c>
      <c r="T91" s="2">
        <v>11</v>
      </c>
      <c r="U91" s="2">
        <v>3.4649999999999999</v>
      </c>
      <c r="V91" s="2">
        <v>0.68500000000000005</v>
      </c>
      <c r="W91" s="2">
        <v>2.0920000000000001</v>
      </c>
      <c r="X91" s="2">
        <v>0.41699999999999998</v>
      </c>
      <c r="Y91" s="2">
        <f t="shared" si="20"/>
        <v>0.41233333333333338</v>
      </c>
      <c r="Z91" s="2">
        <f t="shared" si="21"/>
        <v>164.5021645021645</v>
      </c>
      <c r="AA91" s="2">
        <f t="shared" si="22"/>
        <v>60.789473684210527</v>
      </c>
      <c r="AB91" s="2">
        <f t="shared" si="23"/>
        <v>6.7632735022539832</v>
      </c>
      <c r="AC91" s="2">
        <f t="shared" si="24"/>
        <v>1.4785739474630619</v>
      </c>
      <c r="AD91" s="2">
        <f t="shared" si="25"/>
        <v>5.0167865707434061</v>
      </c>
      <c r="AF91" s="4">
        <v>1.1167168136565948</v>
      </c>
      <c r="AG91" s="4">
        <v>48.981515683590082</v>
      </c>
      <c r="AH91" s="5">
        <v>-7.9560000000000004</v>
      </c>
      <c r="AI91" s="5">
        <v>-26.317</v>
      </c>
      <c r="AJ91" s="3">
        <f t="shared" si="26"/>
        <v>43.862074148596591</v>
      </c>
      <c r="AK91" s="3">
        <f t="shared" si="27"/>
        <v>1.8370233298247014</v>
      </c>
    </row>
    <row r="92" spans="1:37" x14ac:dyDescent="0.85">
      <c r="A92" s="2" t="s">
        <v>8</v>
      </c>
      <c r="B92" s="2" t="s">
        <v>37</v>
      </c>
      <c r="C92" s="2" t="s">
        <v>52</v>
      </c>
      <c r="D92" s="2">
        <v>24.81474</v>
      </c>
      <c r="E92" s="2">
        <v>0.74004349999999997</v>
      </c>
      <c r="F92" s="2">
        <v>50.4375</v>
      </c>
      <c r="G92" s="2">
        <v>5.5E-2</v>
      </c>
      <c r="H92" s="2">
        <v>9.8000000000000004E-2</v>
      </c>
      <c r="I92" s="2">
        <v>3.5000000000000003E-2</v>
      </c>
      <c r="J92" s="2">
        <v>5.1999999999999998E-2</v>
      </c>
      <c r="K92" s="2">
        <f t="shared" si="18"/>
        <v>63.636363636363647</v>
      </c>
      <c r="L92" s="2">
        <f t="shared" si="19"/>
        <v>53.061224489795912</v>
      </c>
      <c r="M92" s="2">
        <v>1</v>
      </c>
      <c r="N92" s="2">
        <v>1.02</v>
      </c>
      <c r="O92" s="2">
        <v>8</v>
      </c>
      <c r="P92" s="2">
        <v>1.6719999999999999</v>
      </c>
      <c r="Q92" s="2">
        <v>0.20899999999999999</v>
      </c>
      <c r="R92" s="2">
        <v>1.1870000000000001</v>
      </c>
      <c r="S92" s="2">
        <v>0.221</v>
      </c>
      <c r="T92" s="2">
        <v>17</v>
      </c>
      <c r="U92" s="2">
        <v>3.07</v>
      </c>
      <c r="V92" s="2">
        <v>0.26100000000000001</v>
      </c>
      <c r="W92" s="2">
        <v>1.31</v>
      </c>
      <c r="X92" s="2">
        <v>0.253</v>
      </c>
      <c r="Y92" s="2">
        <f t="shared" si="20"/>
        <v>0.18967999999999999</v>
      </c>
      <c r="Z92" s="2">
        <f t="shared" si="21"/>
        <v>169.38110749185668</v>
      </c>
      <c r="AA92" s="2">
        <f t="shared" si="22"/>
        <v>59.038461538461533</v>
      </c>
      <c r="AB92" s="2">
        <f t="shared" si="23"/>
        <v>5.9193156089550403</v>
      </c>
      <c r="AC92" s="2">
        <f t="shared" si="24"/>
        <v>1.6893844931788218</v>
      </c>
      <c r="AD92" s="2">
        <f t="shared" si="25"/>
        <v>5.1778656126482216</v>
      </c>
      <c r="AF92" s="10">
        <v>1.1056213356590139</v>
      </c>
      <c r="AG92" s="10">
        <v>52.805308200475501</v>
      </c>
      <c r="AH92" s="11">
        <v>-6.67</v>
      </c>
      <c r="AI92" s="11">
        <v>-28.520000000000003</v>
      </c>
      <c r="AJ92" s="3">
        <f t="shared" si="26"/>
        <v>47.760753611905024</v>
      </c>
      <c r="AK92" s="3">
        <f t="shared" si="27"/>
        <v>1.8727136630054957</v>
      </c>
    </row>
    <row r="93" spans="1:37" x14ac:dyDescent="0.85">
      <c r="A93" s="2" t="s">
        <v>8</v>
      </c>
      <c r="B93" s="2" t="s">
        <v>37</v>
      </c>
      <c r="C93" s="2" t="s">
        <v>52</v>
      </c>
      <c r="D93" s="2">
        <v>24.81474</v>
      </c>
      <c r="E93" s="2">
        <v>0.74004349999999997</v>
      </c>
      <c r="F93" s="2">
        <v>50.4375</v>
      </c>
      <c r="G93" s="2">
        <v>7.1999999999999995E-2</v>
      </c>
      <c r="H93" s="2">
        <v>6.6000000000000003E-2</v>
      </c>
      <c r="I93" s="2">
        <v>3.7999999999999999E-2</v>
      </c>
      <c r="J93" s="2">
        <v>3.1E-2</v>
      </c>
      <c r="K93" s="2">
        <f t="shared" si="18"/>
        <v>52.777777777777779</v>
      </c>
      <c r="L93" s="2">
        <f t="shared" si="19"/>
        <v>46.969696969696969</v>
      </c>
      <c r="M93" s="2">
        <v>1.06</v>
      </c>
      <c r="N93" s="2">
        <v>1.17</v>
      </c>
      <c r="O93" s="2">
        <v>11</v>
      </c>
      <c r="P93" s="2">
        <v>2.0939999999999999</v>
      </c>
      <c r="Q93" s="2">
        <v>0.19</v>
      </c>
      <c r="R93" s="2">
        <v>1.0920000000000001</v>
      </c>
      <c r="S93" s="2">
        <v>0.215</v>
      </c>
      <c r="T93" s="2">
        <v>13</v>
      </c>
      <c r="U93" s="2">
        <v>2.016</v>
      </c>
      <c r="V93" s="2">
        <v>0.25600000000000001</v>
      </c>
      <c r="W93" s="2">
        <v>1.335</v>
      </c>
      <c r="X93" s="2">
        <v>0.24399999999999999</v>
      </c>
      <c r="Y93" s="2">
        <f t="shared" si="20"/>
        <v>0.17124999999999999</v>
      </c>
      <c r="Z93" s="2">
        <f t="shared" si="21"/>
        <v>153.76984126984127</v>
      </c>
      <c r="AA93" s="2">
        <f t="shared" si="22"/>
        <v>65.032258064516128</v>
      </c>
      <c r="AB93" s="2">
        <f t="shared" si="23"/>
        <v>4.2194924438489902</v>
      </c>
      <c r="AC93" s="2">
        <f t="shared" si="24"/>
        <v>2.3699532901350744</v>
      </c>
      <c r="AD93" s="2">
        <f t="shared" si="25"/>
        <v>5.471311475409836</v>
      </c>
      <c r="AF93" s="6">
        <v>1.0618569392030295</v>
      </c>
      <c r="AG93" s="6">
        <v>47.531149037662487</v>
      </c>
      <c r="AH93" s="8">
        <v>-6.7640000000000002</v>
      </c>
      <c r="AI93" s="8">
        <v>-28.364000000000001</v>
      </c>
      <c r="AJ93" s="3">
        <f t="shared" si="26"/>
        <v>44.76229074072512</v>
      </c>
      <c r="AK93" s="3">
        <f t="shared" si="27"/>
        <v>1.6328157299252932</v>
      </c>
    </row>
    <row r="94" spans="1:37" x14ac:dyDescent="0.85">
      <c r="A94" s="2" t="s">
        <v>8</v>
      </c>
      <c r="B94" s="2" t="s">
        <v>37</v>
      </c>
      <c r="C94" s="2" t="s">
        <v>52</v>
      </c>
      <c r="D94" s="2">
        <v>24.81474</v>
      </c>
      <c r="E94" s="2">
        <v>0.74004349999999997</v>
      </c>
      <c r="F94" s="2">
        <v>50.4375</v>
      </c>
      <c r="G94" s="2">
        <v>0.106</v>
      </c>
      <c r="H94" s="2">
        <v>0.10100000000000001</v>
      </c>
      <c r="I94" s="2">
        <v>5.6000000000000001E-2</v>
      </c>
      <c r="J94" s="2">
        <v>5.3999999999999999E-2</v>
      </c>
      <c r="K94" s="2">
        <f t="shared" si="18"/>
        <v>52.830188679245282</v>
      </c>
      <c r="L94" s="2">
        <f t="shared" si="19"/>
        <v>53.465346534653456</v>
      </c>
      <c r="M94" s="2">
        <v>1.1399999999999999</v>
      </c>
      <c r="N94" s="2">
        <v>1.0900000000000001</v>
      </c>
      <c r="O94" s="2">
        <v>14</v>
      </c>
      <c r="P94" s="2">
        <v>3.49</v>
      </c>
      <c r="Q94" s="2">
        <v>0.249</v>
      </c>
      <c r="R94" s="2">
        <v>1.1930000000000001</v>
      </c>
      <c r="S94" s="2">
        <v>0.26100000000000001</v>
      </c>
      <c r="T94" s="2">
        <v>15</v>
      </c>
      <c r="U94" s="2">
        <v>3.855</v>
      </c>
      <c r="V94" s="2">
        <v>0.35199999999999998</v>
      </c>
      <c r="W94" s="2">
        <v>1.4930000000000001</v>
      </c>
      <c r="X94" s="2">
        <v>0.3</v>
      </c>
      <c r="Y94" s="2">
        <f t="shared" si="20"/>
        <v>0.25327586206896552</v>
      </c>
      <c r="Z94" s="2">
        <f t="shared" si="21"/>
        <v>140.07782101167317</v>
      </c>
      <c r="AA94" s="2">
        <f t="shared" si="22"/>
        <v>71.388888888888886</v>
      </c>
      <c r="AB94" s="2">
        <f t="shared" si="23"/>
        <v>7.5261101368741121</v>
      </c>
      <c r="AC94" s="2">
        <f t="shared" si="24"/>
        <v>1.3287076349049274</v>
      </c>
      <c r="AD94" s="2">
        <f t="shared" si="25"/>
        <v>4.9766666666666675</v>
      </c>
      <c r="AF94" s="6">
        <v>1.1652211914941824</v>
      </c>
      <c r="AG94" s="6">
        <v>51.205396920581741</v>
      </c>
      <c r="AH94" s="8">
        <v>-6.8540000000000001</v>
      </c>
      <c r="AI94" s="8">
        <v>-28.347000000000001</v>
      </c>
      <c r="AJ94" s="3">
        <f t="shared" si="26"/>
        <v>43.944786873400588</v>
      </c>
      <c r="AK94" s="3">
        <f t="shared" si="27"/>
        <v>1.6322164550113061</v>
      </c>
    </row>
    <row r="95" spans="1:37" x14ac:dyDescent="0.85">
      <c r="A95" s="2" t="s">
        <v>8</v>
      </c>
      <c r="B95" s="2" t="s">
        <v>37</v>
      </c>
      <c r="C95" s="2" t="s">
        <v>52</v>
      </c>
      <c r="D95" s="2">
        <v>24.81474</v>
      </c>
      <c r="E95" s="2">
        <v>0.74004349999999997</v>
      </c>
      <c r="F95" s="2">
        <v>50.4375</v>
      </c>
      <c r="G95" s="2">
        <v>9.4E-2</v>
      </c>
      <c r="H95" s="2">
        <v>8.6999999999999994E-2</v>
      </c>
      <c r="I95" s="2">
        <v>5.0999999999999997E-2</v>
      </c>
      <c r="J95" s="2">
        <v>4.3999999999999997E-2</v>
      </c>
      <c r="K95" s="2">
        <f t="shared" si="18"/>
        <v>54.255319148936167</v>
      </c>
      <c r="L95" s="2">
        <f t="shared" si="19"/>
        <v>50.574712643678168</v>
      </c>
      <c r="M95" s="2">
        <v>1.36</v>
      </c>
      <c r="N95" s="2">
        <v>1.41</v>
      </c>
      <c r="O95" s="2">
        <v>14</v>
      </c>
      <c r="P95" s="2">
        <v>3.1320000000000001</v>
      </c>
      <c r="Q95" s="2">
        <v>0.224</v>
      </c>
      <c r="R95" s="2">
        <v>1.2450000000000001</v>
      </c>
      <c r="S95" s="2">
        <v>0.22600000000000001</v>
      </c>
      <c r="T95" s="2">
        <v>16</v>
      </c>
      <c r="U95" s="2">
        <v>2.8570000000000002</v>
      </c>
      <c r="V95" s="2">
        <v>0.26500000000000001</v>
      </c>
      <c r="W95" s="2">
        <v>1.411</v>
      </c>
      <c r="X95" s="2">
        <v>0.24</v>
      </c>
      <c r="Y95" s="2">
        <f t="shared" si="20"/>
        <v>0.19963333333333336</v>
      </c>
      <c r="Z95" s="2">
        <f t="shared" si="21"/>
        <v>154.00770038501923</v>
      </c>
      <c r="AA95" s="2">
        <f t="shared" si="22"/>
        <v>64.931818181818187</v>
      </c>
      <c r="AB95" s="2">
        <f t="shared" si="23"/>
        <v>3.976549662817527</v>
      </c>
      <c r="AC95" s="2">
        <f t="shared" si="24"/>
        <v>2.5147428921872548</v>
      </c>
      <c r="AD95" s="2">
        <f t="shared" si="25"/>
        <v>5.8791666666666673</v>
      </c>
      <c r="AF95" s="6">
        <v>0.89998048582981371</v>
      </c>
      <c r="AG95" s="6">
        <v>50.054871393294</v>
      </c>
      <c r="AH95" s="8">
        <v>-4.9640000000000004</v>
      </c>
      <c r="AI95" s="8">
        <v>-29.352</v>
      </c>
      <c r="AJ95" s="3">
        <f t="shared" si="26"/>
        <v>55.617729696818529</v>
      </c>
      <c r="AK95" s="3">
        <f t="shared" si="27"/>
        <v>1.38603925014042</v>
      </c>
    </row>
    <row r="96" spans="1:37" x14ac:dyDescent="0.85">
      <c r="A96" s="2" t="s">
        <v>8</v>
      </c>
      <c r="B96" s="2" t="s">
        <v>37</v>
      </c>
      <c r="C96" s="2" t="s">
        <v>52</v>
      </c>
      <c r="D96" s="2">
        <v>24.81474</v>
      </c>
      <c r="E96" s="2">
        <v>0.74004349999999997</v>
      </c>
      <c r="F96" s="2">
        <v>50.4375</v>
      </c>
      <c r="G96" s="2">
        <v>7.0000000000000007E-2</v>
      </c>
      <c r="H96" s="2">
        <v>0.16700000000000001</v>
      </c>
      <c r="I96" s="2">
        <v>3.5999999999999997E-2</v>
      </c>
      <c r="J96" s="2">
        <v>8.8999999999999996E-2</v>
      </c>
      <c r="K96" s="2">
        <f t="shared" si="18"/>
        <v>51.428571428571423</v>
      </c>
      <c r="L96" s="2">
        <f t="shared" si="19"/>
        <v>53.293413173652695</v>
      </c>
      <c r="M96" s="2">
        <v>1.18</v>
      </c>
      <c r="N96" s="2">
        <v>1.1100000000000001</v>
      </c>
      <c r="O96" s="2">
        <v>10</v>
      </c>
      <c r="P96" s="2">
        <v>2.2570000000000001</v>
      </c>
      <c r="Q96" s="2">
        <v>0.22600000000000001</v>
      </c>
      <c r="R96" s="2">
        <v>1.17</v>
      </c>
      <c r="S96" s="2">
        <v>0.24099999999999999</v>
      </c>
      <c r="T96" s="2">
        <v>20</v>
      </c>
      <c r="U96" s="2">
        <v>5.7</v>
      </c>
      <c r="V96" s="2">
        <v>0.442</v>
      </c>
      <c r="W96" s="2">
        <v>2.0630000000000002</v>
      </c>
      <c r="X96" s="2">
        <v>0.27300000000000002</v>
      </c>
      <c r="Y96" s="2">
        <f t="shared" si="20"/>
        <v>0.26523333333333338</v>
      </c>
      <c r="Z96" s="2">
        <f t="shared" si="21"/>
        <v>156.14035087719296</v>
      </c>
      <c r="AA96" s="2">
        <f t="shared" si="22"/>
        <v>64.044943820224731</v>
      </c>
      <c r="AB96" s="2">
        <f t="shared" si="23"/>
        <v>7.7348962112213231</v>
      </c>
      <c r="AC96" s="2">
        <f t="shared" si="24"/>
        <v>1.2928421696845267</v>
      </c>
      <c r="AD96" s="2">
        <f t="shared" si="25"/>
        <v>7.5567765567765566</v>
      </c>
      <c r="AF96" s="6">
        <v>1.1100548744369916</v>
      </c>
      <c r="AG96" s="6">
        <v>48.667093348314715</v>
      </c>
      <c r="AH96" s="8">
        <v>-4.6380000000000008</v>
      </c>
      <c r="AI96" s="8">
        <v>-28.324000000000002</v>
      </c>
      <c r="AJ96" s="3">
        <f t="shared" si="26"/>
        <v>43.842060846765044</v>
      </c>
      <c r="AK96" s="3">
        <f t="shared" si="27"/>
        <v>1.7332435758753024</v>
      </c>
    </row>
    <row r="97" spans="1:37" x14ac:dyDescent="0.85">
      <c r="A97" s="2" t="s">
        <v>8</v>
      </c>
      <c r="B97" s="2" t="s">
        <v>37</v>
      </c>
      <c r="C97" s="2" t="s">
        <v>52</v>
      </c>
      <c r="D97" s="2">
        <v>24.81474</v>
      </c>
      <c r="E97" s="2">
        <v>0.74004349999999997</v>
      </c>
      <c r="F97" s="2">
        <v>50.4375</v>
      </c>
      <c r="G97" s="2">
        <v>0.14899999999999999</v>
      </c>
      <c r="H97" s="2">
        <v>7.0000000000000007E-2</v>
      </c>
      <c r="I97" s="2">
        <v>7.3999999999999996E-2</v>
      </c>
      <c r="J97" s="2">
        <v>3.9E-2</v>
      </c>
      <c r="K97" s="2">
        <f t="shared" ref="K97:K128" si="28">I97/G97*100</f>
        <v>49.664429530201346</v>
      </c>
      <c r="L97" s="2">
        <f t="shared" ref="L97:L128" si="29">J97/H97*100</f>
        <v>55.714285714285708</v>
      </c>
      <c r="M97" s="2">
        <v>1.1299999999999999</v>
      </c>
      <c r="N97" s="2">
        <v>1.1100000000000001</v>
      </c>
      <c r="O97" s="2">
        <v>13</v>
      </c>
      <c r="P97" s="2">
        <v>4.891</v>
      </c>
      <c r="Q97" s="2">
        <v>0.376</v>
      </c>
      <c r="R97" s="2">
        <v>1.714</v>
      </c>
      <c r="S97" s="2">
        <v>0.27600000000000002</v>
      </c>
      <c r="T97" s="2">
        <v>14</v>
      </c>
      <c r="U97" s="2">
        <v>2.6960000000000002</v>
      </c>
      <c r="V97" s="2">
        <v>0.49099999999999999</v>
      </c>
      <c r="W97" s="2">
        <v>1.903</v>
      </c>
      <c r="X97" s="2">
        <v>0.32800000000000001</v>
      </c>
      <c r="Y97" s="2">
        <f t="shared" si="20"/>
        <v>0.28099999999999997</v>
      </c>
      <c r="Z97" s="2">
        <f t="shared" si="21"/>
        <v>144.65875370919881</v>
      </c>
      <c r="AA97" s="2">
        <f t="shared" si="22"/>
        <v>69.128205128205138</v>
      </c>
      <c r="AB97" s="2">
        <f t="shared" si="23"/>
        <v>7.7015613696130751</v>
      </c>
      <c r="AC97" s="2">
        <f t="shared" si="24"/>
        <v>1.2984380075779878</v>
      </c>
      <c r="AD97" s="2">
        <f t="shared" si="25"/>
        <v>5.8018292682926829</v>
      </c>
      <c r="AF97" s="4">
        <v>1.152464661165888</v>
      </c>
      <c r="AG97" s="4">
        <v>50.39029319403452</v>
      </c>
      <c r="AH97" s="5">
        <v>-2.677</v>
      </c>
      <c r="AI97" s="5">
        <v>-28.797000000000001</v>
      </c>
      <c r="AJ97" s="3">
        <f t="shared" si="26"/>
        <v>43.723937828217053</v>
      </c>
      <c r="AK97" s="3">
        <f t="shared" si="27"/>
        <v>1.6671410157815143</v>
      </c>
    </row>
    <row r="98" spans="1:37" x14ac:dyDescent="0.85">
      <c r="A98" s="2" t="s">
        <v>8</v>
      </c>
      <c r="B98" s="2" t="s">
        <v>37</v>
      </c>
      <c r="C98" s="2" t="s">
        <v>52</v>
      </c>
      <c r="D98" s="2">
        <v>24.81474</v>
      </c>
      <c r="E98" s="2">
        <v>0.74004349999999997</v>
      </c>
      <c r="F98" s="2">
        <v>50.4375</v>
      </c>
      <c r="G98" s="2">
        <v>0.104</v>
      </c>
      <c r="H98" s="2">
        <v>0.12</v>
      </c>
      <c r="I98" s="2">
        <v>5.5E-2</v>
      </c>
      <c r="J98" s="2">
        <v>6.3E-2</v>
      </c>
      <c r="K98" s="2">
        <f t="shared" si="28"/>
        <v>52.884615384615387</v>
      </c>
      <c r="L98" s="2">
        <f t="shared" si="29"/>
        <v>52.5</v>
      </c>
      <c r="M98" s="2">
        <v>1.19</v>
      </c>
      <c r="N98" s="2">
        <v>1.22</v>
      </c>
      <c r="O98" s="2">
        <v>14</v>
      </c>
      <c r="P98" s="2">
        <v>3.319</v>
      </c>
      <c r="Q98" s="2">
        <v>0.23699999999999999</v>
      </c>
      <c r="R98" s="2">
        <v>1.2549999999999999</v>
      </c>
      <c r="S98" s="2">
        <v>0.23599999999999999</v>
      </c>
      <c r="T98" s="2">
        <v>20</v>
      </c>
      <c r="U98" s="2">
        <v>4.1479999999999997</v>
      </c>
      <c r="V98" s="2">
        <v>0.35499999999999998</v>
      </c>
      <c r="W98" s="2">
        <v>1.583</v>
      </c>
      <c r="X98" s="2">
        <v>0.28499999999999998</v>
      </c>
      <c r="Y98" s="2">
        <f t="shared" ref="Y98:Y129" si="30">(P98+U98)/(O98+T98)</f>
        <v>0.21961764705882353</v>
      </c>
      <c r="Z98" s="2">
        <f t="shared" ref="Z98:Z129" si="31">J98/U98*10000</f>
        <v>151.8804243008679</v>
      </c>
      <c r="AA98" s="2">
        <f t="shared" si="22"/>
        <v>65.841269841269835</v>
      </c>
      <c r="AB98" s="2">
        <f t="shared" ref="AB98:AB129" si="32">(P98+U98)/(M98/2/10*N98/2/10*PI())/100</f>
        <v>6.5486152917326486</v>
      </c>
      <c r="AC98" s="2">
        <f t="shared" ref="AC98:AC129" si="33">1/((P98+U98)/(M98/2/10*N98/2/10*PI()))*1000</f>
        <v>1.5270403825102659</v>
      </c>
      <c r="AD98" s="2">
        <f t="shared" ref="AD98:AD129" si="34">W98/X98</f>
        <v>5.5543859649122806</v>
      </c>
      <c r="AF98" s="4">
        <v>1.3225539105970443</v>
      </c>
      <c r="AG98" s="4">
        <v>49.480370059871383</v>
      </c>
      <c r="AH98" s="5">
        <v>-7.78</v>
      </c>
      <c r="AI98" s="5">
        <v>-28.041</v>
      </c>
      <c r="AJ98" s="3">
        <f t="shared" si="26"/>
        <v>37.412743377345059</v>
      </c>
      <c r="AK98" s="3">
        <f t="shared" ref="AK98:AK129" si="35">AF98/100*Z98</f>
        <v>2.0087004910225117</v>
      </c>
    </row>
    <row r="99" spans="1:37" x14ac:dyDescent="0.85">
      <c r="A99" s="2" t="s">
        <v>8</v>
      </c>
      <c r="B99" s="2" t="s">
        <v>37</v>
      </c>
      <c r="C99" s="2" t="s">
        <v>52</v>
      </c>
      <c r="D99" s="2">
        <v>24.81474</v>
      </c>
      <c r="E99" s="2">
        <v>0.74004349999999997</v>
      </c>
      <c r="F99" s="2">
        <v>50.4375</v>
      </c>
      <c r="G99" s="2">
        <v>0.05</v>
      </c>
      <c r="H99" s="2">
        <v>0.13700000000000001</v>
      </c>
      <c r="I99" s="2">
        <v>2.7E-2</v>
      </c>
      <c r="J99" s="2">
        <v>7.1999999999999995E-2</v>
      </c>
      <c r="K99" s="2">
        <f t="shared" si="28"/>
        <v>53.999999999999993</v>
      </c>
      <c r="L99" s="2">
        <f t="shared" si="29"/>
        <v>52.554744525547434</v>
      </c>
      <c r="M99" s="2">
        <v>1.18</v>
      </c>
      <c r="N99" s="2">
        <v>1.2</v>
      </c>
      <c r="O99" s="2">
        <v>7</v>
      </c>
      <c r="P99" s="2">
        <v>1.679</v>
      </c>
      <c r="Q99" s="2">
        <v>0.24</v>
      </c>
      <c r="R99" s="2">
        <v>1.2509999999999999</v>
      </c>
      <c r="S99" s="2">
        <v>0.24199999999999999</v>
      </c>
      <c r="T99" s="2">
        <v>16</v>
      </c>
      <c r="U99" s="2">
        <v>4.4409999999999998</v>
      </c>
      <c r="V99" s="2">
        <v>0.435</v>
      </c>
      <c r="W99" s="2">
        <v>1.895</v>
      </c>
      <c r="X99" s="2">
        <v>0.29199999999999998</v>
      </c>
      <c r="Y99" s="2">
        <f t="shared" si="30"/>
        <v>0.26608695652173914</v>
      </c>
      <c r="Z99" s="2">
        <f t="shared" si="31"/>
        <v>162.12564737671693</v>
      </c>
      <c r="AA99" s="2">
        <f t="shared" si="22"/>
        <v>61.680555555555571</v>
      </c>
      <c r="AB99" s="2">
        <f t="shared" si="32"/>
        <v>5.5029844730079081</v>
      </c>
      <c r="AC99" s="2">
        <f t="shared" si="33"/>
        <v>1.8171957506058602</v>
      </c>
      <c r="AD99" s="2">
        <f t="shared" si="34"/>
        <v>6.4897260273972606</v>
      </c>
      <c r="AF99" s="4">
        <v>1.1413566860745579</v>
      </c>
      <c r="AG99" s="4">
        <v>50.46671276451864</v>
      </c>
      <c r="AH99" s="5">
        <v>-5.4279999999999999</v>
      </c>
      <c r="AI99" s="5">
        <v>-28.471999999999998</v>
      </c>
      <c r="AJ99" s="3">
        <f t="shared" si="26"/>
        <v>44.216425399922663</v>
      </c>
      <c r="AK99" s="3">
        <f t="shared" si="35"/>
        <v>1.8504319161758198</v>
      </c>
    </row>
    <row r="100" spans="1:37" x14ac:dyDescent="0.85">
      <c r="A100" s="2" t="s">
        <v>8</v>
      </c>
      <c r="B100" s="2" t="s">
        <v>37</v>
      </c>
      <c r="C100" s="2" t="s">
        <v>52</v>
      </c>
      <c r="D100" s="2">
        <v>24.81474</v>
      </c>
      <c r="E100" s="2">
        <v>0.74004349999999997</v>
      </c>
      <c r="F100" s="2">
        <v>50.4375</v>
      </c>
      <c r="G100" s="2">
        <v>0.36599999999999999</v>
      </c>
      <c r="H100" s="2">
        <v>0.28499999999999998</v>
      </c>
      <c r="I100" s="2">
        <v>0.19800000000000001</v>
      </c>
      <c r="J100" s="2">
        <v>0.14599999999999999</v>
      </c>
      <c r="K100" s="2">
        <f t="shared" si="28"/>
        <v>54.098360655737707</v>
      </c>
      <c r="L100" s="2">
        <f t="shared" si="29"/>
        <v>51.228070175438603</v>
      </c>
      <c r="M100" s="2">
        <v>2.0099999999999998</v>
      </c>
      <c r="N100" s="2">
        <v>2.04</v>
      </c>
      <c r="O100" s="2">
        <v>24</v>
      </c>
      <c r="P100" s="2">
        <v>10.991</v>
      </c>
      <c r="Q100" s="2">
        <v>0.45800000000000002</v>
      </c>
      <c r="R100" s="2">
        <v>1.7709999999999999</v>
      </c>
      <c r="S100" s="2">
        <v>0.32600000000000001</v>
      </c>
      <c r="T100" s="2">
        <v>48</v>
      </c>
      <c r="U100" s="2">
        <v>9.609</v>
      </c>
      <c r="V100" s="2">
        <v>0.53900000000000003</v>
      </c>
      <c r="W100" s="2">
        <v>1.966</v>
      </c>
      <c r="X100" s="2">
        <v>0.34899999999999998</v>
      </c>
      <c r="Y100" s="2">
        <f t="shared" si="30"/>
        <v>0.28611111111111115</v>
      </c>
      <c r="Z100" s="2">
        <f t="shared" si="31"/>
        <v>151.94088875013009</v>
      </c>
      <c r="AA100" s="2">
        <f t="shared" si="22"/>
        <v>65.81506849315069</v>
      </c>
      <c r="AB100" s="2">
        <f t="shared" si="32"/>
        <v>6.3966282854219969</v>
      </c>
      <c r="AC100" s="2">
        <f t="shared" si="33"/>
        <v>1.5633236064052896</v>
      </c>
      <c r="AD100" s="2">
        <f t="shared" si="34"/>
        <v>5.63323782234957</v>
      </c>
      <c r="AF100" s="4">
        <v>1.3954029604391662</v>
      </c>
      <c r="AG100" s="4">
        <v>50.780639338349964</v>
      </c>
      <c r="AH100" s="5">
        <v>-8.2620000000000005</v>
      </c>
      <c r="AI100" s="5">
        <v>-27.832999999999998</v>
      </c>
      <c r="AJ100" s="3">
        <f t="shared" si="26"/>
        <v>36.3913799655177</v>
      </c>
      <c r="AK100" s="3">
        <f t="shared" si="35"/>
        <v>2.1201876597368954</v>
      </c>
    </row>
    <row r="101" spans="1:37" x14ac:dyDescent="0.85">
      <c r="A101" s="2" t="s">
        <v>8</v>
      </c>
      <c r="B101" s="2" t="s">
        <v>37</v>
      </c>
      <c r="C101" s="2" t="s">
        <v>52</v>
      </c>
      <c r="D101" s="2">
        <v>24.81474</v>
      </c>
      <c r="E101" s="2">
        <v>0.74004349999999997</v>
      </c>
      <c r="F101" s="2">
        <v>50.4375</v>
      </c>
      <c r="G101" s="2">
        <v>5.1999999999999998E-2</v>
      </c>
      <c r="H101" s="2">
        <v>7.3999999999999996E-2</v>
      </c>
      <c r="I101" s="2">
        <v>2.8000000000000001E-2</v>
      </c>
      <c r="J101" s="2">
        <v>3.9E-2</v>
      </c>
      <c r="K101" s="2">
        <f t="shared" si="28"/>
        <v>53.846153846153854</v>
      </c>
      <c r="L101" s="2">
        <f t="shared" si="29"/>
        <v>52.702702702702709</v>
      </c>
      <c r="M101" s="2">
        <v>1.02</v>
      </c>
      <c r="N101" s="2">
        <v>1.03</v>
      </c>
      <c r="O101" s="2">
        <v>8</v>
      </c>
      <c r="P101" s="2">
        <v>1.4339999999999999</v>
      </c>
      <c r="Q101" s="2">
        <v>0.17899999999999999</v>
      </c>
      <c r="R101" s="2">
        <v>1.1259999999999999</v>
      </c>
      <c r="S101" s="2">
        <v>0.2</v>
      </c>
      <c r="T101" s="2">
        <v>16</v>
      </c>
      <c r="U101" s="2">
        <v>2.6960000000000002</v>
      </c>
      <c r="V101" s="2">
        <v>0.23499999999999999</v>
      </c>
      <c r="W101" s="2">
        <v>1.1930000000000001</v>
      </c>
      <c r="X101" s="2">
        <v>0.251</v>
      </c>
      <c r="Y101" s="2">
        <f t="shared" si="30"/>
        <v>0.17208333333333334</v>
      </c>
      <c r="Z101" s="2">
        <f t="shared" si="31"/>
        <v>144.65875370919881</v>
      </c>
      <c r="AA101" s="2">
        <f t="shared" si="22"/>
        <v>69.128205128205138</v>
      </c>
      <c r="AB101" s="2">
        <f t="shared" si="32"/>
        <v>5.0052154195281</v>
      </c>
      <c r="AC101" s="2">
        <f t="shared" si="33"/>
        <v>1.9979160059693928</v>
      </c>
      <c r="AD101" s="2">
        <f t="shared" si="34"/>
        <v>4.7529880478087652</v>
      </c>
      <c r="AF101" s="4">
        <v>1.049878181599526</v>
      </c>
      <c r="AG101" s="4">
        <v>50.348123250048651</v>
      </c>
      <c r="AH101" s="5">
        <v>-7.2160000000000002</v>
      </c>
      <c r="AI101" s="5">
        <v>-27.076000000000001</v>
      </c>
      <c r="AJ101" s="3">
        <f t="shared" si="26"/>
        <v>47.956157326120952</v>
      </c>
      <c r="AK101" s="3">
        <f t="shared" si="35"/>
        <v>1.5187406929666731</v>
      </c>
    </row>
    <row r="102" spans="1:37" x14ac:dyDescent="0.85">
      <c r="A102" s="2" t="s">
        <v>7</v>
      </c>
      <c r="B102" s="2" t="s">
        <v>38</v>
      </c>
      <c r="C102" s="2" t="s">
        <v>52</v>
      </c>
      <c r="D102" s="2">
        <v>20.962520000000001</v>
      </c>
      <c r="E102" s="2">
        <v>0.38905650000000003</v>
      </c>
      <c r="F102" s="2">
        <v>81.1875</v>
      </c>
      <c r="G102" s="2">
        <v>0.59199999999999997</v>
      </c>
      <c r="H102" s="2">
        <v>0.25600000000000001</v>
      </c>
      <c r="I102" s="2">
        <v>0.316</v>
      </c>
      <c r="J102" s="2">
        <v>0.13400000000000001</v>
      </c>
      <c r="K102" s="2">
        <f t="shared" si="28"/>
        <v>53.378378378378379</v>
      </c>
      <c r="L102" s="2">
        <f t="shared" si="29"/>
        <v>52.34375</v>
      </c>
      <c r="M102" s="2">
        <v>1.94</v>
      </c>
      <c r="N102" s="2">
        <v>2</v>
      </c>
      <c r="O102" s="2">
        <v>20</v>
      </c>
      <c r="P102" s="2">
        <v>20.766999999999999</v>
      </c>
      <c r="Q102" s="2">
        <v>1.038</v>
      </c>
      <c r="R102" s="2">
        <v>2.4670000000000001</v>
      </c>
      <c r="S102" s="2">
        <v>0.53100000000000003</v>
      </c>
      <c r="T102" s="2">
        <v>23</v>
      </c>
      <c r="U102" s="2">
        <v>9.0060000000000002</v>
      </c>
      <c r="V102" s="2">
        <v>1.3660000000000001</v>
      </c>
      <c r="W102" s="2">
        <v>2.9969999999999999</v>
      </c>
      <c r="X102" s="2">
        <v>0.58099999999999996</v>
      </c>
      <c r="Y102" s="2">
        <f t="shared" si="30"/>
        <v>0.69239534883720932</v>
      </c>
      <c r="Z102" s="2">
        <f t="shared" si="31"/>
        <v>148.78969575838332</v>
      </c>
      <c r="AA102" s="2">
        <f t="shared" si="22"/>
        <v>67.208955223880594</v>
      </c>
      <c r="AB102" s="2">
        <f t="shared" si="32"/>
        <v>9.7701445787113403</v>
      </c>
      <c r="AC102" s="2">
        <f t="shared" si="33"/>
        <v>1.023526307050717</v>
      </c>
      <c r="AD102" s="2">
        <f t="shared" si="34"/>
        <v>5.1583476764199654</v>
      </c>
      <c r="AF102" s="6">
        <v>1.2683746087362573</v>
      </c>
      <c r="AG102" s="6">
        <v>50.769498813580874</v>
      </c>
      <c r="AH102" s="8">
        <v>-3.1389999999999998</v>
      </c>
      <c r="AI102" s="8">
        <v>-27.829000000000001</v>
      </c>
      <c r="AJ102" s="3">
        <f t="shared" si="26"/>
        <v>40.027211569746711</v>
      </c>
      <c r="AK102" s="3">
        <f t="shared" si="35"/>
        <v>1.887210721415262</v>
      </c>
    </row>
    <row r="103" spans="1:37" x14ac:dyDescent="0.85">
      <c r="A103" s="2" t="s">
        <v>7</v>
      </c>
      <c r="B103" s="2" t="s">
        <v>38</v>
      </c>
      <c r="C103" s="2" t="s">
        <v>52</v>
      </c>
      <c r="D103" s="2">
        <v>20.962520000000001</v>
      </c>
      <c r="E103" s="2">
        <v>0.38905650000000003</v>
      </c>
      <c r="F103" s="2">
        <v>81.1875</v>
      </c>
      <c r="G103" s="2">
        <v>0.22900000000000001</v>
      </c>
      <c r="H103" s="2">
        <v>0.221</v>
      </c>
      <c r="I103" s="2">
        <v>0.123</v>
      </c>
      <c r="J103" s="2">
        <v>0.111</v>
      </c>
      <c r="K103" s="2">
        <f t="shared" si="28"/>
        <v>53.711790393013089</v>
      </c>
      <c r="L103" s="2">
        <f t="shared" si="29"/>
        <v>50.226244343891402</v>
      </c>
      <c r="M103" s="2">
        <v>1.44</v>
      </c>
      <c r="N103" s="2">
        <v>1.55</v>
      </c>
      <c r="O103" s="2">
        <v>10</v>
      </c>
      <c r="P103" s="2">
        <v>8.6440000000000001</v>
      </c>
      <c r="Q103" s="2">
        <v>0.86399999999999999</v>
      </c>
      <c r="R103" s="2">
        <v>2.2290000000000001</v>
      </c>
      <c r="S103" s="2">
        <v>0.48099999999999998</v>
      </c>
      <c r="T103" s="2">
        <v>14</v>
      </c>
      <c r="U103" s="2">
        <v>8.1940000000000008</v>
      </c>
      <c r="V103" s="2">
        <v>1.294</v>
      </c>
      <c r="W103" s="2">
        <v>2.621</v>
      </c>
      <c r="X103" s="2">
        <v>0.629</v>
      </c>
      <c r="Y103" s="2">
        <f t="shared" si="30"/>
        <v>0.70158333333333334</v>
      </c>
      <c r="Z103" s="2">
        <f t="shared" si="31"/>
        <v>135.46497437149131</v>
      </c>
      <c r="AA103" s="2">
        <f t="shared" si="22"/>
        <v>73.819819819819841</v>
      </c>
      <c r="AB103" s="2">
        <f t="shared" si="32"/>
        <v>9.6052004723345306</v>
      </c>
      <c r="AC103" s="2">
        <f t="shared" si="33"/>
        <v>1.0411026848218936</v>
      </c>
      <c r="AD103" s="2">
        <f t="shared" si="34"/>
        <v>4.1669316375198724</v>
      </c>
      <c r="AF103" s="6">
        <v>1.3400468716950413</v>
      </c>
      <c r="AG103" s="6">
        <v>52.112924234500589</v>
      </c>
      <c r="AH103" s="8">
        <v>-3.9209999999999998</v>
      </c>
      <c r="AI103" s="8">
        <v>-27.463000000000001</v>
      </c>
      <c r="AJ103" s="3">
        <f t="shared" si="26"/>
        <v>38.888881676640402</v>
      </c>
      <c r="AK103" s="3">
        <f t="shared" si="35"/>
        <v>1.8152941513076586</v>
      </c>
    </row>
    <row r="104" spans="1:37" x14ac:dyDescent="0.85">
      <c r="A104" s="2" t="s">
        <v>7</v>
      </c>
      <c r="B104" s="2" t="s">
        <v>38</v>
      </c>
      <c r="C104" s="2" t="s">
        <v>52</v>
      </c>
      <c r="D104" s="2">
        <v>20.962520000000001</v>
      </c>
      <c r="E104" s="2">
        <v>0.38905650000000003</v>
      </c>
      <c r="F104" s="2">
        <v>81.1875</v>
      </c>
      <c r="G104" s="2">
        <v>0.253</v>
      </c>
      <c r="H104" s="2">
        <v>0.161</v>
      </c>
      <c r="I104" s="2">
        <v>0.13400000000000001</v>
      </c>
      <c r="J104" s="2">
        <v>8.2000000000000003E-2</v>
      </c>
      <c r="K104" s="2">
        <f t="shared" si="28"/>
        <v>52.964426877470359</v>
      </c>
      <c r="L104" s="2">
        <f t="shared" si="29"/>
        <v>50.931677018633536</v>
      </c>
      <c r="M104" s="2">
        <v>1.67</v>
      </c>
      <c r="N104" s="2">
        <v>1.8</v>
      </c>
      <c r="O104" s="2">
        <v>12</v>
      </c>
      <c r="P104" s="2">
        <v>8.7539999999999996</v>
      </c>
      <c r="Q104" s="2">
        <v>0.73</v>
      </c>
      <c r="R104" s="2">
        <v>1.8620000000000001</v>
      </c>
      <c r="S104" s="2">
        <v>0.48299999999999998</v>
      </c>
      <c r="T104" s="2">
        <v>18</v>
      </c>
      <c r="U104" s="2">
        <v>5.319</v>
      </c>
      <c r="V104" s="2">
        <v>1.1220000000000001</v>
      </c>
      <c r="W104" s="2">
        <v>2.4929999999999999</v>
      </c>
      <c r="X104" s="2">
        <v>0.57299999999999995</v>
      </c>
      <c r="Y104" s="2">
        <f t="shared" si="30"/>
        <v>0.46910000000000002</v>
      </c>
      <c r="Z104" s="2">
        <f t="shared" si="31"/>
        <v>154.16431660086482</v>
      </c>
      <c r="AA104" s="2">
        <f t="shared" si="22"/>
        <v>64.865853658536579</v>
      </c>
      <c r="AB104" s="2">
        <f t="shared" si="32"/>
        <v>5.9608450143240006</v>
      </c>
      <c r="AC104" s="2">
        <f t="shared" si="33"/>
        <v>1.6776144952552614</v>
      </c>
      <c r="AD104" s="2">
        <f t="shared" si="34"/>
        <v>4.3507853403141361</v>
      </c>
      <c r="AF104" s="6">
        <v>1.3605586553219646</v>
      </c>
      <c r="AG104" s="6">
        <v>51.20495596313954</v>
      </c>
      <c r="AH104" s="8">
        <v>-2.5309999999999997</v>
      </c>
      <c r="AI104" s="8">
        <v>-27.887</v>
      </c>
      <c r="AJ104" s="3">
        <f t="shared" si="26"/>
        <v>37.635243260440191</v>
      </c>
      <c r="AK104" s="3">
        <f t="shared" si="35"/>
        <v>2.0974959529310229</v>
      </c>
    </row>
    <row r="105" spans="1:37" x14ac:dyDescent="0.85">
      <c r="A105" s="2" t="s">
        <v>7</v>
      </c>
      <c r="B105" s="2" t="s">
        <v>38</v>
      </c>
      <c r="C105" s="2" t="s">
        <v>52</v>
      </c>
      <c r="D105" s="2">
        <v>20.962520000000001</v>
      </c>
      <c r="E105" s="2">
        <v>0.38905650000000003</v>
      </c>
      <c r="F105" s="2">
        <v>81.1875</v>
      </c>
      <c r="G105" s="2">
        <v>0.17</v>
      </c>
      <c r="H105" s="2">
        <v>0.17399999999999999</v>
      </c>
      <c r="I105" s="2">
        <v>8.5999999999999993E-2</v>
      </c>
      <c r="J105" s="2">
        <v>8.5999999999999993E-2</v>
      </c>
      <c r="K105" s="2">
        <f t="shared" si="28"/>
        <v>50.588235294117631</v>
      </c>
      <c r="L105" s="2">
        <f t="shared" si="29"/>
        <v>49.425287356321839</v>
      </c>
      <c r="M105" s="2">
        <v>1.4</v>
      </c>
      <c r="N105" s="2">
        <v>1.34</v>
      </c>
      <c r="O105" s="2">
        <v>11</v>
      </c>
      <c r="P105" s="2">
        <v>6.1159999999999997</v>
      </c>
      <c r="Q105" s="2">
        <v>0.55600000000000005</v>
      </c>
      <c r="R105" s="2">
        <v>1.724</v>
      </c>
      <c r="S105" s="2">
        <v>0.40300000000000002</v>
      </c>
      <c r="T105" s="2">
        <v>15</v>
      </c>
      <c r="U105" s="2">
        <v>6.508</v>
      </c>
      <c r="V105" s="2">
        <v>0.71899999999999997</v>
      </c>
      <c r="W105" s="2">
        <v>1.976</v>
      </c>
      <c r="X105" s="2">
        <v>0.46300000000000002</v>
      </c>
      <c r="Y105" s="2">
        <f t="shared" si="30"/>
        <v>0.48553846153846147</v>
      </c>
      <c r="Z105" s="2">
        <f t="shared" si="31"/>
        <v>132.14505224339274</v>
      </c>
      <c r="AA105" s="2">
        <f t="shared" si="22"/>
        <v>75.674418604651166</v>
      </c>
      <c r="AB105" s="2">
        <f t="shared" si="32"/>
        <v>8.5678976613735038</v>
      </c>
      <c r="AC105" s="2">
        <f t="shared" si="33"/>
        <v>1.1671474608155998</v>
      </c>
      <c r="AD105" s="2">
        <f t="shared" si="34"/>
        <v>4.2678185745140382</v>
      </c>
      <c r="AF105" s="6">
        <v>1.3691371994644819</v>
      </c>
      <c r="AG105" s="6">
        <v>49.771246227371641</v>
      </c>
      <c r="AH105" s="8">
        <v>-4.4930000000000003</v>
      </c>
      <c r="AI105" s="8">
        <v>-28.22</v>
      </c>
      <c r="AJ105" s="3">
        <f t="shared" si="26"/>
        <v>36.352270792758347</v>
      </c>
      <c r="AK105" s="3">
        <f t="shared" si="35"/>
        <v>1.8092470675160639</v>
      </c>
    </row>
    <row r="106" spans="1:37" x14ac:dyDescent="0.85">
      <c r="A106" s="2" t="s">
        <v>7</v>
      </c>
      <c r="B106" s="2" t="s">
        <v>38</v>
      </c>
      <c r="C106" s="2" t="s">
        <v>52</v>
      </c>
      <c r="D106" s="2">
        <v>20.962520000000001</v>
      </c>
      <c r="E106" s="2">
        <v>0.38905650000000003</v>
      </c>
      <c r="F106" s="2">
        <v>81.1875</v>
      </c>
      <c r="G106" s="2">
        <v>0.27400000000000002</v>
      </c>
      <c r="H106" s="2">
        <v>0.441</v>
      </c>
      <c r="I106" s="2">
        <v>0.13500000000000001</v>
      </c>
      <c r="J106" s="2">
        <v>0.20699999999999999</v>
      </c>
      <c r="K106" s="2">
        <f t="shared" si="28"/>
        <v>49.270072992700733</v>
      </c>
      <c r="L106" s="2">
        <f t="shared" si="29"/>
        <v>46.938775510204081</v>
      </c>
      <c r="M106" s="2">
        <v>2.0699999999999998</v>
      </c>
      <c r="N106" s="2">
        <v>1.94</v>
      </c>
      <c r="O106" s="2">
        <v>12</v>
      </c>
      <c r="P106" s="2">
        <v>10.714</v>
      </c>
      <c r="Q106" s="2">
        <v>0.89300000000000002</v>
      </c>
      <c r="R106" s="2">
        <v>2.0419999999999998</v>
      </c>
      <c r="S106" s="2">
        <v>0.52600000000000002</v>
      </c>
      <c r="T106" s="2">
        <v>16</v>
      </c>
      <c r="U106" s="2">
        <v>18.872</v>
      </c>
      <c r="V106" s="2">
        <v>1.8220000000000001</v>
      </c>
      <c r="W106" s="2">
        <v>2.9159999999999999</v>
      </c>
      <c r="X106" s="2">
        <v>0.79500000000000004</v>
      </c>
      <c r="Y106" s="2">
        <f t="shared" si="30"/>
        <v>1.056642857142857</v>
      </c>
      <c r="Z106" s="2">
        <f t="shared" si="31"/>
        <v>109.68630775752436</v>
      </c>
      <c r="AA106" s="2">
        <f t="shared" si="22"/>
        <v>91.169082125603879</v>
      </c>
      <c r="AB106" s="2">
        <f t="shared" si="32"/>
        <v>9.3804634619588949</v>
      </c>
      <c r="AC106" s="2">
        <f t="shared" si="33"/>
        <v>1.0660454081563822</v>
      </c>
      <c r="AD106" s="2">
        <f t="shared" si="34"/>
        <v>3.6679245283018864</v>
      </c>
      <c r="AF106" s="6">
        <v>1.4250909130068699</v>
      </c>
      <c r="AG106" s="6">
        <v>47.860696767477577</v>
      </c>
      <c r="AH106" s="8">
        <v>-1.8299999999999998</v>
      </c>
      <c r="AI106" s="8">
        <v>-28.224</v>
      </c>
      <c r="AJ106" s="3">
        <f t="shared" si="26"/>
        <v>33.584311239830953</v>
      </c>
      <c r="AK106" s="3">
        <f t="shared" si="35"/>
        <v>1.563129604665229</v>
      </c>
    </row>
    <row r="107" spans="1:37" x14ac:dyDescent="0.85">
      <c r="A107" s="2" t="s">
        <v>7</v>
      </c>
      <c r="B107" s="2" t="s">
        <v>38</v>
      </c>
      <c r="C107" s="2" t="s">
        <v>52</v>
      </c>
      <c r="D107" s="2">
        <v>20.962520000000001</v>
      </c>
      <c r="E107" s="2">
        <v>0.38905650000000003</v>
      </c>
      <c r="F107" s="2">
        <v>81.1875</v>
      </c>
      <c r="G107" s="2">
        <v>0.38800000000000001</v>
      </c>
      <c r="H107" s="2">
        <v>0.32</v>
      </c>
      <c r="I107" s="2">
        <v>0.19600000000000001</v>
      </c>
      <c r="J107" s="2">
        <v>0.152</v>
      </c>
      <c r="K107" s="2">
        <f t="shared" si="28"/>
        <v>50.515463917525771</v>
      </c>
      <c r="L107" s="2">
        <f t="shared" si="29"/>
        <v>47.5</v>
      </c>
      <c r="M107" s="2">
        <v>1.99</v>
      </c>
      <c r="N107" s="2">
        <v>2.1800000000000002</v>
      </c>
      <c r="O107" s="2">
        <v>13</v>
      </c>
      <c r="P107" s="2">
        <v>15.851000000000001</v>
      </c>
      <c r="Q107" s="2">
        <v>1.2190000000000001</v>
      </c>
      <c r="R107" s="2">
        <v>2.3530000000000002</v>
      </c>
      <c r="S107" s="2">
        <v>0.65400000000000003</v>
      </c>
      <c r="T107" s="2">
        <v>20</v>
      </c>
      <c r="U107" s="2">
        <v>14.013</v>
      </c>
      <c r="V107" s="2">
        <v>1.8220000000000001</v>
      </c>
      <c r="W107" s="2">
        <v>3.444</v>
      </c>
      <c r="X107" s="2">
        <v>0.67400000000000004</v>
      </c>
      <c r="Y107" s="2">
        <f t="shared" si="30"/>
        <v>0.90496969696969698</v>
      </c>
      <c r="Z107" s="2">
        <f t="shared" si="31"/>
        <v>108.4707057732106</v>
      </c>
      <c r="AA107" s="2">
        <f t="shared" si="22"/>
        <v>92.190789473684205</v>
      </c>
      <c r="AB107" s="2">
        <f t="shared" si="32"/>
        <v>8.7649314840189234</v>
      </c>
      <c r="AC107" s="2">
        <f t="shared" si="33"/>
        <v>1.1409102305286667</v>
      </c>
      <c r="AD107" s="2">
        <f t="shared" si="34"/>
        <v>5.1097922848664687</v>
      </c>
      <c r="AF107" s="4">
        <v>1.8499710099898863</v>
      </c>
      <c r="AG107" s="4">
        <v>51.534280956229686</v>
      </c>
      <c r="AH107" s="5">
        <v>-2.0430000000000001</v>
      </c>
      <c r="AI107" s="5">
        <v>-26.561999999999998</v>
      </c>
      <c r="AJ107" s="3">
        <f t="shared" si="26"/>
        <v>27.856804608257846</v>
      </c>
      <c r="AK107" s="3">
        <f t="shared" si="35"/>
        <v>2.0066766111358221</v>
      </c>
    </row>
    <row r="108" spans="1:37" x14ac:dyDescent="0.85">
      <c r="A108" s="2" t="s">
        <v>7</v>
      </c>
      <c r="B108" s="2" t="s">
        <v>38</v>
      </c>
      <c r="C108" s="2" t="s">
        <v>52</v>
      </c>
      <c r="D108" s="2">
        <v>20.962520000000001</v>
      </c>
      <c r="E108" s="2">
        <v>0.38905650000000003</v>
      </c>
      <c r="F108" s="2">
        <v>81.1875</v>
      </c>
      <c r="G108" s="2">
        <v>0.192</v>
      </c>
      <c r="H108" s="2">
        <v>0.193</v>
      </c>
      <c r="I108" s="2">
        <v>9.2999999999999999E-2</v>
      </c>
      <c r="J108" s="2">
        <v>0.09</v>
      </c>
      <c r="K108" s="2">
        <f t="shared" si="28"/>
        <v>48.4375</v>
      </c>
      <c r="L108" s="2">
        <f t="shared" si="29"/>
        <v>46.632124352331608</v>
      </c>
      <c r="M108" s="2">
        <v>1.65</v>
      </c>
      <c r="N108" s="2">
        <v>1.47</v>
      </c>
      <c r="O108" s="2">
        <v>7</v>
      </c>
      <c r="P108" s="2">
        <v>8.3889999999999993</v>
      </c>
      <c r="Q108" s="2">
        <v>1.198</v>
      </c>
      <c r="R108" s="2">
        <v>2.4319999999999999</v>
      </c>
      <c r="S108" s="2">
        <v>0.61599999999999999</v>
      </c>
      <c r="T108" s="2">
        <v>11</v>
      </c>
      <c r="U108" s="2">
        <v>8.3330000000000002</v>
      </c>
      <c r="V108" s="2">
        <v>1.7669999999999999</v>
      </c>
      <c r="W108" s="2">
        <v>2.8519999999999999</v>
      </c>
      <c r="X108" s="2">
        <v>0.78900000000000003</v>
      </c>
      <c r="Y108" s="2">
        <f t="shared" si="30"/>
        <v>0.92900000000000005</v>
      </c>
      <c r="Z108" s="2">
        <f t="shared" si="31"/>
        <v>108.00432017280691</v>
      </c>
      <c r="AA108" s="2">
        <f t="shared" si="22"/>
        <v>92.588888888888889</v>
      </c>
      <c r="AB108" s="2">
        <f t="shared" si="32"/>
        <v>8.7780299596212732</v>
      </c>
      <c r="AC108" s="2">
        <f t="shared" si="33"/>
        <v>1.1392077773714331</v>
      </c>
      <c r="AD108" s="2">
        <f t="shared" si="34"/>
        <v>3.6147021546261087</v>
      </c>
      <c r="AF108" s="4">
        <v>1.499545517337971</v>
      </c>
      <c r="AG108" s="4">
        <v>49.775318020964107</v>
      </c>
      <c r="AH108" s="5">
        <v>-2.0390000000000001</v>
      </c>
      <c r="AI108" s="5">
        <v>-27.934000000000001</v>
      </c>
      <c r="AJ108" s="3">
        <f t="shared" si="26"/>
        <v>33.193602625231705</v>
      </c>
      <c r="AK108" s="3">
        <f t="shared" si="35"/>
        <v>1.6195739416826762</v>
      </c>
    </row>
    <row r="109" spans="1:37" x14ac:dyDescent="0.85">
      <c r="A109" s="2" t="s">
        <v>7</v>
      </c>
      <c r="B109" s="2" t="s">
        <v>38</v>
      </c>
      <c r="C109" s="2" t="s">
        <v>52</v>
      </c>
      <c r="D109" s="2">
        <v>20.962520000000001</v>
      </c>
      <c r="E109" s="2">
        <v>0.38905650000000003</v>
      </c>
      <c r="F109" s="2">
        <v>81.1875</v>
      </c>
      <c r="G109" s="2">
        <v>0.38</v>
      </c>
      <c r="H109" s="2">
        <v>0.47499999999999998</v>
      </c>
      <c r="I109" s="2">
        <v>0.19900000000000001</v>
      </c>
      <c r="J109" s="2">
        <v>0.24399999999999999</v>
      </c>
      <c r="K109" s="2">
        <f t="shared" si="28"/>
        <v>52.368421052631589</v>
      </c>
      <c r="L109" s="2">
        <f t="shared" si="29"/>
        <v>51.368421052631582</v>
      </c>
      <c r="M109" s="2">
        <v>1.98</v>
      </c>
      <c r="N109" s="2">
        <v>2.23</v>
      </c>
      <c r="O109" s="2">
        <v>14</v>
      </c>
      <c r="P109" s="2">
        <v>11.648</v>
      </c>
      <c r="Q109" s="2">
        <v>0.83199999999999996</v>
      </c>
      <c r="R109" s="2">
        <v>2.2629999999999999</v>
      </c>
      <c r="S109" s="2">
        <v>0.442</v>
      </c>
      <c r="T109" s="2">
        <v>18</v>
      </c>
      <c r="U109" s="2">
        <v>15.55</v>
      </c>
      <c r="V109" s="2">
        <v>1.7669999999999999</v>
      </c>
      <c r="W109" s="2">
        <v>2.8519999999999999</v>
      </c>
      <c r="X109" s="2">
        <v>0.78900000000000003</v>
      </c>
      <c r="Y109" s="2">
        <f t="shared" si="30"/>
        <v>0.84993750000000001</v>
      </c>
      <c r="Z109" s="2">
        <f t="shared" si="31"/>
        <v>156.91318327974275</v>
      </c>
      <c r="AA109" s="2">
        <f t="shared" si="22"/>
        <v>63.729508196721319</v>
      </c>
      <c r="AB109" s="2">
        <f t="shared" si="32"/>
        <v>7.8429064496324132</v>
      </c>
      <c r="AC109" s="2">
        <f t="shared" si="33"/>
        <v>1.2750375213857976</v>
      </c>
      <c r="AD109" s="2">
        <f t="shared" si="34"/>
        <v>3.6147021546261087</v>
      </c>
      <c r="AF109" s="4">
        <v>1.3698771754983439</v>
      </c>
      <c r="AG109" s="4">
        <v>50.211571246890365</v>
      </c>
      <c r="AH109" s="5">
        <v>-3.431</v>
      </c>
      <c r="AI109" s="5">
        <v>-26.420999999999999</v>
      </c>
      <c r="AJ109" s="3">
        <f t="shared" si="26"/>
        <v>36.65406807630329</v>
      </c>
      <c r="AK109" s="3">
        <f t="shared" si="35"/>
        <v>2.1495178830970798</v>
      </c>
    </row>
    <row r="110" spans="1:37" x14ac:dyDescent="0.85">
      <c r="A110" s="2" t="s">
        <v>7</v>
      </c>
      <c r="B110" s="2" t="s">
        <v>38</v>
      </c>
      <c r="C110" s="2" t="s">
        <v>52</v>
      </c>
      <c r="D110" s="2">
        <v>20.962520000000001</v>
      </c>
      <c r="E110" s="2">
        <v>0.38905650000000003</v>
      </c>
      <c r="F110" s="2">
        <v>81.1875</v>
      </c>
      <c r="G110" s="2">
        <v>0.32800000000000001</v>
      </c>
      <c r="H110" s="2">
        <v>0.26900000000000002</v>
      </c>
      <c r="I110" s="2">
        <v>0.17899999999999999</v>
      </c>
      <c r="J110" s="2">
        <v>0.13500000000000001</v>
      </c>
      <c r="K110" s="2">
        <f t="shared" si="28"/>
        <v>54.573170731707307</v>
      </c>
      <c r="L110" s="2">
        <f t="shared" si="29"/>
        <v>50.185873605947947</v>
      </c>
      <c r="M110" s="2">
        <v>1.85</v>
      </c>
      <c r="N110" s="2">
        <v>1.84</v>
      </c>
      <c r="O110" s="2">
        <v>9</v>
      </c>
      <c r="P110" s="2">
        <v>13.163</v>
      </c>
      <c r="Q110" s="2">
        <v>1.4630000000000001</v>
      </c>
      <c r="R110" s="2">
        <v>2.84</v>
      </c>
      <c r="S110" s="2">
        <v>0.62</v>
      </c>
      <c r="T110" s="2">
        <v>13</v>
      </c>
      <c r="U110" s="2">
        <v>10.638999999999999</v>
      </c>
      <c r="V110" s="2">
        <v>2.2349999999999999</v>
      </c>
      <c r="W110" s="2">
        <v>3.6230000000000002</v>
      </c>
      <c r="X110" s="2">
        <v>0.78500000000000003</v>
      </c>
      <c r="Y110" s="2">
        <f t="shared" si="30"/>
        <v>1.0819090909090909</v>
      </c>
      <c r="Z110" s="2">
        <f t="shared" si="31"/>
        <v>126.89162515273993</v>
      </c>
      <c r="AA110" s="2">
        <f t="shared" si="22"/>
        <v>78.807407407407396</v>
      </c>
      <c r="AB110" s="2">
        <f t="shared" si="32"/>
        <v>8.9029517167409935</v>
      </c>
      <c r="AC110" s="2">
        <f t="shared" si="33"/>
        <v>1.1232229847092321</v>
      </c>
      <c r="AD110" s="2">
        <f t="shared" si="34"/>
        <v>4.6152866242038222</v>
      </c>
      <c r="AF110" s="4">
        <v>1.3794266033738034</v>
      </c>
      <c r="AG110" s="4">
        <v>50.078230984702756</v>
      </c>
      <c r="AH110" s="5">
        <v>-4.3450000000000006</v>
      </c>
      <c r="AI110" s="5">
        <v>-26.036999999999999</v>
      </c>
      <c r="AJ110" s="3">
        <f t="shared" si="26"/>
        <v>36.303657521336298</v>
      </c>
      <c r="AK110" s="3">
        <f t="shared" si="35"/>
        <v>1.7503768348102593</v>
      </c>
    </row>
    <row r="111" spans="1:37" x14ac:dyDescent="0.85">
      <c r="A111" s="2" t="s">
        <v>7</v>
      </c>
      <c r="B111" s="2" t="s">
        <v>38</v>
      </c>
      <c r="C111" s="2" t="s">
        <v>52</v>
      </c>
      <c r="D111" s="2">
        <v>20.962520000000001</v>
      </c>
      <c r="E111" s="2">
        <v>0.38905650000000003</v>
      </c>
      <c r="F111" s="2">
        <v>81.1875</v>
      </c>
      <c r="G111" s="2">
        <v>0.35299999999999998</v>
      </c>
      <c r="H111" s="2">
        <v>0.27200000000000002</v>
      </c>
      <c r="I111" s="2">
        <v>0.17699999999999999</v>
      </c>
      <c r="J111" s="2">
        <v>0.13300000000000001</v>
      </c>
      <c r="K111" s="2">
        <f t="shared" si="28"/>
        <v>50.141643059490079</v>
      </c>
      <c r="L111" s="2">
        <f t="shared" si="29"/>
        <v>48.897058823529413</v>
      </c>
      <c r="M111" s="2">
        <v>1.69</v>
      </c>
      <c r="N111" s="2">
        <v>1.79</v>
      </c>
      <c r="O111" s="2">
        <v>11</v>
      </c>
      <c r="P111" s="2">
        <v>13.231</v>
      </c>
      <c r="Q111" s="2">
        <v>1.2030000000000001</v>
      </c>
      <c r="R111" s="2">
        <v>2.57</v>
      </c>
      <c r="S111" s="2">
        <v>0.57099999999999995</v>
      </c>
      <c r="T111" s="2">
        <v>13</v>
      </c>
      <c r="U111" s="2">
        <v>12.634</v>
      </c>
      <c r="V111" s="2">
        <v>1.681</v>
      </c>
      <c r="W111" s="2">
        <v>3.351</v>
      </c>
      <c r="X111" s="2">
        <v>0.63900000000000001</v>
      </c>
      <c r="Y111" s="2">
        <f t="shared" si="30"/>
        <v>1.0777083333333335</v>
      </c>
      <c r="Z111" s="2">
        <f t="shared" si="31"/>
        <v>105.27148963115404</v>
      </c>
      <c r="AA111" s="2">
        <f t="shared" si="22"/>
        <v>94.9924812030075</v>
      </c>
      <c r="AB111" s="2">
        <f t="shared" si="32"/>
        <v>10.886364359715376</v>
      </c>
      <c r="AC111" s="2">
        <f t="shared" si="33"/>
        <v>0.91858031474719537</v>
      </c>
      <c r="AD111" s="2">
        <f t="shared" si="34"/>
        <v>5.244131455399061</v>
      </c>
      <c r="AF111" s="4">
        <v>1.6024644292040757</v>
      </c>
      <c r="AG111" s="4">
        <v>49.765062437692535</v>
      </c>
      <c r="AH111" s="5">
        <v>-2.96</v>
      </c>
      <c r="AI111" s="5">
        <v>-27.986999999999998</v>
      </c>
      <c r="AJ111" s="3">
        <f t="shared" si="26"/>
        <v>31.055330483941056</v>
      </c>
      <c r="AK111" s="3">
        <f t="shared" si="35"/>
        <v>1.6869381754325004</v>
      </c>
    </row>
    <row r="112" spans="1:37" x14ac:dyDescent="0.85">
      <c r="A112" s="2" t="s">
        <v>7</v>
      </c>
      <c r="B112" s="2" t="s">
        <v>38</v>
      </c>
      <c r="C112" s="2" t="s">
        <v>52</v>
      </c>
      <c r="D112" s="2">
        <v>20.962520000000001</v>
      </c>
      <c r="E112" s="2">
        <v>0.38905650000000003</v>
      </c>
      <c r="F112" s="2">
        <v>81.1875</v>
      </c>
      <c r="G112" s="2">
        <v>0.13800000000000001</v>
      </c>
      <c r="H112" s="2">
        <v>0.161</v>
      </c>
      <c r="I112" s="2">
        <v>7.4999999999999997E-2</v>
      </c>
      <c r="J112" s="2">
        <v>8.3000000000000004E-2</v>
      </c>
      <c r="K112" s="2">
        <f t="shared" si="28"/>
        <v>54.347826086956516</v>
      </c>
      <c r="L112" s="2">
        <f t="shared" si="29"/>
        <v>51.552795031055901</v>
      </c>
      <c r="M112" s="2">
        <v>1.36</v>
      </c>
      <c r="N112" s="2">
        <v>1.39</v>
      </c>
      <c r="O112" s="2">
        <v>16</v>
      </c>
      <c r="P112" s="2">
        <v>5.2309999999999999</v>
      </c>
      <c r="Q112" s="2">
        <v>0.32700000000000001</v>
      </c>
      <c r="R112" s="2">
        <v>1.5429999999999999</v>
      </c>
      <c r="S112" s="2">
        <v>0.26500000000000001</v>
      </c>
      <c r="T112" s="2">
        <v>20</v>
      </c>
      <c r="U112" s="2">
        <v>6.17</v>
      </c>
      <c r="V112" s="2">
        <v>0.39900000000000002</v>
      </c>
      <c r="W112" s="2">
        <v>1.9319999999999999</v>
      </c>
      <c r="X112" s="2">
        <v>0.26300000000000001</v>
      </c>
      <c r="Y112" s="2">
        <f t="shared" si="30"/>
        <v>0.31669444444444445</v>
      </c>
      <c r="Z112" s="2">
        <f t="shared" si="31"/>
        <v>134.52188006482982</v>
      </c>
      <c r="AA112" s="2">
        <f t="shared" si="22"/>
        <v>74.337349397590359</v>
      </c>
      <c r="AB112" s="2">
        <f t="shared" si="32"/>
        <v>7.6789060778277554</v>
      </c>
      <c r="AC112" s="2">
        <f t="shared" si="33"/>
        <v>1.3022688256175217</v>
      </c>
      <c r="AD112" s="2">
        <f t="shared" si="34"/>
        <v>7.3460076045627369</v>
      </c>
      <c r="AF112" s="6">
        <v>1.1933902729285051</v>
      </c>
      <c r="AG112" s="6">
        <v>50.24733447208289</v>
      </c>
      <c r="AH112" s="8">
        <v>-3.944</v>
      </c>
      <c r="AI112" s="8">
        <v>-28.61</v>
      </c>
      <c r="AJ112" s="3">
        <f t="shared" si="26"/>
        <v>42.104695850066783</v>
      </c>
      <c r="AK112" s="3">
        <f t="shared" si="35"/>
        <v>1.6053710316542287</v>
      </c>
    </row>
    <row r="113" spans="1:37" x14ac:dyDescent="0.85">
      <c r="A113" s="2" t="s">
        <v>7</v>
      </c>
      <c r="B113" s="2" t="s">
        <v>38</v>
      </c>
      <c r="C113" s="2" t="s">
        <v>52</v>
      </c>
      <c r="D113" s="2">
        <v>20.962520000000001</v>
      </c>
      <c r="E113" s="2">
        <v>0.38905650000000003</v>
      </c>
      <c r="F113" s="2">
        <v>81.1875</v>
      </c>
      <c r="G113" s="2">
        <v>0.23300000000000001</v>
      </c>
      <c r="H113" s="2">
        <v>0.253</v>
      </c>
      <c r="I113" s="2">
        <v>0.11700000000000001</v>
      </c>
      <c r="J113" s="2">
        <v>0.127</v>
      </c>
      <c r="K113" s="2">
        <f t="shared" si="28"/>
        <v>50.214592274678118</v>
      </c>
      <c r="L113" s="2">
        <f t="shared" si="29"/>
        <v>50.197628458498023</v>
      </c>
      <c r="M113" s="2">
        <v>1.66</v>
      </c>
      <c r="N113" s="2">
        <v>1.64</v>
      </c>
      <c r="O113" s="2">
        <v>18</v>
      </c>
      <c r="P113" s="2">
        <v>8.3160000000000007</v>
      </c>
      <c r="Q113" s="2">
        <v>0.46200000000000002</v>
      </c>
      <c r="R113" s="2">
        <v>1.7949999999999999</v>
      </c>
      <c r="S113" s="2">
        <v>0.32500000000000001</v>
      </c>
      <c r="T113" s="2">
        <v>24</v>
      </c>
      <c r="U113" s="2">
        <v>8.4540000000000006</v>
      </c>
      <c r="V113" s="2">
        <v>0.623</v>
      </c>
      <c r="W113" s="2">
        <v>2.1080000000000001</v>
      </c>
      <c r="X113" s="2">
        <v>0.376</v>
      </c>
      <c r="Y113" s="2">
        <f t="shared" si="30"/>
        <v>0.39928571428571435</v>
      </c>
      <c r="Z113" s="2">
        <f t="shared" si="31"/>
        <v>150.22474568251715</v>
      </c>
      <c r="AA113" s="2">
        <f t="shared" si="22"/>
        <v>66.566929133858267</v>
      </c>
      <c r="AB113" s="2">
        <f t="shared" si="32"/>
        <v>7.8431630786103037</v>
      </c>
      <c r="AC113" s="2">
        <f t="shared" si="33"/>
        <v>1.2749958020472343</v>
      </c>
      <c r="AD113" s="2">
        <f t="shared" si="34"/>
        <v>5.6063829787234045</v>
      </c>
      <c r="AF113" s="6">
        <v>1.108660842379708</v>
      </c>
      <c r="AG113" s="6">
        <v>45.280654699726348</v>
      </c>
      <c r="AH113" s="8">
        <v>-4.5730000000000004</v>
      </c>
      <c r="AI113" s="8">
        <v>-28.876000000000001</v>
      </c>
      <c r="AJ113" s="3">
        <f t="shared" si="26"/>
        <v>40.842657166940931</v>
      </c>
      <c r="AK113" s="3">
        <f t="shared" si="35"/>
        <v>1.6654829309465686</v>
      </c>
    </row>
    <row r="114" spans="1:37" x14ac:dyDescent="0.85">
      <c r="A114" s="2" t="s">
        <v>7</v>
      </c>
      <c r="B114" s="2" t="s">
        <v>38</v>
      </c>
      <c r="C114" s="2" t="s">
        <v>52</v>
      </c>
      <c r="D114" s="2">
        <v>20.962520000000001</v>
      </c>
      <c r="E114" s="2">
        <v>0.38905650000000003</v>
      </c>
      <c r="F114" s="2">
        <v>81.1875</v>
      </c>
      <c r="G114" s="2">
        <v>0.25</v>
      </c>
      <c r="H114" s="2">
        <v>0.17599999999999999</v>
      </c>
      <c r="I114" s="2">
        <v>0.13100000000000001</v>
      </c>
      <c r="J114" s="2">
        <v>8.6999999999999994E-2</v>
      </c>
      <c r="K114" s="2">
        <f t="shared" si="28"/>
        <v>52.400000000000006</v>
      </c>
      <c r="L114" s="2">
        <f t="shared" si="29"/>
        <v>49.43181818181818</v>
      </c>
      <c r="M114" s="2">
        <v>1.66</v>
      </c>
      <c r="N114" s="2">
        <v>1.7</v>
      </c>
      <c r="O114" s="2">
        <v>18</v>
      </c>
      <c r="P114" s="2">
        <v>8.7349999999999994</v>
      </c>
      <c r="Q114" s="2">
        <v>0.48499999999999999</v>
      </c>
      <c r="R114" s="2">
        <v>1.8009999999999999</v>
      </c>
      <c r="S114" s="2">
        <v>0.33500000000000002</v>
      </c>
      <c r="T114" s="2">
        <v>32</v>
      </c>
      <c r="U114" s="2">
        <v>6.5629999999999997</v>
      </c>
      <c r="V114" s="2">
        <v>0.66800000000000004</v>
      </c>
      <c r="W114" s="2">
        <v>2.2949999999999999</v>
      </c>
      <c r="X114" s="2">
        <v>0.371</v>
      </c>
      <c r="Y114" s="2">
        <f t="shared" si="30"/>
        <v>0.30595999999999995</v>
      </c>
      <c r="Z114" s="2">
        <f t="shared" si="31"/>
        <v>132.56132866067347</v>
      </c>
      <c r="AA114" s="2">
        <f t="shared" si="22"/>
        <v>75.436781609195407</v>
      </c>
      <c r="AB114" s="2">
        <f t="shared" si="32"/>
        <v>6.9022035986387387</v>
      </c>
      <c r="AC114" s="2">
        <f t="shared" si="33"/>
        <v>1.4488126664319512</v>
      </c>
      <c r="AD114" s="2">
        <f t="shared" si="34"/>
        <v>6.1859838274932617</v>
      </c>
      <c r="AF114" s="6">
        <v>1.16482824715114</v>
      </c>
      <c r="AG114" s="6">
        <v>46.877958907406793</v>
      </c>
      <c r="AH114" s="8">
        <v>-2.7869999999999999</v>
      </c>
      <c r="AI114" s="8">
        <v>-27.992999999999999</v>
      </c>
      <c r="AJ114" s="3">
        <f t="shared" si="26"/>
        <v>40.244524479946129</v>
      </c>
      <c r="AK114" s="3">
        <f t="shared" si="35"/>
        <v>1.5441118010383845</v>
      </c>
    </row>
    <row r="115" spans="1:37" x14ac:dyDescent="0.85">
      <c r="A115" s="2" t="s">
        <v>7</v>
      </c>
      <c r="B115" s="2" t="s">
        <v>38</v>
      </c>
      <c r="C115" s="2" t="s">
        <v>52</v>
      </c>
      <c r="D115" s="2">
        <v>20.962520000000001</v>
      </c>
      <c r="E115" s="2">
        <v>0.38905650000000003</v>
      </c>
      <c r="F115" s="2">
        <v>81.1875</v>
      </c>
      <c r="G115" s="2">
        <v>7.8E-2</v>
      </c>
      <c r="H115" s="2">
        <v>8.1000000000000003E-2</v>
      </c>
      <c r="I115" s="2">
        <v>0.04</v>
      </c>
      <c r="J115" s="2">
        <v>4.2000000000000003E-2</v>
      </c>
      <c r="K115" s="2">
        <f t="shared" si="28"/>
        <v>51.282051282051292</v>
      </c>
      <c r="L115" s="2">
        <f t="shared" si="29"/>
        <v>51.851851851851848</v>
      </c>
      <c r="M115" s="2">
        <v>1.06</v>
      </c>
      <c r="N115" s="2">
        <v>0.99</v>
      </c>
      <c r="O115" s="2">
        <v>10</v>
      </c>
      <c r="P115" s="2">
        <v>2.9660000000000002</v>
      </c>
      <c r="Q115" s="2">
        <v>0.29699999999999999</v>
      </c>
      <c r="R115" s="2">
        <v>1.46</v>
      </c>
      <c r="S115" s="2">
        <v>0.25600000000000001</v>
      </c>
      <c r="T115" s="2">
        <v>15</v>
      </c>
      <c r="U115" s="2">
        <v>3.21</v>
      </c>
      <c r="V115" s="2">
        <v>0.38600000000000001</v>
      </c>
      <c r="W115" s="2">
        <v>1.734</v>
      </c>
      <c r="X115" s="2">
        <v>0.28399999999999997</v>
      </c>
      <c r="Y115" s="2">
        <f t="shared" si="30"/>
        <v>0.24704000000000001</v>
      </c>
      <c r="Z115" s="2">
        <f t="shared" si="31"/>
        <v>130.84112149532712</v>
      </c>
      <c r="AA115" s="2">
        <f t="shared" si="22"/>
        <v>76.428571428571416</v>
      </c>
      <c r="AB115" s="2">
        <f t="shared" si="32"/>
        <v>7.4933556587424857</v>
      </c>
      <c r="AC115" s="2">
        <f t="shared" si="33"/>
        <v>1.3345155969386047</v>
      </c>
      <c r="AD115" s="2">
        <f t="shared" si="34"/>
        <v>6.1056338028169019</v>
      </c>
      <c r="AF115" s="6">
        <v>1.1009644327791743</v>
      </c>
      <c r="AG115" s="6">
        <v>44.959396592034217</v>
      </c>
      <c r="AH115" s="8">
        <v>-3.6360000000000001</v>
      </c>
      <c r="AI115" s="8">
        <v>-28.103000000000002</v>
      </c>
      <c r="AJ115" s="3">
        <f t="shared" si="26"/>
        <v>40.836375139333803</v>
      </c>
      <c r="AK115" s="3">
        <f t="shared" si="35"/>
        <v>1.4405142111129385</v>
      </c>
    </row>
    <row r="116" spans="1:37" x14ac:dyDescent="0.85">
      <c r="A116" s="2" t="s">
        <v>7</v>
      </c>
      <c r="B116" s="2" t="s">
        <v>38</v>
      </c>
      <c r="C116" s="2" t="s">
        <v>52</v>
      </c>
      <c r="D116" s="2">
        <v>20.962520000000001</v>
      </c>
      <c r="E116" s="2">
        <v>0.38905650000000003</v>
      </c>
      <c r="F116" s="2">
        <v>81.1875</v>
      </c>
      <c r="G116" s="2">
        <v>2.5000000000000001E-2</v>
      </c>
      <c r="H116" s="2">
        <v>9.8000000000000004E-2</v>
      </c>
      <c r="I116" s="2">
        <v>1.6E-2</v>
      </c>
      <c r="J116" s="2">
        <v>4.7E-2</v>
      </c>
      <c r="K116" s="2">
        <f t="shared" si="28"/>
        <v>64</v>
      </c>
      <c r="L116" s="2">
        <f t="shared" si="29"/>
        <v>47.959183673469383</v>
      </c>
      <c r="M116" s="2">
        <v>1.0900000000000001</v>
      </c>
      <c r="N116" s="2">
        <v>1.1200000000000001</v>
      </c>
      <c r="O116" s="2">
        <v>7</v>
      </c>
      <c r="P116" s="2">
        <v>0.98799999999999999</v>
      </c>
      <c r="Q116" s="2">
        <v>0.14099999999999999</v>
      </c>
      <c r="R116" s="2">
        <v>0.84299999999999997</v>
      </c>
      <c r="S116" s="2">
        <v>0.20899999999999999</v>
      </c>
      <c r="T116" s="2">
        <v>14</v>
      </c>
      <c r="U116" s="2">
        <v>3.488</v>
      </c>
      <c r="V116" s="2">
        <v>0.34399999999999997</v>
      </c>
      <c r="W116" s="2">
        <v>1.605</v>
      </c>
      <c r="X116" s="2">
        <v>0.27300000000000002</v>
      </c>
      <c r="Y116" s="2">
        <f t="shared" si="30"/>
        <v>0.21314285714285713</v>
      </c>
      <c r="Z116" s="2">
        <f t="shared" si="31"/>
        <v>134.74770642201835</v>
      </c>
      <c r="AA116" s="2">
        <f t="shared" si="22"/>
        <v>74.212765957446805</v>
      </c>
      <c r="AB116" s="2">
        <f t="shared" si="32"/>
        <v>4.6682668760112946</v>
      </c>
      <c r="AC116" s="2">
        <f t="shared" si="33"/>
        <v>2.1421226047265525</v>
      </c>
      <c r="AD116" s="2">
        <f t="shared" si="34"/>
        <v>5.8791208791208787</v>
      </c>
      <c r="AF116" s="9">
        <v>1.3644616721905336</v>
      </c>
      <c r="AG116" s="9">
        <v>48.274362901328644</v>
      </c>
      <c r="AH116" s="7">
        <v>-2.6930000000000001</v>
      </c>
      <c r="AI116" s="7">
        <v>-26.585000000000001</v>
      </c>
      <c r="AJ116" s="3">
        <f t="shared" si="26"/>
        <v>35.37978668453767</v>
      </c>
      <c r="AK116" s="3">
        <f t="shared" si="35"/>
        <v>1.8385808082842627</v>
      </c>
    </row>
    <row r="117" spans="1:37" x14ac:dyDescent="0.85">
      <c r="A117" s="2" t="s">
        <v>7</v>
      </c>
      <c r="B117" s="2" t="s">
        <v>38</v>
      </c>
      <c r="C117" s="2" t="s">
        <v>52</v>
      </c>
      <c r="D117" s="2">
        <v>20.962520000000001</v>
      </c>
      <c r="E117" s="2">
        <v>0.38905650000000003</v>
      </c>
      <c r="F117" s="2">
        <v>81.1875</v>
      </c>
      <c r="G117" s="2">
        <v>0.25700000000000001</v>
      </c>
      <c r="H117" s="2">
        <v>0.216</v>
      </c>
      <c r="I117" s="2">
        <v>0.13200000000000001</v>
      </c>
      <c r="J117" s="2">
        <v>0.108</v>
      </c>
      <c r="K117" s="2">
        <f t="shared" si="28"/>
        <v>51.361867704280165</v>
      </c>
      <c r="L117" s="2">
        <f t="shared" si="29"/>
        <v>50</v>
      </c>
      <c r="M117" s="2">
        <v>1.63</v>
      </c>
      <c r="N117" s="2">
        <v>1.65</v>
      </c>
      <c r="O117" s="2">
        <v>21</v>
      </c>
      <c r="P117" s="2">
        <v>9.6560000000000006</v>
      </c>
      <c r="Q117" s="2">
        <v>0.46</v>
      </c>
      <c r="R117" s="2">
        <v>1.772</v>
      </c>
      <c r="S117" s="2">
        <v>0.31900000000000001</v>
      </c>
      <c r="T117" s="2">
        <v>21</v>
      </c>
      <c r="U117" s="2">
        <v>7.5220000000000002</v>
      </c>
      <c r="V117" s="2">
        <v>0.68799999999999994</v>
      </c>
      <c r="W117" s="2">
        <v>2.34</v>
      </c>
      <c r="X117" s="2">
        <v>0.374</v>
      </c>
      <c r="Y117" s="2">
        <f t="shared" si="30"/>
        <v>0.40900000000000003</v>
      </c>
      <c r="Z117" s="2">
        <f t="shared" si="31"/>
        <v>143.57883541611272</v>
      </c>
      <c r="AA117" s="2">
        <f t="shared" si="22"/>
        <v>69.648148148148152</v>
      </c>
      <c r="AB117" s="2">
        <f t="shared" si="32"/>
        <v>8.1322583749621238</v>
      </c>
      <c r="AC117" s="2">
        <f t="shared" si="33"/>
        <v>1.229670718626986</v>
      </c>
      <c r="AD117" s="2">
        <f t="shared" si="34"/>
        <v>6.2566844919786089</v>
      </c>
      <c r="AF117" s="4">
        <v>1.1131896369883296</v>
      </c>
      <c r="AG117" s="4">
        <v>46.795390297336603</v>
      </c>
      <c r="AH117" s="5">
        <v>-3.84</v>
      </c>
      <c r="AI117" s="5">
        <v>-28.373999999999999</v>
      </c>
      <c r="AJ117" s="3">
        <f t="shared" si="26"/>
        <v>42.037213375376751</v>
      </c>
      <c r="AK117" s="3">
        <f t="shared" si="35"/>
        <v>1.5983047167606965</v>
      </c>
    </row>
    <row r="118" spans="1:37" x14ac:dyDescent="0.85">
      <c r="A118" s="2" t="s">
        <v>7</v>
      </c>
      <c r="B118" s="2" t="s">
        <v>38</v>
      </c>
      <c r="C118" s="2" t="s">
        <v>52</v>
      </c>
      <c r="D118" s="2">
        <v>20.962520000000001</v>
      </c>
      <c r="E118" s="2">
        <v>0.38905650000000003</v>
      </c>
      <c r="F118" s="2">
        <v>81.1875</v>
      </c>
      <c r="G118" s="2">
        <v>4.2000000000000003E-2</v>
      </c>
      <c r="H118" s="2">
        <v>6.3E-2</v>
      </c>
      <c r="I118" s="2">
        <v>2.3E-2</v>
      </c>
      <c r="J118" s="2">
        <v>2.9000000000000001E-2</v>
      </c>
      <c r="K118" s="2">
        <f t="shared" si="28"/>
        <v>54.761904761904759</v>
      </c>
      <c r="L118" s="2">
        <f t="shared" si="29"/>
        <v>46.031746031746032</v>
      </c>
      <c r="M118" s="2">
        <v>1</v>
      </c>
      <c r="N118" s="2">
        <v>1.1100000000000001</v>
      </c>
      <c r="O118" s="2">
        <v>9</v>
      </c>
      <c r="P118" s="2">
        <v>2.1509999999999998</v>
      </c>
      <c r="Q118" s="2">
        <v>0.23899999999999999</v>
      </c>
      <c r="R118" s="2">
        <v>1.1479999999999999</v>
      </c>
      <c r="S118" s="2">
        <v>0.26</v>
      </c>
      <c r="T118" s="2">
        <v>13</v>
      </c>
      <c r="U118" s="2">
        <v>3.093</v>
      </c>
      <c r="V118" s="2">
        <v>0.33900000000000002</v>
      </c>
      <c r="W118" s="2">
        <v>1.657</v>
      </c>
      <c r="X118" s="2">
        <v>0.26</v>
      </c>
      <c r="Y118" s="2">
        <f t="shared" si="30"/>
        <v>0.23836363636363636</v>
      </c>
      <c r="Z118" s="2">
        <f t="shared" si="31"/>
        <v>93.760103459424499</v>
      </c>
      <c r="AA118" s="2">
        <f t="shared" si="22"/>
        <v>106.65517241379311</v>
      </c>
      <c r="AB118" s="2">
        <f t="shared" si="32"/>
        <v>6.0151965518839567</v>
      </c>
      <c r="AC118" s="2">
        <f t="shared" si="33"/>
        <v>1.6624560666879629</v>
      </c>
      <c r="AD118" s="2">
        <f t="shared" si="34"/>
        <v>6.3730769230769226</v>
      </c>
      <c r="AF118" s="4">
        <v>1.4789713987222064</v>
      </c>
      <c r="AG118" s="4">
        <v>51.488284323281029</v>
      </c>
      <c r="AH118" s="5">
        <v>-1.752</v>
      </c>
      <c r="AI118" s="5">
        <v>-28.376999999999999</v>
      </c>
      <c r="AJ118" s="3">
        <f t="shared" si="26"/>
        <v>34.813576765423313</v>
      </c>
      <c r="AK118" s="3">
        <f t="shared" si="35"/>
        <v>1.3866851135772384</v>
      </c>
    </row>
    <row r="119" spans="1:37" x14ac:dyDescent="0.85">
      <c r="A119" s="2" t="s">
        <v>7</v>
      </c>
      <c r="B119" s="2" t="s">
        <v>38</v>
      </c>
      <c r="C119" s="2" t="s">
        <v>52</v>
      </c>
      <c r="D119" s="2">
        <v>20.962520000000001</v>
      </c>
      <c r="E119" s="2">
        <v>0.38905650000000003</v>
      </c>
      <c r="F119" s="2">
        <v>81.1875</v>
      </c>
      <c r="G119" s="2">
        <v>7.9000000000000001E-2</v>
      </c>
      <c r="H119" s="2">
        <v>0.17699999999999999</v>
      </c>
      <c r="I119" s="2">
        <v>3.9E-2</v>
      </c>
      <c r="J119" s="2">
        <v>8.8999999999999996E-2</v>
      </c>
      <c r="K119" s="2">
        <f t="shared" si="28"/>
        <v>49.367088607594937</v>
      </c>
      <c r="L119" s="2">
        <f t="shared" si="29"/>
        <v>50.282485875706215</v>
      </c>
      <c r="M119" s="2">
        <v>1.32</v>
      </c>
      <c r="N119" s="2">
        <v>1.28</v>
      </c>
      <c r="O119" s="2">
        <v>14</v>
      </c>
      <c r="P119" s="2">
        <v>2.88</v>
      </c>
      <c r="Q119" s="2">
        <v>0.20599999999999999</v>
      </c>
      <c r="R119" s="2">
        <v>0.94699999999999995</v>
      </c>
      <c r="S119" s="2">
        <v>0.27200000000000002</v>
      </c>
      <c r="T119" s="2">
        <v>24</v>
      </c>
      <c r="U119" s="2">
        <v>6.327</v>
      </c>
      <c r="V119" s="2">
        <v>0.41899999999999998</v>
      </c>
      <c r="W119" s="2">
        <v>1.8480000000000001</v>
      </c>
      <c r="X119" s="2">
        <v>0.28899999999999998</v>
      </c>
      <c r="Y119" s="2">
        <f t="shared" si="30"/>
        <v>0.24228947368421055</v>
      </c>
      <c r="Z119" s="2">
        <f t="shared" si="31"/>
        <v>140.66698277224592</v>
      </c>
      <c r="AA119" s="2">
        <f t="shared" si="22"/>
        <v>71.089887640449447</v>
      </c>
      <c r="AB119" s="2">
        <f t="shared" si="32"/>
        <v>6.9381608004123132</v>
      </c>
      <c r="AC119" s="2">
        <f t="shared" si="33"/>
        <v>1.4413041564856397</v>
      </c>
      <c r="AD119" s="2">
        <f t="shared" si="34"/>
        <v>6.3944636678200704</v>
      </c>
      <c r="AF119" s="4">
        <v>1.3512164892002043</v>
      </c>
      <c r="AG119" s="4">
        <v>47.228529312544254</v>
      </c>
      <c r="AH119" s="5">
        <v>-2.8980000000000001</v>
      </c>
      <c r="AI119" s="5">
        <v>-27.471</v>
      </c>
      <c r="AJ119" s="3">
        <f t="shared" si="26"/>
        <v>34.952599890561721</v>
      </c>
      <c r="AK119" s="3">
        <f t="shared" si="35"/>
        <v>1.9007154660789976</v>
      </c>
    </row>
    <row r="120" spans="1:37" x14ac:dyDescent="0.85">
      <c r="A120" s="2" t="s">
        <v>7</v>
      </c>
      <c r="B120" s="2" t="s">
        <v>38</v>
      </c>
      <c r="C120" s="2" t="s">
        <v>52</v>
      </c>
      <c r="D120" s="2">
        <v>20.962520000000001</v>
      </c>
      <c r="E120" s="2">
        <v>0.38905650000000003</v>
      </c>
      <c r="F120" s="2">
        <v>81.1875</v>
      </c>
      <c r="G120" s="2">
        <v>8.1000000000000003E-2</v>
      </c>
      <c r="H120" s="2">
        <v>0.10199999999999999</v>
      </c>
      <c r="I120" s="2">
        <v>3.7999999999999999E-2</v>
      </c>
      <c r="J120" s="2">
        <v>4.7E-2</v>
      </c>
      <c r="K120" s="2">
        <f t="shared" si="28"/>
        <v>46.913580246913575</v>
      </c>
      <c r="L120" s="2">
        <f t="shared" si="29"/>
        <v>46.078431372549019</v>
      </c>
      <c r="M120" s="2">
        <v>1.23</v>
      </c>
      <c r="N120" s="2">
        <v>1.26</v>
      </c>
      <c r="O120" s="2">
        <v>8</v>
      </c>
      <c r="P120" s="2">
        <v>3.4540000000000002</v>
      </c>
      <c r="Q120" s="2">
        <v>0.432</v>
      </c>
      <c r="R120" s="2">
        <v>1.605</v>
      </c>
      <c r="S120" s="2">
        <v>0.33600000000000002</v>
      </c>
      <c r="T120" s="2">
        <v>13</v>
      </c>
      <c r="U120" s="2">
        <v>4.194</v>
      </c>
      <c r="V120" s="2">
        <v>0.54200000000000004</v>
      </c>
      <c r="W120" s="2">
        <v>1.865</v>
      </c>
      <c r="X120" s="2">
        <v>0.37</v>
      </c>
      <c r="Y120" s="2">
        <f t="shared" si="30"/>
        <v>0.36419047619047618</v>
      </c>
      <c r="Z120" s="2">
        <f t="shared" si="31"/>
        <v>112.06485455412495</v>
      </c>
      <c r="AA120" s="2">
        <f t="shared" si="22"/>
        <v>89.234042553191486</v>
      </c>
      <c r="AB120" s="2">
        <f t="shared" si="32"/>
        <v>6.2832210853881305</v>
      </c>
      <c r="AC120" s="2">
        <f t="shared" si="33"/>
        <v>1.5915403682444631</v>
      </c>
      <c r="AD120" s="2">
        <f t="shared" si="34"/>
        <v>5.0405405405405403</v>
      </c>
      <c r="AF120" s="4">
        <v>1.4902987042320006</v>
      </c>
      <c r="AG120" s="4">
        <v>50.087580223993854</v>
      </c>
      <c r="AH120" s="5">
        <v>-3.4259999999999997</v>
      </c>
      <c r="AI120" s="5">
        <v>-28.105999999999998</v>
      </c>
      <c r="AJ120" s="3">
        <f t="shared" si="26"/>
        <v>33.609087951133674</v>
      </c>
      <c r="AK120" s="3">
        <f t="shared" si="35"/>
        <v>1.6701010753196002</v>
      </c>
    </row>
    <row r="121" spans="1:37" x14ac:dyDescent="0.85">
      <c r="A121" s="2" t="s">
        <v>7</v>
      </c>
      <c r="B121" s="2" t="s">
        <v>38</v>
      </c>
      <c r="C121" s="2" t="s">
        <v>52</v>
      </c>
      <c r="D121" s="2">
        <v>20.962520000000001</v>
      </c>
      <c r="E121" s="2">
        <v>0.38905650000000003</v>
      </c>
      <c r="F121" s="2">
        <v>81.1875</v>
      </c>
      <c r="G121" s="2">
        <v>0.13</v>
      </c>
      <c r="H121" s="2">
        <v>7.3999999999999996E-2</v>
      </c>
      <c r="I121" s="2">
        <v>6.3E-2</v>
      </c>
      <c r="J121" s="2">
        <v>3.5000000000000003E-2</v>
      </c>
      <c r="K121" s="2">
        <f t="shared" si="28"/>
        <v>48.46153846153846</v>
      </c>
      <c r="L121" s="2">
        <f t="shared" si="29"/>
        <v>47.297297297297305</v>
      </c>
      <c r="M121" s="2">
        <v>1.27</v>
      </c>
      <c r="N121" s="2">
        <v>1.35</v>
      </c>
      <c r="O121" s="2">
        <v>13</v>
      </c>
      <c r="P121" s="2">
        <v>5.29</v>
      </c>
      <c r="Q121" s="2">
        <v>0.40699999999999997</v>
      </c>
      <c r="R121" s="2">
        <v>1.621</v>
      </c>
      <c r="S121" s="2">
        <v>0.313</v>
      </c>
      <c r="T121" s="2">
        <v>12</v>
      </c>
      <c r="U121" s="2">
        <v>3.1629999999999998</v>
      </c>
      <c r="V121" s="2">
        <v>0.55200000000000005</v>
      </c>
      <c r="W121" s="2">
        <v>1.871</v>
      </c>
      <c r="X121" s="2">
        <v>0.376</v>
      </c>
      <c r="Y121" s="2">
        <f t="shared" si="30"/>
        <v>0.33811999999999998</v>
      </c>
      <c r="Z121" s="2">
        <f t="shared" si="31"/>
        <v>110.65444198545686</v>
      </c>
      <c r="AA121" s="2">
        <f t="shared" si="22"/>
        <v>90.371428571428567</v>
      </c>
      <c r="AB121" s="2">
        <f t="shared" si="32"/>
        <v>6.2774534101174275</v>
      </c>
      <c r="AC121" s="2">
        <f t="shared" si="33"/>
        <v>1.5930026631313441</v>
      </c>
      <c r="AD121" s="2">
        <f t="shared" si="34"/>
        <v>4.9760638297872344</v>
      </c>
      <c r="AF121" s="4">
        <v>1.5428724701170646</v>
      </c>
      <c r="AG121" s="4">
        <v>51.639760849006493</v>
      </c>
      <c r="AH121" s="5">
        <v>-2.6469999999999998</v>
      </c>
      <c r="AI121" s="5">
        <v>-26.57</v>
      </c>
      <c r="AJ121" s="3">
        <f t="shared" si="26"/>
        <v>33.469882864063514</v>
      </c>
      <c r="AK121" s="3">
        <f t="shared" si="35"/>
        <v>1.7072569223552725</v>
      </c>
    </row>
    <row r="122" spans="1:37" x14ac:dyDescent="0.85">
      <c r="A122" s="2" t="s">
        <v>6</v>
      </c>
      <c r="B122" s="2" t="s">
        <v>39</v>
      </c>
      <c r="C122" s="2" t="s">
        <v>52</v>
      </c>
      <c r="D122" s="2">
        <v>17.4145</v>
      </c>
      <c r="E122" s="2">
        <v>0.279115</v>
      </c>
      <c r="F122" s="2">
        <v>100</v>
      </c>
      <c r="G122" s="2">
        <v>0.29099999999999998</v>
      </c>
      <c r="H122" s="2">
        <v>0.56799999999999995</v>
      </c>
      <c r="I122" s="2">
        <v>0.14499999999999999</v>
      </c>
      <c r="J122" s="2">
        <v>0.26200000000000001</v>
      </c>
      <c r="K122" s="2">
        <f t="shared" si="28"/>
        <v>49.828178694158076</v>
      </c>
      <c r="L122" s="2">
        <f t="shared" si="29"/>
        <v>46.126760563380287</v>
      </c>
      <c r="M122" s="2">
        <v>1.99</v>
      </c>
      <c r="N122" s="2">
        <v>1.93</v>
      </c>
      <c r="O122" s="2">
        <v>8</v>
      </c>
      <c r="P122" s="2">
        <v>12.567</v>
      </c>
      <c r="Q122" s="2">
        <v>1.571</v>
      </c>
      <c r="R122" s="2">
        <v>2.5750000000000002</v>
      </c>
      <c r="S122" s="2">
        <v>0.76</v>
      </c>
      <c r="T122" s="2">
        <v>10</v>
      </c>
      <c r="U122" s="2">
        <v>23.798999999999999</v>
      </c>
      <c r="V122" s="2">
        <v>3.5259999999999998</v>
      </c>
      <c r="W122" s="2">
        <v>3.9740000000000002</v>
      </c>
      <c r="X122" s="2">
        <v>1.1299999999999999</v>
      </c>
      <c r="Y122" s="2">
        <f t="shared" si="30"/>
        <v>2.0203333333333333</v>
      </c>
      <c r="Z122" s="2">
        <f t="shared" si="31"/>
        <v>110.08865918736082</v>
      </c>
      <c r="AA122" s="2">
        <f t="shared" si="22"/>
        <v>90.835877862595424</v>
      </c>
      <c r="AB122" s="2">
        <f t="shared" si="32"/>
        <v>12.055778708006073</v>
      </c>
      <c r="AC122" s="2">
        <f t="shared" si="33"/>
        <v>0.82947773364147281</v>
      </c>
      <c r="AD122" s="2">
        <f t="shared" si="34"/>
        <v>3.5168141592920361</v>
      </c>
      <c r="AF122" s="9">
        <v>1.679729389434949</v>
      </c>
      <c r="AG122" s="9">
        <v>51.004284996023387</v>
      </c>
      <c r="AH122" s="7">
        <v>8.8000000000000023E-2</v>
      </c>
      <c r="AI122" s="7">
        <v>-26.843</v>
      </c>
      <c r="AJ122" s="3">
        <f t="shared" si="26"/>
        <v>30.364584507972992</v>
      </c>
      <c r="AK122" s="3">
        <f t="shared" si="35"/>
        <v>1.8491915628049775</v>
      </c>
    </row>
    <row r="123" spans="1:37" x14ac:dyDescent="0.85">
      <c r="A123" s="2" t="s">
        <v>6</v>
      </c>
      <c r="B123" s="2" t="s">
        <v>39</v>
      </c>
      <c r="C123" s="2" t="s">
        <v>52</v>
      </c>
      <c r="D123" s="2">
        <v>17.4145</v>
      </c>
      <c r="E123" s="2">
        <v>0.279115</v>
      </c>
      <c r="F123" s="2">
        <v>100</v>
      </c>
      <c r="G123" s="2">
        <v>0.51200000000000001</v>
      </c>
      <c r="H123" s="2">
        <v>0.53200000000000003</v>
      </c>
      <c r="I123" s="2">
        <v>0.246</v>
      </c>
      <c r="J123" s="2">
        <v>0.23699999999999999</v>
      </c>
      <c r="K123" s="2">
        <f t="shared" si="28"/>
        <v>48.046875</v>
      </c>
      <c r="L123" s="2">
        <f t="shared" si="29"/>
        <v>44.54887218045112</v>
      </c>
      <c r="M123" s="2">
        <v>2.2000000000000002</v>
      </c>
      <c r="N123" s="2">
        <v>2.09</v>
      </c>
      <c r="O123" s="2">
        <v>9</v>
      </c>
      <c r="P123" s="2">
        <v>22.61</v>
      </c>
      <c r="Q123" s="2">
        <v>2.512</v>
      </c>
      <c r="R123" s="2">
        <v>3.4249999999999998</v>
      </c>
      <c r="S123" s="2">
        <v>0.90900000000000003</v>
      </c>
      <c r="T123" s="2">
        <v>13</v>
      </c>
      <c r="U123" s="2">
        <v>23.753</v>
      </c>
      <c r="V123" s="2">
        <v>3.3039999999999998</v>
      </c>
      <c r="W123" s="2">
        <v>4.0579999999999998</v>
      </c>
      <c r="X123" s="2">
        <v>1.0369999999999999</v>
      </c>
      <c r="Y123" s="2">
        <f t="shared" si="30"/>
        <v>2.107409090909091</v>
      </c>
      <c r="Z123" s="2">
        <f t="shared" si="31"/>
        <v>99.776870290068615</v>
      </c>
      <c r="AA123" s="2">
        <f t="shared" si="22"/>
        <v>100.22362869198312</v>
      </c>
      <c r="AB123" s="2">
        <f t="shared" si="32"/>
        <v>12.838452590812601</v>
      </c>
      <c r="AC123" s="2">
        <f t="shared" si="33"/>
        <v>0.77891006951695707</v>
      </c>
      <c r="AD123" s="2">
        <f t="shared" si="34"/>
        <v>3.9132111861137897</v>
      </c>
      <c r="AF123" s="6">
        <v>1.5728650269628364</v>
      </c>
      <c r="AG123" s="6">
        <v>51.488235134804903</v>
      </c>
      <c r="AH123" s="8">
        <v>-1.01</v>
      </c>
      <c r="AI123" s="8">
        <v>-27.587</v>
      </c>
      <c r="AJ123" s="3">
        <f t="shared" si="26"/>
        <v>32.735316923046739</v>
      </c>
      <c r="AK123" s="3">
        <f t="shared" si="35"/>
        <v>1.5693554977905622</v>
      </c>
    </row>
    <row r="124" spans="1:37" x14ac:dyDescent="0.85">
      <c r="A124" s="2" t="s">
        <v>6</v>
      </c>
      <c r="B124" s="2" t="s">
        <v>39</v>
      </c>
      <c r="C124" s="2" t="s">
        <v>52</v>
      </c>
      <c r="D124" s="2">
        <v>17.4145</v>
      </c>
      <c r="E124" s="2">
        <v>0.279115</v>
      </c>
      <c r="F124" s="2">
        <v>100</v>
      </c>
      <c r="G124" s="2">
        <v>0.26700000000000002</v>
      </c>
      <c r="H124" s="2">
        <v>0.42499999999999999</v>
      </c>
      <c r="I124" s="2">
        <v>0.14599999999999999</v>
      </c>
      <c r="J124" s="2">
        <v>0.218</v>
      </c>
      <c r="K124" s="2">
        <f t="shared" si="28"/>
        <v>54.681647940074896</v>
      </c>
      <c r="L124" s="2">
        <f t="shared" si="29"/>
        <v>51.294117647058826</v>
      </c>
      <c r="M124" s="2">
        <v>1.56</v>
      </c>
      <c r="N124" s="2">
        <v>1.55</v>
      </c>
      <c r="O124" s="2">
        <v>11</v>
      </c>
      <c r="P124" s="2">
        <v>11.116</v>
      </c>
      <c r="Q124" s="2">
        <v>1.0109999999999999</v>
      </c>
      <c r="R124" s="2">
        <v>2.4239999999999999</v>
      </c>
      <c r="S124" s="2">
        <v>0.50900000000000001</v>
      </c>
      <c r="T124" s="2">
        <v>10</v>
      </c>
      <c r="U124" s="2">
        <v>17.282</v>
      </c>
      <c r="V124" s="2">
        <v>2.3370000000000002</v>
      </c>
      <c r="W124" s="2">
        <v>3.8359999999999999</v>
      </c>
      <c r="X124" s="2">
        <v>0.77600000000000002</v>
      </c>
      <c r="Y124" s="2">
        <f t="shared" si="30"/>
        <v>1.3522857142857143</v>
      </c>
      <c r="Z124" s="2">
        <f t="shared" si="31"/>
        <v>126.14280754542298</v>
      </c>
      <c r="AA124" s="2">
        <f t="shared" si="22"/>
        <v>79.275229357798153</v>
      </c>
      <c r="AB124" s="2">
        <f t="shared" si="32"/>
        <v>14.953455993130335</v>
      </c>
      <c r="AC124" s="2">
        <f t="shared" si="33"/>
        <v>0.66874172797205089</v>
      </c>
      <c r="AD124" s="2">
        <f t="shared" si="34"/>
        <v>4.9432989690721643</v>
      </c>
      <c r="AF124" s="6">
        <v>1.486540216289977</v>
      </c>
      <c r="AG124" s="6">
        <v>48.950520889716948</v>
      </c>
      <c r="AH124" s="8">
        <v>1.2180000000000002</v>
      </c>
      <c r="AI124" s="8">
        <v>-28.29</v>
      </c>
      <c r="AJ124" s="3">
        <f t="shared" si="26"/>
        <v>32.92916017562235</v>
      </c>
      <c r="AK124" s="3">
        <f t="shared" si="35"/>
        <v>1.8751635641199802</v>
      </c>
    </row>
    <row r="125" spans="1:37" x14ac:dyDescent="0.85">
      <c r="A125" s="2" t="s">
        <v>6</v>
      </c>
      <c r="B125" s="2" t="s">
        <v>39</v>
      </c>
      <c r="C125" s="2" t="s">
        <v>52</v>
      </c>
      <c r="D125" s="2">
        <v>17.4145</v>
      </c>
      <c r="E125" s="2">
        <v>0.279115</v>
      </c>
      <c r="F125" s="2">
        <v>100</v>
      </c>
      <c r="G125" s="2">
        <v>0.71799999999999997</v>
      </c>
      <c r="H125" s="2">
        <v>1.0309999999999999</v>
      </c>
      <c r="I125" s="2">
        <v>0.33900000000000002</v>
      </c>
      <c r="J125" s="2">
        <v>0.433</v>
      </c>
      <c r="K125" s="2">
        <f t="shared" si="28"/>
        <v>47.214484679665745</v>
      </c>
      <c r="L125" s="2">
        <f t="shared" si="29"/>
        <v>41.998060135790496</v>
      </c>
      <c r="M125" s="2">
        <v>2.79</v>
      </c>
      <c r="N125" s="2">
        <v>2.71</v>
      </c>
      <c r="O125" s="2">
        <v>13</v>
      </c>
      <c r="P125" s="2">
        <v>31.896999999999998</v>
      </c>
      <c r="Q125" s="2">
        <v>2.4540000000000002</v>
      </c>
      <c r="R125" s="2">
        <v>3.93</v>
      </c>
      <c r="S125" s="2">
        <v>0.79</v>
      </c>
      <c r="T125" s="2">
        <v>24</v>
      </c>
      <c r="U125" s="2">
        <v>44.286999999999999</v>
      </c>
      <c r="V125" s="2">
        <v>3.2909999999999999</v>
      </c>
      <c r="W125" s="2">
        <v>4.5259999999999998</v>
      </c>
      <c r="X125" s="2">
        <v>0.92600000000000005</v>
      </c>
      <c r="Y125" s="2">
        <f t="shared" si="30"/>
        <v>2.0590270270270268</v>
      </c>
      <c r="Z125" s="2">
        <f t="shared" si="31"/>
        <v>97.771355025176689</v>
      </c>
      <c r="AA125" s="2">
        <f t="shared" si="22"/>
        <v>102.27944572748268</v>
      </c>
      <c r="AB125" s="2">
        <f t="shared" si="32"/>
        <v>12.829224229404385</v>
      </c>
      <c r="AC125" s="2">
        <f t="shared" si="33"/>
        <v>0.77947035776957996</v>
      </c>
      <c r="AD125" s="2">
        <f t="shared" si="34"/>
        <v>4.8876889848812093</v>
      </c>
      <c r="AF125" s="6">
        <v>1.8638240149687593</v>
      </c>
      <c r="AG125" s="6">
        <v>51.50082734661266</v>
      </c>
      <c r="AH125" s="8">
        <v>-0.42700000000000005</v>
      </c>
      <c r="AI125" s="8">
        <v>-29.658000000000001</v>
      </c>
      <c r="AJ125" s="3">
        <f t="shared" si="26"/>
        <v>27.63180801030504</v>
      </c>
      <c r="AK125" s="3">
        <f t="shared" si="35"/>
        <v>1.8222859947196079</v>
      </c>
    </row>
    <row r="126" spans="1:37" x14ac:dyDescent="0.85">
      <c r="A126" s="2" t="s">
        <v>6</v>
      </c>
      <c r="B126" s="2" t="s">
        <v>39</v>
      </c>
      <c r="C126" s="2" t="s">
        <v>52</v>
      </c>
      <c r="D126" s="2">
        <v>17.4145</v>
      </c>
      <c r="E126" s="2">
        <v>0.279115</v>
      </c>
      <c r="F126" s="2">
        <v>100</v>
      </c>
      <c r="G126" s="2">
        <v>0.20499999999999999</v>
      </c>
      <c r="H126" s="2">
        <v>0.12</v>
      </c>
      <c r="I126" s="2">
        <v>0.11</v>
      </c>
      <c r="J126" s="2">
        <v>5.1999999999999998E-2</v>
      </c>
      <c r="K126" s="2">
        <f t="shared" si="28"/>
        <v>53.658536585365859</v>
      </c>
      <c r="L126" s="2">
        <f t="shared" si="29"/>
        <v>43.333333333333336</v>
      </c>
      <c r="M126" s="2">
        <v>1.36</v>
      </c>
      <c r="N126" s="2">
        <v>1.33</v>
      </c>
      <c r="O126" s="2">
        <v>10</v>
      </c>
      <c r="P126" s="2">
        <v>7.1520000000000001</v>
      </c>
      <c r="Q126" s="2">
        <v>0.71499999999999997</v>
      </c>
      <c r="R126" s="2">
        <v>1.925</v>
      </c>
      <c r="S126" s="2">
        <v>0.45</v>
      </c>
      <c r="T126" s="2">
        <v>13</v>
      </c>
      <c r="U126" s="2">
        <v>4.2190000000000003</v>
      </c>
      <c r="V126" s="2">
        <v>0.97499999999999998</v>
      </c>
      <c r="W126" s="2">
        <v>2.4500000000000002</v>
      </c>
      <c r="X126" s="2">
        <v>0.50700000000000001</v>
      </c>
      <c r="Y126" s="2">
        <f t="shared" si="30"/>
        <v>0.49439130434782613</v>
      </c>
      <c r="Z126" s="2">
        <f t="shared" si="31"/>
        <v>123.25195543967764</v>
      </c>
      <c r="AA126" s="2">
        <f t="shared" si="22"/>
        <v>81.134615384615387</v>
      </c>
      <c r="AB126" s="2">
        <f t="shared" si="32"/>
        <v>8.0042054750019549</v>
      </c>
      <c r="AC126" s="2">
        <f t="shared" si="33"/>
        <v>1.2493432397795305</v>
      </c>
      <c r="AD126" s="2">
        <f t="shared" si="34"/>
        <v>4.832347140039448</v>
      </c>
      <c r="AF126" s="6">
        <v>1.265572258896662</v>
      </c>
      <c r="AG126" s="6">
        <v>49.620613161236641</v>
      </c>
      <c r="AH126" s="8">
        <v>-2.9670000000000001</v>
      </c>
      <c r="AI126" s="8">
        <v>-29.556000000000001</v>
      </c>
      <c r="AJ126" s="3">
        <f t="shared" si="26"/>
        <v>39.208044275951785</v>
      </c>
      <c r="AK126" s="3">
        <f t="shared" si="35"/>
        <v>1.5598425565922356</v>
      </c>
    </row>
    <row r="127" spans="1:37" x14ac:dyDescent="0.85">
      <c r="A127" s="2" t="s">
        <v>6</v>
      </c>
      <c r="B127" s="2" t="s">
        <v>39</v>
      </c>
      <c r="C127" s="2" t="s">
        <v>52</v>
      </c>
      <c r="D127" s="2">
        <v>17.4145</v>
      </c>
      <c r="E127" s="2">
        <v>0.279115</v>
      </c>
      <c r="F127" s="2">
        <v>100</v>
      </c>
      <c r="G127" s="2">
        <v>0.61399999999999999</v>
      </c>
      <c r="H127" s="2">
        <v>0.503</v>
      </c>
      <c r="I127" s="2">
        <v>0.32600000000000001</v>
      </c>
      <c r="J127" s="2">
        <v>0.251</v>
      </c>
      <c r="K127" s="2">
        <f t="shared" si="28"/>
        <v>53.094462540716613</v>
      </c>
      <c r="L127" s="2">
        <f t="shared" si="29"/>
        <v>49.900596421471171</v>
      </c>
      <c r="M127" s="2">
        <v>1.99</v>
      </c>
      <c r="N127" s="2">
        <v>1.84</v>
      </c>
      <c r="O127" s="2">
        <v>11</v>
      </c>
      <c r="P127" s="2">
        <v>22.009</v>
      </c>
      <c r="Q127" s="2">
        <v>2.0009999999999999</v>
      </c>
      <c r="R127" s="2">
        <v>3.306</v>
      </c>
      <c r="S127" s="2">
        <v>0.75900000000000001</v>
      </c>
      <c r="T127" s="2">
        <v>12</v>
      </c>
      <c r="U127" s="2">
        <v>19.016999999999999</v>
      </c>
      <c r="V127" s="2">
        <v>3.1269999999999998</v>
      </c>
      <c r="W127" s="2">
        <v>3.9670000000000001</v>
      </c>
      <c r="X127" s="2">
        <v>1.004</v>
      </c>
      <c r="Y127" s="2">
        <f t="shared" si="30"/>
        <v>1.7837391304347825</v>
      </c>
      <c r="Z127" s="2">
        <f t="shared" si="31"/>
        <v>131.98716937476993</v>
      </c>
      <c r="AA127" s="2">
        <f t="shared" si="22"/>
        <v>75.764940239043838</v>
      </c>
      <c r="AB127" s="2">
        <f t="shared" si="32"/>
        <v>14.265874361564556</v>
      </c>
      <c r="AC127" s="2">
        <f t="shared" si="33"/>
        <v>0.7009735082864762</v>
      </c>
      <c r="AD127" s="2">
        <f t="shared" si="34"/>
        <v>3.9511952191235062</v>
      </c>
      <c r="AF127" s="4">
        <v>1.2771728010427161</v>
      </c>
      <c r="AG127" s="4">
        <v>49.210479254110744</v>
      </c>
      <c r="AH127" s="5">
        <v>-1.8939999999999999</v>
      </c>
      <c r="AI127" s="5">
        <v>-27.611999999999998</v>
      </c>
      <c r="AJ127" s="3">
        <f t="shared" si="26"/>
        <v>38.530791772212865</v>
      </c>
      <c r="AK127" s="3">
        <f t="shared" si="35"/>
        <v>1.6857042281207433</v>
      </c>
    </row>
    <row r="128" spans="1:37" x14ac:dyDescent="0.85">
      <c r="A128" s="2" t="s">
        <v>6</v>
      </c>
      <c r="B128" s="2" t="s">
        <v>39</v>
      </c>
      <c r="C128" s="2" t="s">
        <v>52</v>
      </c>
      <c r="D128" s="2">
        <v>17.4145</v>
      </c>
      <c r="E128" s="2">
        <v>0.279115</v>
      </c>
      <c r="F128" s="2">
        <v>100</v>
      </c>
      <c r="G128" s="2">
        <v>0.32400000000000001</v>
      </c>
      <c r="H128" s="2">
        <v>0.35599999999999998</v>
      </c>
      <c r="I128" s="2">
        <v>0.159</v>
      </c>
      <c r="J128" s="2">
        <v>0.159</v>
      </c>
      <c r="K128" s="2">
        <f t="shared" si="28"/>
        <v>49.074074074074076</v>
      </c>
      <c r="L128" s="2">
        <f t="shared" si="29"/>
        <v>44.662921348314612</v>
      </c>
      <c r="M128" s="2">
        <v>1.56</v>
      </c>
      <c r="N128" s="2">
        <v>1.6</v>
      </c>
      <c r="O128" s="2">
        <v>11</v>
      </c>
      <c r="P128" s="2">
        <v>14.092000000000001</v>
      </c>
      <c r="Q128" s="2">
        <v>1.2809999999999999</v>
      </c>
      <c r="R128" s="2">
        <v>2.6509999999999998</v>
      </c>
      <c r="S128" s="2">
        <v>0.59099999999999997</v>
      </c>
      <c r="T128" s="2">
        <v>12</v>
      </c>
      <c r="U128" s="2">
        <v>15.141</v>
      </c>
      <c r="V128" s="2">
        <v>1.923</v>
      </c>
      <c r="W128" s="2">
        <v>3.4510000000000001</v>
      </c>
      <c r="X128" s="2">
        <v>0.70899999999999996</v>
      </c>
      <c r="Y128" s="2">
        <f t="shared" si="30"/>
        <v>1.2710000000000001</v>
      </c>
      <c r="Z128" s="2">
        <f t="shared" si="31"/>
        <v>105.01287893798296</v>
      </c>
      <c r="AA128" s="2">
        <f t="shared" si="22"/>
        <v>95.226415094339615</v>
      </c>
      <c r="AB128" s="2">
        <f t="shared" si="32"/>
        <v>14.912104010914668</v>
      </c>
      <c r="AC128" s="2">
        <f t="shared" si="33"/>
        <v>0.67059618097356788</v>
      </c>
      <c r="AD128" s="2">
        <f t="shared" si="34"/>
        <v>4.8674188998589569</v>
      </c>
      <c r="AF128" s="4">
        <v>1.5871228973585716</v>
      </c>
      <c r="AG128" s="4">
        <v>51.092457817072763</v>
      </c>
      <c r="AH128" s="5">
        <v>-1.6819999999999999</v>
      </c>
      <c r="AI128" s="5">
        <v>-29.890999999999998</v>
      </c>
      <c r="AJ128" s="3">
        <f t="shared" si="26"/>
        <v>32.191872413979588</v>
      </c>
      <c r="AK128" s="3">
        <f t="shared" si="35"/>
        <v>1.6666834468001643</v>
      </c>
    </row>
    <row r="129" spans="1:37" x14ac:dyDescent="0.85">
      <c r="A129" s="2" t="s">
        <v>6</v>
      </c>
      <c r="B129" s="2" t="s">
        <v>39</v>
      </c>
      <c r="C129" s="2" t="s">
        <v>52</v>
      </c>
      <c r="D129" s="2">
        <v>17.4145</v>
      </c>
      <c r="E129" s="2">
        <v>0.279115</v>
      </c>
      <c r="F129" s="2">
        <v>100</v>
      </c>
      <c r="G129" s="2">
        <v>0.217</v>
      </c>
      <c r="H129" s="2">
        <v>0.33100000000000002</v>
      </c>
      <c r="I129" s="2">
        <v>0.112</v>
      </c>
      <c r="J129" s="2">
        <v>0.159</v>
      </c>
      <c r="K129" s="2">
        <f t="shared" ref="K129:K160" si="36">I129/G129*100</f>
        <v>51.612903225806448</v>
      </c>
      <c r="L129" s="2">
        <f t="shared" ref="L129:L160" si="37">J129/H129*100</f>
        <v>48.036253776435046</v>
      </c>
      <c r="M129" s="2">
        <v>1.73</v>
      </c>
      <c r="N129" s="2">
        <v>1.67</v>
      </c>
      <c r="O129" s="2">
        <v>8</v>
      </c>
      <c r="P129" s="2">
        <v>8.8290000000000006</v>
      </c>
      <c r="Q129" s="2">
        <v>1.1040000000000001</v>
      </c>
      <c r="R129" s="2">
        <v>2.488</v>
      </c>
      <c r="S129" s="2">
        <v>0.54300000000000004</v>
      </c>
      <c r="T129" s="2">
        <v>13</v>
      </c>
      <c r="U129" s="2">
        <v>14.089</v>
      </c>
      <c r="V129" s="2">
        <v>1.6759999999999999</v>
      </c>
      <c r="W129" s="2">
        <v>2.968</v>
      </c>
      <c r="X129" s="2">
        <v>0.71899999999999997</v>
      </c>
      <c r="Y129" s="2">
        <f t="shared" si="30"/>
        <v>1.0913333333333333</v>
      </c>
      <c r="Z129" s="2">
        <f t="shared" si="31"/>
        <v>112.85399957413586</v>
      </c>
      <c r="AA129" s="2">
        <f t="shared" si="22"/>
        <v>88.610062893081761</v>
      </c>
      <c r="AB129" s="2">
        <f t="shared" si="32"/>
        <v>10.100067109563692</v>
      </c>
      <c r="AC129" s="2">
        <f t="shared" si="33"/>
        <v>0.99009243122068558</v>
      </c>
      <c r="AD129" s="2">
        <f t="shared" si="34"/>
        <v>4.1279554937413074</v>
      </c>
      <c r="AF129" s="4">
        <v>1.4669103710408933</v>
      </c>
      <c r="AG129" s="4">
        <v>50.355111508247539</v>
      </c>
      <c r="AH129" s="5">
        <v>-1.022</v>
      </c>
      <c r="AI129" s="5">
        <v>-28.277000000000001</v>
      </c>
      <c r="AJ129" s="3">
        <f t="shared" si="26"/>
        <v>34.327326674032889</v>
      </c>
      <c r="AK129" s="3">
        <f t="shared" si="35"/>
        <v>1.6554670238874443</v>
      </c>
    </row>
    <row r="130" spans="1:37" x14ac:dyDescent="0.85">
      <c r="A130" s="2" t="s">
        <v>6</v>
      </c>
      <c r="B130" s="2" t="s">
        <v>39</v>
      </c>
      <c r="C130" s="2" t="s">
        <v>52</v>
      </c>
      <c r="D130" s="2">
        <v>17.4145</v>
      </c>
      <c r="E130" s="2">
        <v>0.279115</v>
      </c>
      <c r="F130" s="2">
        <v>100</v>
      </c>
      <c r="G130" s="2">
        <v>0.217</v>
      </c>
      <c r="H130" s="2">
        <v>0.505</v>
      </c>
      <c r="I130" s="2">
        <v>0.107</v>
      </c>
      <c r="J130" s="2">
        <v>0.23699999999999999</v>
      </c>
      <c r="K130" s="2">
        <f t="shared" si="36"/>
        <v>49.308755760368662</v>
      </c>
      <c r="L130" s="2">
        <f t="shared" si="37"/>
        <v>46.930693069306926</v>
      </c>
      <c r="M130" s="2">
        <v>2.5</v>
      </c>
      <c r="N130" s="2">
        <v>2.4700000000000002</v>
      </c>
      <c r="O130" s="2">
        <v>6</v>
      </c>
      <c r="P130" s="2">
        <v>12.137</v>
      </c>
      <c r="Q130" s="2">
        <v>2.0230000000000001</v>
      </c>
      <c r="R130" s="2">
        <v>3.319</v>
      </c>
      <c r="S130" s="2">
        <v>0.77500000000000002</v>
      </c>
      <c r="T130" s="2">
        <v>16</v>
      </c>
      <c r="U130" s="2">
        <v>24.747</v>
      </c>
      <c r="V130" s="2">
        <v>2.4510000000000001</v>
      </c>
      <c r="W130" s="2">
        <v>3.714</v>
      </c>
      <c r="X130" s="2">
        <v>0.84</v>
      </c>
      <c r="Y130" s="2">
        <f t="shared" ref="Y130:Y161" si="38">(P130+U130)/(O130+T130)</f>
        <v>1.6765454545454546</v>
      </c>
      <c r="Z130" s="2">
        <f t="shared" ref="Z130:Z161" si="39">J130/U130*10000</f>
        <v>95.769184143532556</v>
      </c>
      <c r="AA130" s="2">
        <f t="shared" ref="AA130:AA171" si="40">1/Z130*10000</f>
        <v>104.41772151898734</v>
      </c>
      <c r="AB130" s="2">
        <f t="shared" ref="AB130:AB161" si="41">(P130+U130)/(M130/2/10*N130/2/10*PI())/100</f>
        <v>7.6052092903662745</v>
      </c>
      <c r="AC130" s="2">
        <f t="shared" ref="AC130:AC161" si="42">1/((P130+U130)/(M130/2/10*N130/2/10*PI()))*1000</f>
        <v>1.3148882059915528</v>
      </c>
      <c r="AD130" s="2">
        <f t="shared" ref="AD130:AD161" si="43">W130/X130</f>
        <v>4.4214285714285717</v>
      </c>
      <c r="AF130" s="4">
        <v>1.4807736879315991</v>
      </c>
      <c r="AG130" s="4">
        <v>52.323362969316491</v>
      </c>
      <c r="AH130" s="5">
        <v>-0.68300000000000005</v>
      </c>
      <c r="AI130" s="5">
        <v>-30.631999999999998</v>
      </c>
      <c r="AJ130" s="3">
        <f t="shared" ref="AJ130:AJ171" si="44">AG130/AF130</f>
        <v>35.335151749220877</v>
      </c>
      <c r="AK130" s="3">
        <f t="shared" ref="AK130:AK161" si="45">AF130/100*Z130</f>
        <v>1.4181248799441912</v>
      </c>
    </row>
    <row r="131" spans="1:37" x14ac:dyDescent="0.85">
      <c r="A131" s="2" t="s">
        <v>6</v>
      </c>
      <c r="B131" s="2" t="s">
        <v>39</v>
      </c>
      <c r="C131" s="2" t="s">
        <v>52</v>
      </c>
      <c r="D131" s="2">
        <v>17.4145</v>
      </c>
      <c r="E131" s="2">
        <v>0.279115</v>
      </c>
      <c r="F131" s="2">
        <v>100</v>
      </c>
      <c r="G131" s="2">
        <v>0.86699999999999999</v>
      </c>
      <c r="H131" s="2">
        <v>0.53500000000000003</v>
      </c>
      <c r="I131" s="2">
        <v>0.45500000000000002</v>
      </c>
      <c r="J131" s="2">
        <v>0.252</v>
      </c>
      <c r="K131" s="2">
        <f t="shared" si="36"/>
        <v>52.479815455594</v>
      </c>
      <c r="L131" s="2">
        <f t="shared" si="37"/>
        <v>47.102803738317753</v>
      </c>
      <c r="M131" s="2">
        <v>2.66</v>
      </c>
      <c r="N131" s="2">
        <v>2.56</v>
      </c>
      <c r="O131" s="2">
        <v>14</v>
      </c>
      <c r="P131" s="2">
        <v>35.960999999999999</v>
      </c>
      <c r="Q131" s="2">
        <v>2.569</v>
      </c>
      <c r="R131" s="2">
        <v>4.0259999999999998</v>
      </c>
      <c r="S131" s="2">
        <v>0.79900000000000004</v>
      </c>
      <c r="T131" s="2">
        <v>22</v>
      </c>
      <c r="U131" s="2">
        <v>20.05</v>
      </c>
      <c r="V131" s="2">
        <v>3.75</v>
      </c>
      <c r="W131" s="2">
        <v>4.8970000000000002</v>
      </c>
      <c r="X131" s="2">
        <v>0.97499999999999998</v>
      </c>
      <c r="Y131" s="2">
        <f t="shared" si="38"/>
        <v>1.5558611111111109</v>
      </c>
      <c r="Z131" s="2">
        <f t="shared" si="39"/>
        <v>125.68578553615959</v>
      </c>
      <c r="AA131" s="2">
        <f t="shared" si="40"/>
        <v>79.563492063492063</v>
      </c>
      <c r="AB131" s="2">
        <f t="shared" si="41"/>
        <v>10.472776688815964</v>
      </c>
      <c r="AC131" s="2">
        <f t="shared" si="42"/>
        <v>0.95485660557234553</v>
      </c>
      <c r="AD131" s="2">
        <f t="shared" si="43"/>
        <v>5.022564102564103</v>
      </c>
      <c r="AF131" s="4">
        <v>1.2807571656660479</v>
      </c>
      <c r="AG131" s="4">
        <v>49.887048902037883</v>
      </c>
      <c r="AH131" s="5">
        <v>-3.6120000000000001</v>
      </c>
      <c r="AI131" s="5">
        <v>-27.082999999999998</v>
      </c>
      <c r="AJ131" s="3">
        <f t="shared" si="44"/>
        <v>38.951215920852967</v>
      </c>
      <c r="AK131" s="3">
        <f t="shared" si="45"/>
        <v>1.6097297044780252</v>
      </c>
    </row>
    <row r="132" spans="1:37" x14ac:dyDescent="0.85">
      <c r="A132" s="2" t="s">
        <v>13</v>
      </c>
      <c r="B132" s="2" t="s">
        <v>33</v>
      </c>
      <c r="C132" s="2" t="s">
        <v>53</v>
      </c>
      <c r="D132" s="2">
        <v>18.17962</v>
      </c>
      <c r="E132" s="2">
        <v>0.62004380000000003</v>
      </c>
      <c r="F132" s="2">
        <v>49.25</v>
      </c>
      <c r="G132" s="2">
        <v>5.0999999999999997E-2</v>
      </c>
      <c r="H132" s="2">
        <v>0.13</v>
      </c>
      <c r="I132" s="2">
        <v>2.9000000000000001E-2</v>
      </c>
      <c r="J132" s="2">
        <v>6.7000000000000004E-2</v>
      </c>
      <c r="K132" s="2">
        <f t="shared" si="36"/>
        <v>56.862745098039227</v>
      </c>
      <c r="L132" s="2">
        <f t="shared" si="37"/>
        <v>51.538461538461547</v>
      </c>
      <c r="M132" s="2">
        <v>1.27</v>
      </c>
      <c r="N132" s="2">
        <v>1.24</v>
      </c>
      <c r="O132" s="2">
        <v>4</v>
      </c>
      <c r="P132" s="2">
        <v>1.8680000000000001</v>
      </c>
      <c r="Q132" s="2">
        <v>0.46700000000000003</v>
      </c>
      <c r="R132" s="2">
        <v>1.4950000000000001</v>
      </c>
      <c r="S132" s="2">
        <v>0.39300000000000002</v>
      </c>
      <c r="T132" s="2">
        <v>10</v>
      </c>
      <c r="U132" s="2">
        <v>4.5140000000000002</v>
      </c>
      <c r="V132" s="2">
        <v>0.70899999999999996</v>
      </c>
      <c r="W132" s="2">
        <v>1.96</v>
      </c>
      <c r="X132" s="2">
        <v>0.46</v>
      </c>
      <c r="Y132" s="2">
        <f t="shared" si="38"/>
        <v>0.45585714285714291</v>
      </c>
      <c r="Z132" s="2">
        <f t="shared" si="39"/>
        <v>148.4271156402304</v>
      </c>
      <c r="AA132" s="2">
        <f t="shared" si="40"/>
        <v>67.373134328358205</v>
      </c>
      <c r="AB132" s="2">
        <f t="shared" si="41"/>
        <v>5.159902701612781</v>
      </c>
      <c r="AC132" s="2">
        <f t="shared" si="42"/>
        <v>1.9380210399848037</v>
      </c>
      <c r="AD132" s="2">
        <f t="shared" si="43"/>
        <v>4.2608695652173907</v>
      </c>
      <c r="AF132" s="6">
        <v>1.2942824952322971</v>
      </c>
      <c r="AG132" s="6">
        <v>50.319110176653794</v>
      </c>
      <c r="AH132" s="8">
        <v>-3.1259999999999999</v>
      </c>
      <c r="AI132" s="8">
        <v>-26.536000000000001</v>
      </c>
      <c r="AJ132" s="3">
        <f t="shared" si="44"/>
        <v>38.877996389515062</v>
      </c>
      <c r="AK132" s="3">
        <f t="shared" si="45"/>
        <v>1.921066175909701</v>
      </c>
    </row>
    <row r="133" spans="1:37" x14ac:dyDescent="0.85">
      <c r="A133" s="2" t="s">
        <v>13</v>
      </c>
      <c r="B133" s="2" t="s">
        <v>33</v>
      </c>
      <c r="C133" s="2" t="s">
        <v>53</v>
      </c>
      <c r="D133" s="2">
        <v>18.17962</v>
      </c>
      <c r="E133" s="2">
        <v>0.62004380000000003</v>
      </c>
      <c r="F133" s="2">
        <v>49.25</v>
      </c>
      <c r="G133" s="2">
        <v>0.27800000000000002</v>
      </c>
      <c r="H133" s="2">
        <v>0.26600000000000001</v>
      </c>
      <c r="I133" s="2">
        <v>0.14299999999999999</v>
      </c>
      <c r="J133" s="2">
        <v>0.13500000000000001</v>
      </c>
      <c r="K133" s="2">
        <f t="shared" si="36"/>
        <v>51.4388489208633</v>
      </c>
      <c r="L133" s="2">
        <f t="shared" si="37"/>
        <v>50.751879699248128</v>
      </c>
      <c r="M133" s="2">
        <v>1.97</v>
      </c>
      <c r="N133" s="2">
        <v>1.9</v>
      </c>
      <c r="O133" s="2">
        <v>8</v>
      </c>
      <c r="P133" s="2">
        <v>9.4209999999999994</v>
      </c>
      <c r="Q133" s="2">
        <v>1.1779999999999999</v>
      </c>
      <c r="R133" s="2">
        <v>2.556</v>
      </c>
      <c r="S133" s="2">
        <v>0.58699999999999997</v>
      </c>
      <c r="T133" s="2">
        <v>11</v>
      </c>
      <c r="U133" s="2">
        <v>9.1750000000000007</v>
      </c>
      <c r="V133" s="2">
        <v>1.496</v>
      </c>
      <c r="W133" s="2">
        <v>2.8690000000000002</v>
      </c>
      <c r="X133" s="2">
        <v>0.66400000000000003</v>
      </c>
      <c r="Y133" s="2">
        <f t="shared" si="38"/>
        <v>0.97873684210526313</v>
      </c>
      <c r="Z133" s="2">
        <f t="shared" si="39"/>
        <v>147.13896457765668</v>
      </c>
      <c r="AA133" s="2">
        <f t="shared" si="40"/>
        <v>67.962962962962962</v>
      </c>
      <c r="AB133" s="2">
        <f t="shared" si="41"/>
        <v>6.3257180266885076</v>
      </c>
      <c r="AC133" s="2">
        <f t="shared" si="42"/>
        <v>1.5808482069244187</v>
      </c>
      <c r="AD133" s="2">
        <f t="shared" si="43"/>
        <v>4.3207831325301207</v>
      </c>
      <c r="AF133" s="6">
        <v>1.3726258529957995</v>
      </c>
      <c r="AG133" s="6">
        <v>51.693058517531647</v>
      </c>
      <c r="AH133" s="8">
        <v>-4.2310000000000008</v>
      </c>
      <c r="AI133" s="8">
        <v>-27.303999999999998</v>
      </c>
      <c r="AJ133" s="3">
        <f t="shared" si="44"/>
        <v>37.659977338114317</v>
      </c>
      <c r="AK133" s="3">
        <f t="shared" si="45"/>
        <v>2.0196674676232473</v>
      </c>
    </row>
    <row r="134" spans="1:37" x14ac:dyDescent="0.85">
      <c r="A134" s="2" t="s">
        <v>13</v>
      </c>
      <c r="B134" s="2" t="s">
        <v>33</v>
      </c>
      <c r="C134" s="2" t="s">
        <v>53</v>
      </c>
      <c r="D134" s="2">
        <v>18.17962</v>
      </c>
      <c r="E134" s="2">
        <v>0.62004380000000003</v>
      </c>
      <c r="F134" s="2">
        <v>49.25</v>
      </c>
      <c r="G134" s="2">
        <v>0.44</v>
      </c>
      <c r="H134" s="2">
        <v>0.439</v>
      </c>
      <c r="I134" s="2">
        <v>0.23499999999999999</v>
      </c>
      <c r="J134" s="2">
        <v>0.23499999999999999</v>
      </c>
      <c r="K134" s="2">
        <f t="shared" si="36"/>
        <v>53.409090909090907</v>
      </c>
      <c r="L134" s="2">
        <f t="shared" si="37"/>
        <v>53.530751708428248</v>
      </c>
      <c r="M134" s="2">
        <v>1.86</v>
      </c>
      <c r="N134" s="2">
        <v>1.83</v>
      </c>
      <c r="O134" s="2">
        <v>11</v>
      </c>
      <c r="P134" s="2">
        <v>13.805</v>
      </c>
      <c r="Q134" s="2">
        <v>1.2549999999999999</v>
      </c>
      <c r="R134" s="2">
        <v>2.8889999999999998</v>
      </c>
      <c r="S134" s="2">
        <v>0.54100000000000004</v>
      </c>
      <c r="T134" s="2">
        <v>13</v>
      </c>
      <c r="U134" s="2">
        <v>14.183</v>
      </c>
      <c r="V134" s="2">
        <v>1.6830000000000001</v>
      </c>
      <c r="W134" s="2">
        <v>3.363</v>
      </c>
      <c r="X134" s="2">
        <v>0.63700000000000001</v>
      </c>
      <c r="Y134" s="2">
        <f t="shared" si="38"/>
        <v>1.1661666666666666</v>
      </c>
      <c r="Z134" s="2">
        <f t="shared" si="39"/>
        <v>165.69132059507859</v>
      </c>
      <c r="AA134" s="2">
        <f t="shared" si="40"/>
        <v>60.353191489361706</v>
      </c>
      <c r="AB134" s="2">
        <f t="shared" si="41"/>
        <v>10.469307355910376</v>
      </c>
      <c r="AC134" s="2">
        <f t="shared" si="42"/>
        <v>0.95517302721603337</v>
      </c>
      <c r="AD134" s="2">
        <f t="shared" si="43"/>
        <v>5.2794348508634226</v>
      </c>
      <c r="AF134" s="6">
        <v>1.2955195961729398</v>
      </c>
      <c r="AG134" s="6">
        <v>51.62646949950669</v>
      </c>
      <c r="AH134" s="8">
        <v>-5.1619999999999999</v>
      </c>
      <c r="AI134" s="8">
        <v>-26.77</v>
      </c>
      <c r="AJ134" s="3">
        <f t="shared" si="44"/>
        <v>39.850010491554954</v>
      </c>
      <c r="AK134" s="3">
        <f t="shared" si="45"/>
        <v>2.1465635274669732</v>
      </c>
    </row>
    <row r="135" spans="1:37" x14ac:dyDescent="0.85">
      <c r="A135" s="2" t="s">
        <v>13</v>
      </c>
      <c r="B135" s="2" t="s">
        <v>33</v>
      </c>
      <c r="C135" s="2" t="s">
        <v>53</v>
      </c>
      <c r="D135" s="2">
        <v>18.17962</v>
      </c>
      <c r="E135" s="2">
        <v>0.62004380000000003</v>
      </c>
      <c r="F135" s="2">
        <v>49.25</v>
      </c>
      <c r="G135" s="2">
        <v>0.45500000000000002</v>
      </c>
      <c r="H135" s="2">
        <v>0.38900000000000001</v>
      </c>
      <c r="I135" s="2">
        <v>0.23799999999999999</v>
      </c>
      <c r="J135" s="2">
        <v>0.19700000000000001</v>
      </c>
      <c r="K135" s="2">
        <f t="shared" si="36"/>
        <v>52.307692307692299</v>
      </c>
      <c r="L135" s="2">
        <f t="shared" si="37"/>
        <v>50.642673521850902</v>
      </c>
      <c r="M135" s="2">
        <v>2.0099999999999998</v>
      </c>
      <c r="N135" s="2">
        <v>2.04</v>
      </c>
      <c r="O135" s="2">
        <v>16</v>
      </c>
      <c r="P135" s="2">
        <v>15.696999999999999</v>
      </c>
      <c r="Q135" s="2">
        <v>0.98099999999999998</v>
      </c>
      <c r="R135" s="2">
        <v>2.456</v>
      </c>
      <c r="S135" s="2">
        <v>0.501</v>
      </c>
      <c r="T135" s="2">
        <v>17</v>
      </c>
      <c r="U135" s="2">
        <v>11.975</v>
      </c>
      <c r="V135" s="2">
        <v>1.4239999999999999</v>
      </c>
      <c r="W135" s="2">
        <v>3.0049999999999999</v>
      </c>
      <c r="X135" s="2">
        <v>0.60299999999999998</v>
      </c>
      <c r="Y135" s="2">
        <f t="shared" si="38"/>
        <v>0.83854545454545448</v>
      </c>
      <c r="Z135" s="2">
        <f t="shared" si="39"/>
        <v>164.50939457202506</v>
      </c>
      <c r="AA135" s="2">
        <f t="shared" si="40"/>
        <v>60.786802030456847</v>
      </c>
      <c r="AB135" s="2">
        <f t="shared" si="41"/>
        <v>8.5925969861260914</v>
      </c>
      <c r="AC135" s="2">
        <f t="shared" si="42"/>
        <v>1.1637925083820819</v>
      </c>
      <c r="AD135" s="2">
        <f t="shared" si="43"/>
        <v>4.9834162520729688</v>
      </c>
      <c r="AF135" s="6">
        <v>1.1801963525425221</v>
      </c>
      <c r="AG135" s="6">
        <v>50.594934107128857</v>
      </c>
      <c r="AH135" s="8">
        <v>-4.9340000000000002</v>
      </c>
      <c r="AI135" s="8">
        <v>-27.699000000000002</v>
      </c>
      <c r="AJ135" s="3">
        <f t="shared" si="44"/>
        <v>42.869929226718178</v>
      </c>
      <c r="AK135" s="3">
        <f t="shared" si="45"/>
        <v>1.9415338743288255</v>
      </c>
    </row>
    <row r="136" spans="1:37" x14ac:dyDescent="0.85">
      <c r="A136" s="2" t="s">
        <v>13</v>
      </c>
      <c r="B136" s="2" t="s">
        <v>33</v>
      </c>
      <c r="C136" s="2" t="s">
        <v>53</v>
      </c>
      <c r="D136" s="2">
        <v>18.17962</v>
      </c>
      <c r="E136" s="2">
        <v>0.62004380000000003</v>
      </c>
      <c r="F136" s="2">
        <v>49.25</v>
      </c>
      <c r="G136" s="2">
        <v>0.28799999999999998</v>
      </c>
      <c r="H136" s="2">
        <v>0.33300000000000002</v>
      </c>
      <c r="I136" s="2">
        <v>0.158</v>
      </c>
      <c r="J136" s="2">
        <v>0.17299999999999999</v>
      </c>
      <c r="K136" s="2">
        <f t="shared" si="36"/>
        <v>54.861111111111114</v>
      </c>
      <c r="L136" s="2">
        <f t="shared" si="37"/>
        <v>51.951951951951948</v>
      </c>
      <c r="M136" s="2">
        <v>1.59</v>
      </c>
      <c r="N136" s="2">
        <v>1.57</v>
      </c>
      <c r="O136" s="2">
        <v>7</v>
      </c>
      <c r="P136" s="2">
        <v>8.3079999999999998</v>
      </c>
      <c r="Q136" s="2">
        <v>1.1870000000000001</v>
      </c>
      <c r="R136" s="2">
        <v>2.5099999999999998</v>
      </c>
      <c r="S136" s="2">
        <v>0.58899999999999997</v>
      </c>
      <c r="T136" s="2">
        <v>10</v>
      </c>
      <c r="U136" s="2">
        <v>8.3810000000000002</v>
      </c>
      <c r="V136" s="2">
        <v>1.7669999999999999</v>
      </c>
      <c r="W136" s="2">
        <v>3.0510000000000002</v>
      </c>
      <c r="X136" s="2">
        <v>0.73799999999999999</v>
      </c>
      <c r="Y136" s="2">
        <f t="shared" si="38"/>
        <v>0.98170588235294121</v>
      </c>
      <c r="Z136" s="2">
        <f t="shared" si="39"/>
        <v>206.41928170862664</v>
      </c>
      <c r="AA136" s="2">
        <f t="shared" si="40"/>
        <v>48.445086705202314</v>
      </c>
      <c r="AB136" s="2">
        <f t="shared" si="41"/>
        <v>8.512236014134972</v>
      </c>
      <c r="AC136" s="2">
        <f t="shared" si="42"/>
        <v>1.1747794567014502</v>
      </c>
      <c r="AD136" s="2">
        <f t="shared" si="43"/>
        <v>4.1341463414634152</v>
      </c>
      <c r="AF136" s="6">
        <v>1.1157445994309614</v>
      </c>
      <c r="AG136" s="9">
        <v>50.156370594356879</v>
      </c>
      <c r="AH136" s="8">
        <v>-2.8149999999999999</v>
      </c>
      <c r="AI136" s="8">
        <v>-25.6</v>
      </c>
      <c r="AJ136" s="3">
        <f t="shared" si="44"/>
        <v>44.95327211974589</v>
      </c>
      <c r="AK136" s="3">
        <f t="shared" si="45"/>
        <v>2.3031119878481841</v>
      </c>
    </row>
    <row r="137" spans="1:37" x14ac:dyDescent="0.85">
      <c r="A137" s="2" t="s">
        <v>13</v>
      </c>
      <c r="B137" s="2" t="s">
        <v>33</v>
      </c>
      <c r="C137" s="2" t="s">
        <v>53</v>
      </c>
      <c r="D137" s="2">
        <v>18.17962</v>
      </c>
      <c r="E137" s="2">
        <v>0.62004380000000003</v>
      </c>
      <c r="F137" s="2">
        <v>49.25</v>
      </c>
      <c r="G137" s="2">
        <v>0.251</v>
      </c>
      <c r="H137" s="2">
        <v>0.16700000000000001</v>
      </c>
      <c r="I137" s="2">
        <v>0.127</v>
      </c>
      <c r="J137" s="2">
        <v>8.4000000000000005E-2</v>
      </c>
      <c r="K137" s="2">
        <f t="shared" si="36"/>
        <v>50.597609561752989</v>
      </c>
      <c r="L137" s="2">
        <f t="shared" si="37"/>
        <v>50.299401197604787</v>
      </c>
      <c r="M137" s="2">
        <v>1.43</v>
      </c>
      <c r="N137" s="2">
        <v>1.42</v>
      </c>
      <c r="O137" s="2">
        <v>8</v>
      </c>
      <c r="P137" s="2">
        <v>7.6580000000000004</v>
      </c>
      <c r="Q137" s="2">
        <v>0.95699999999999996</v>
      </c>
      <c r="R137" s="2">
        <v>2.637</v>
      </c>
      <c r="S137" s="2">
        <v>0.45600000000000002</v>
      </c>
      <c r="T137" s="2">
        <v>9</v>
      </c>
      <c r="U137" s="2">
        <v>5.17</v>
      </c>
      <c r="V137" s="2">
        <v>1.42</v>
      </c>
      <c r="W137" s="2">
        <v>3.1890000000000001</v>
      </c>
      <c r="X137" s="2">
        <v>0.56699999999999995</v>
      </c>
      <c r="Y137" s="2">
        <f t="shared" si="38"/>
        <v>0.75458823529411756</v>
      </c>
      <c r="Z137" s="2">
        <f t="shared" si="39"/>
        <v>162.47582205029013</v>
      </c>
      <c r="AA137" s="2">
        <f t="shared" si="40"/>
        <v>61.547619047619051</v>
      </c>
      <c r="AB137" s="2">
        <f t="shared" si="41"/>
        <v>8.0434929970760702</v>
      </c>
      <c r="AC137" s="2">
        <f t="shared" si="42"/>
        <v>1.2432409655401142</v>
      </c>
      <c r="AD137" s="2">
        <f t="shared" si="43"/>
        <v>5.6243386243386251</v>
      </c>
      <c r="AF137" s="4">
        <v>1.3691965084743187</v>
      </c>
      <c r="AG137" s="4">
        <v>49.492074979434101</v>
      </c>
      <c r="AH137" s="5">
        <v>-3.7869999999999999</v>
      </c>
      <c r="AI137" s="5">
        <v>-27.256</v>
      </c>
      <c r="AJ137" s="3">
        <f t="shared" si="44"/>
        <v>36.14680191858114</v>
      </c>
      <c r="AK137" s="3">
        <f t="shared" si="45"/>
        <v>2.2246132826275198</v>
      </c>
    </row>
    <row r="138" spans="1:37" x14ac:dyDescent="0.85">
      <c r="A138" s="2" t="s">
        <v>13</v>
      </c>
      <c r="B138" s="2" t="s">
        <v>33</v>
      </c>
      <c r="C138" s="2" t="s">
        <v>53</v>
      </c>
      <c r="D138" s="2">
        <v>18.17962</v>
      </c>
      <c r="E138" s="2">
        <v>0.62004380000000003</v>
      </c>
      <c r="F138" s="2">
        <v>49.25</v>
      </c>
      <c r="G138" s="2">
        <v>0.17199999999999999</v>
      </c>
      <c r="H138" s="2">
        <v>0.29799999999999999</v>
      </c>
      <c r="I138" s="2">
        <v>9.1999999999999998E-2</v>
      </c>
      <c r="J138" s="2">
        <v>0.15</v>
      </c>
      <c r="K138" s="2">
        <f t="shared" si="36"/>
        <v>53.488372093023258</v>
      </c>
      <c r="L138" s="2">
        <f t="shared" si="37"/>
        <v>50.335570469798661</v>
      </c>
      <c r="M138" s="2">
        <v>1.43</v>
      </c>
      <c r="N138" s="2">
        <v>1.49</v>
      </c>
      <c r="O138" s="2">
        <v>5</v>
      </c>
      <c r="P138" s="2">
        <v>4.5019999999999998</v>
      </c>
      <c r="Q138" s="2">
        <v>0.9</v>
      </c>
      <c r="R138" s="2">
        <v>2.4</v>
      </c>
      <c r="S138" s="2">
        <v>0.47599999999999998</v>
      </c>
      <c r="T138" s="2">
        <v>11</v>
      </c>
      <c r="U138" s="2">
        <v>8.7319999999999993</v>
      </c>
      <c r="V138" s="2">
        <v>1.2010000000000001</v>
      </c>
      <c r="W138" s="2">
        <v>2.706</v>
      </c>
      <c r="X138" s="2">
        <v>0.56499999999999995</v>
      </c>
      <c r="Y138" s="2">
        <f t="shared" si="38"/>
        <v>0.82712499999999989</v>
      </c>
      <c r="Z138" s="2">
        <f t="shared" si="39"/>
        <v>171.78195144296839</v>
      </c>
      <c r="AA138" s="2">
        <f t="shared" si="40"/>
        <v>58.213333333333338</v>
      </c>
      <c r="AB138" s="2">
        <f t="shared" si="41"/>
        <v>7.9082236518633042</v>
      </c>
      <c r="AC138" s="2">
        <f t="shared" si="42"/>
        <v>1.264506473289212</v>
      </c>
      <c r="AD138" s="2">
        <f t="shared" si="43"/>
        <v>4.7893805309734514</v>
      </c>
      <c r="AF138" s="4">
        <v>1.2381074834399999</v>
      </c>
      <c r="AG138" s="4">
        <v>49.301754242141001</v>
      </c>
      <c r="AH138" s="5">
        <v>-4.9119999999999999</v>
      </c>
      <c r="AI138" s="5">
        <v>-27.457000000000001</v>
      </c>
      <c r="AJ138" s="3">
        <f t="shared" si="44"/>
        <v>39.820253816057502</v>
      </c>
      <c r="AK138" s="3">
        <f t="shared" si="45"/>
        <v>2.1268451960146586</v>
      </c>
    </row>
    <row r="139" spans="1:37" x14ac:dyDescent="0.85">
      <c r="A139" s="2" t="s">
        <v>13</v>
      </c>
      <c r="B139" s="2" t="s">
        <v>33</v>
      </c>
      <c r="C139" s="2" t="s">
        <v>53</v>
      </c>
      <c r="D139" s="2">
        <v>18.17962</v>
      </c>
      <c r="E139" s="2">
        <v>0.62004380000000003</v>
      </c>
      <c r="F139" s="2">
        <v>49.25</v>
      </c>
      <c r="G139" s="2">
        <v>0.40799999999999997</v>
      </c>
      <c r="H139" s="2">
        <v>0.182</v>
      </c>
      <c r="I139" s="2">
        <v>0.216</v>
      </c>
      <c r="J139" s="2">
        <v>9.0999999999999998E-2</v>
      </c>
      <c r="K139" s="2">
        <f t="shared" si="36"/>
        <v>52.941176470588239</v>
      </c>
      <c r="L139" s="2">
        <f t="shared" si="37"/>
        <v>50</v>
      </c>
      <c r="M139" s="2">
        <v>1.81</v>
      </c>
      <c r="N139" s="2">
        <v>1.92</v>
      </c>
      <c r="O139" s="2">
        <v>11</v>
      </c>
      <c r="P139" s="2">
        <v>14.301</v>
      </c>
      <c r="Q139" s="2">
        <v>1.3</v>
      </c>
      <c r="R139" s="2">
        <v>2.8090000000000002</v>
      </c>
      <c r="S139" s="2">
        <v>0.57799999999999996</v>
      </c>
      <c r="T139" s="2">
        <v>9</v>
      </c>
      <c r="U139" s="2">
        <v>6.1829999999999998</v>
      </c>
      <c r="V139" s="2">
        <v>1.7170000000000001</v>
      </c>
      <c r="W139" s="2">
        <v>3.1880000000000002</v>
      </c>
      <c r="X139" s="2">
        <v>0.68600000000000005</v>
      </c>
      <c r="Y139" s="2">
        <f t="shared" si="38"/>
        <v>1.0242</v>
      </c>
      <c r="Z139" s="2">
        <f t="shared" si="39"/>
        <v>147.17774543102055</v>
      </c>
      <c r="AA139" s="2">
        <f t="shared" si="40"/>
        <v>67.945054945054935</v>
      </c>
      <c r="AB139" s="2">
        <f t="shared" si="41"/>
        <v>7.5049029794990441</v>
      </c>
      <c r="AC139" s="2">
        <f t="shared" si="42"/>
        <v>1.3324622619795019</v>
      </c>
      <c r="AD139" s="2">
        <f t="shared" si="43"/>
        <v>4.6472303206997081</v>
      </c>
      <c r="AF139" s="4">
        <v>1.2997171852124809</v>
      </c>
      <c r="AG139" s="4">
        <v>50.476017988254469</v>
      </c>
      <c r="AH139" s="5">
        <v>-6.343</v>
      </c>
      <c r="AI139" s="5">
        <v>-26.567999999999998</v>
      </c>
      <c r="AJ139" s="3">
        <f t="shared" si="44"/>
        <v>38.836154943971543</v>
      </c>
      <c r="AK139" s="3">
        <f t="shared" si="45"/>
        <v>1.9128944501752512</v>
      </c>
    </row>
    <row r="140" spans="1:37" x14ac:dyDescent="0.85">
      <c r="A140" s="2" t="s">
        <v>13</v>
      </c>
      <c r="B140" s="2" t="s">
        <v>33</v>
      </c>
      <c r="C140" s="2" t="s">
        <v>53</v>
      </c>
      <c r="D140" s="2">
        <v>18.17962</v>
      </c>
      <c r="E140" s="2">
        <v>0.62004380000000003</v>
      </c>
      <c r="F140" s="2">
        <v>49.25</v>
      </c>
      <c r="G140" s="2">
        <v>0.15</v>
      </c>
      <c r="H140" s="2">
        <v>0.15</v>
      </c>
      <c r="I140" s="2">
        <v>0.08</v>
      </c>
      <c r="J140" s="2">
        <v>7.5999999999999998E-2</v>
      </c>
      <c r="K140" s="2">
        <f t="shared" si="36"/>
        <v>53.333333333333336</v>
      </c>
      <c r="L140" s="2">
        <f t="shared" si="37"/>
        <v>50.666666666666671</v>
      </c>
      <c r="M140" s="2">
        <v>1.4</v>
      </c>
      <c r="N140" s="2">
        <v>1.39</v>
      </c>
      <c r="O140" s="2">
        <v>7</v>
      </c>
      <c r="P140" s="2">
        <v>4.3620000000000001</v>
      </c>
      <c r="Q140" s="2">
        <v>0.623</v>
      </c>
      <c r="R140" s="2">
        <v>1.964</v>
      </c>
      <c r="S140" s="2">
        <v>0.39200000000000002</v>
      </c>
      <c r="T140" s="2">
        <v>9</v>
      </c>
      <c r="U140" s="2">
        <v>4.9550000000000001</v>
      </c>
      <c r="V140" s="2">
        <v>0.874</v>
      </c>
      <c r="W140" s="2">
        <v>2.4039999999999999</v>
      </c>
      <c r="X140" s="2">
        <v>0.46300000000000002</v>
      </c>
      <c r="Y140" s="2">
        <f t="shared" si="38"/>
        <v>0.58231250000000001</v>
      </c>
      <c r="Z140" s="2">
        <f t="shared" si="39"/>
        <v>153.38042381432896</v>
      </c>
      <c r="AA140" s="2">
        <f t="shared" si="40"/>
        <v>65.19736842105263</v>
      </c>
      <c r="AB140" s="2">
        <f t="shared" si="41"/>
        <v>6.0959778202967696</v>
      </c>
      <c r="AC140" s="2">
        <f t="shared" si="42"/>
        <v>1.6404259160367436</v>
      </c>
      <c r="AD140" s="2">
        <f t="shared" si="43"/>
        <v>5.1922246220302375</v>
      </c>
      <c r="AF140" s="4">
        <v>1.2540081978891287</v>
      </c>
      <c r="AG140" s="4">
        <v>51.306129355287432</v>
      </c>
      <c r="AH140" s="5">
        <v>-5.3160000000000007</v>
      </c>
      <c r="AI140" s="5">
        <v>-26.62</v>
      </c>
      <c r="AJ140" s="3">
        <f t="shared" si="44"/>
        <v>40.913711283268334</v>
      </c>
      <c r="AK140" s="3">
        <f t="shared" si="45"/>
        <v>1.9234030885887747</v>
      </c>
    </row>
    <row r="141" spans="1:37" x14ac:dyDescent="0.85">
      <c r="A141" s="2" t="s">
        <v>13</v>
      </c>
      <c r="B141" s="2" t="s">
        <v>33</v>
      </c>
      <c r="C141" s="2" t="s">
        <v>53</v>
      </c>
      <c r="D141" s="2">
        <v>18.17962</v>
      </c>
      <c r="E141" s="2">
        <v>0.62004380000000003</v>
      </c>
      <c r="F141" s="2">
        <v>49.25</v>
      </c>
      <c r="G141" s="2">
        <v>0.26300000000000001</v>
      </c>
      <c r="H141" s="2">
        <v>0.189</v>
      </c>
      <c r="I141" s="2">
        <v>0.14299999999999999</v>
      </c>
      <c r="J141" s="2">
        <v>0.104</v>
      </c>
      <c r="K141" s="2">
        <f t="shared" si="36"/>
        <v>54.372623574144484</v>
      </c>
      <c r="L141" s="2">
        <f t="shared" si="37"/>
        <v>55.026455026455025</v>
      </c>
      <c r="M141" s="2">
        <v>1.61</v>
      </c>
      <c r="N141" s="2">
        <v>1.56</v>
      </c>
      <c r="O141" s="2">
        <v>11</v>
      </c>
      <c r="P141" s="2">
        <v>8.5359999999999996</v>
      </c>
      <c r="Q141" s="2">
        <v>0.77600000000000002</v>
      </c>
      <c r="R141" s="2">
        <v>1.966</v>
      </c>
      <c r="S141" s="2">
        <v>0.49299999999999999</v>
      </c>
      <c r="T141" s="2">
        <v>9</v>
      </c>
      <c r="U141" s="2">
        <v>5.9210000000000003</v>
      </c>
      <c r="V141" s="2">
        <v>1.077</v>
      </c>
      <c r="W141" s="2">
        <v>2.3479999999999999</v>
      </c>
      <c r="X141" s="2">
        <v>0.58399999999999996</v>
      </c>
      <c r="Y141" s="2">
        <f t="shared" si="38"/>
        <v>0.72284999999999999</v>
      </c>
      <c r="Z141" s="2">
        <f t="shared" si="39"/>
        <v>175.64600574227325</v>
      </c>
      <c r="AA141" s="2">
        <f t="shared" si="40"/>
        <v>56.932692307692321</v>
      </c>
      <c r="AB141" s="2">
        <f t="shared" si="41"/>
        <v>7.3288836193009432</v>
      </c>
      <c r="AC141" s="2">
        <f t="shared" si="42"/>
        <v>1.3644642921692127</v>
      </c>
      <c r="AD141" s="2">
        <f t="shared" si="43"/>
        <v>4.0205479452054798</v>
      </c>
      <c r="AF141" s="4">
        <v>1.0149731837144298</v>
      </c>
      <c r="AG141" s="4">
        <v>48.961526335281782</v>
      </c>
      <c r="AH141" s="5">
        <v>-8.1549999999999994</v>
      </c>
      <c r="AI141" s="5">
        <v>-27.687000000000001</v>
      </c>
      <c r="AJ141" s="3">
        <f t="shared" si="44"/>
        <v>48.23923146038257</v>
      </c>
      <c r="AK141" s="3">
        <f t="shared" si="45"/>
        <v>1.782759856549581</v>
      </c>
    </row>
    <row r="142" spans="1:37" x14ac:dyDescent="0.85">
      <c r="A142" s="2" t="s">
        <v>13</v>
      </c>
      <c r="B142" s="2" t="s">
        <v>33</v>
      </c>
      <c r="C142" s="2" t="s">
        <v>53</v>
      </c>
      <c r="D142" s="2">
        <v>18.17962</v>
      </c>
      <c r="E142" s="2">
        <v>0.62004380000000003</v>
      </c>
      <c r="F142" s="2">
        <v>49.25</v>
      </c>
      <c r="G142" s="2">
        <v>0.13600000000000001</v>
      </c>
      <c r="H142" s="2">
        <v>0.153</v>
      </c>
      <c r="I142" s="2">
        <v>6.9000000000000006E-2</v>
      </c>
      <c r="J142" s="2">
        <v>7.6999999999999999E-2</v>
      </c>
      <c r="K142" s="2">
        <f t="shared" si="36"/>
        <v>50.735294117647058</v>
      </c>
      <c r="L142" s="2">
        <f t="shared" si="37"/>
        <v>50.326797385620914</v>
      </c>
      <c r="M142" s="2">
        <v>1.45</v>
      </c>
      <c r="N142" s="2">
        <v>1.49</v>
      </c>
      <c r="O142" s="2">
        <v>11</v>
      </c>
      <c r="P142" s="2">
        <v>4.7919999999999998</v>
      </c>
      <c r="Q142" s="2">
        <v>0.436</v>
      </c>
      <c r="R142" s="2">
        <v>1.6160000000000001</v>
      </c>
      <c r="S142" s="2">
        <v>0.33900000000000002</v>
      </c>
      <c r="T142" s="2">
        <v>18</v>
      </c>
      <c r="U142" s="2">
        <v>5.22</v>
      </c>
      <c r="V142" s="2">
        <v>0.64900000000000002</v>
      </c>
      <c r="W142" s="2">
        <v>2.089</v>
      </c>
      <c r="X142" s="2">
        <v>0.39600000000000002</v>
      </c>
      <c r="Y142" s="2">
        <f t="shared" si="38"/>
        <v>0.34524137931034482</v>
      </c>
      <c r="Z142" s="2">
        <f t="shared" si="39"/>
        <v>147.5095785440613</v>
      </c>
      <c r="AA142" s="2">
        <f t="shared" si="40"/>
        <v>67.792207792207805</v>
      </c>
      <c r="AB142" s="2">
        <f t="shared" si="41"/>
        <v>5.9003352566019212</v>
      </c>
      <c r="AC142" s="2">
        <f t="shared" si="42"/>
        <v>1.6948189492810495</v>
      </c>
      <c r="AD142" s="2">
        <f t="shared" si="43"/>
        <v>5.2752525252525251</v>
      </c>
      <c r="AF142" s="6">
        <v>1.115036366120068</v>
      </c>
      <c r="AG142" s="6">
        <v>47.088883356933934</v>
      </c>
      <c r="AH142" s="8">
        <v>-5.3230000000000004</v>
      </c>
      <c r="AI142" s="8">
        <v>-28.422999999999998</v>
      </c>
      <c r="AJ142" s="3">
        <f t="shared" si="44"/>
        <v>42.23080501023172</v>
      </c>
      <c r="AK142" s="3">
        <f t="shared" si="45"/>
        <v>1.6447854442767285</v>
      </c>
    </row>
    <row r="143" spans="1:37" x14ac:dyDescent="0.85">
      <c r="A143" s="2" t="s">
        <v>13</v>
      </c>
      <c r="B143" s="2" t="s">
        <v>33</v>
      </c>
      <c r="C143" s="2" t="s">
        <v>53</v>
      </c>
      <c r="D143" s="2">
        <v>18.17962</v>
      </c>
      <c r="E143" s="2">
        <v>0.62004380000000003</v>
      </c>
      <c r="F143" s="2">
        <v>49.25</v>
      </c>
      <c r="G143" s="2">
        <v>0.121</v>
      </c>
      <c r="H143" s="2">
        <v>7.3999999999999996E-2</v>
      </c>
      <c r="I143" s="2">
        <v>6.5000000000000002E-2</v>
      </c>
      <c r="J143" s="2">
        <v>4.5999999999999999E-2</v>
      </c>
      <c r="K143" s="2">
        <f t="shared" si="36"/>
        <v>53.719008264462808</v>
      </c>
      <c r="L143" s="2">
        <f t="shared" si="37"/>
        <v>62.162162162162161</v>
      </c>
      <c r="M143" s="2">
        <v>1.23</v>
      </c>
      <c r="N143" s="2">
        <v>1.1599999999999999</v>
      </c>
      <c r="O143" s="2">
        <v>11</v>
      </c>
      <c r="P143" s="2">
        <v>4.0179999999999998</v>
      </c>
      <c r="Q143" s="2">
        <v>0.36499999999999999</v>
      </c>
      <c r="R143" s="2">
        <v>1.452</v>
      </c>
      <c r="S143" s="2">
        <v>0.314</v>
      </c>
      <c r="T143" s="2">
        <v>13</v>
      </c>
      <c r="U143" s="2">
        <v>3.0790000000000002</v>
      </c>
      <c r="V143" s="2">
        <v>0.51300000000000001</v>
      </c>
      <c r="W143" s="2">
        <v>1.827</v>
      </c>
      <c r="X143" s="2">
        <v>0.35799999999999998</v>
      </c>
      <c r="Y143" s="2">
        <f t="shared" si="38"/>
        <v>0.2957083333333333</v>
      </c>
      <c r="Z143" s="2">
        <f t="shared" si="39"/>
        <v>149.39915556999026</v>
      </c>
      <c r="AA143" s="2">
        <f t="shared" si="40"/>
        <v>66.934782608695656</v>
      </c>
      <c r="AB143" s="2">
        <f t="shared" si="41"/>
        <v>6.3331798773377139</v>
      </c>
      <c r="AC143" s="2">
        <f t="shared" si="42"/>
        <v>1.5789856270754956</v>
      </c>
      <c r="AD143" s="2">
        <f t="shared" si="43"/>
        <v>5.1033519553072626</v>
      </c>
      <c r="AF143" s="6">
        <v>1.0294807834802733</v>
      </c>
      <c r="AG143" s="6">
        <v>45.325597713843024</v>
      </c>
      <c r="AH143" s="8">
        <v>-5.9750000000000005</v>
      </c>
      <c r="AI143" s="8">
        <v>-27.638999999999999</v>
      </c>
      <c r="AJ143" s="3">
        <f t="shared" si="44"/>
        <v>44.027628724272873</v>
      </c>
      <c r="AK143" s="3">
        <f t="shared" si="45"/>
        <v>1.5380355972748481</v>
      </c>
    </row>
    <row r="144" spans="1:37" x14ac:dyDescent="0.85">
      <c r="A144" s="2" t="s">
        <v>13</v>
      </c>
      <c r="B144" s="2" t="s">
        <v>33</v>
      </c>
      <c r="C144" s="2" t="s">
        <v>53</v>
      </c>
      <c r="D144" s="2">
        <v>18.17962</v>
      </c>
      <c r="E144" s="2">
        <v>0.62004380000000003</v>
      </c>
      <c r="F144" s="2">
        <v>49.25</v>
      </c>
      <c r="G144" s="2">
        <v>0.22</v>
      </c>
      <c r="H144" s="2">
        <v>0.17799999999999999</v>
      </c>
      <c r="I144" s="2">
        <v>0.11799999999999999</v>
      </c>
      <c r="J144" s="2">
        <v>9.6000000000000002E-2</v>
      </c>
      <c r="K144" s="2">
        <f t="shared" si="36"/>
        <v>53.63636363636364</v>
      </c>
      <c r="L144" s="2">
        <f t="shared" si="37"/>
        <v>53.932584269662918</v>
      </c>
      <c r="M144" s="2">
        <v>1.46</v>
      </c>
      <c r="N144" s="2">
        <v>1.39</v>
      </c>
      <c r="O144" s="2">
        <v>16</v>
      </c>
      <c r="P144" s="2">
        <v>7.3079999999999998</v>
      </c>
      <c r="Q144" s="2">
        <v>0.45700000000000002</v>
      </c>
      <c r="R144" s="2">
        <v>1.91</v>
      </c>
      <c r="S144" s="2">
        <v>0.29499999999999998</v>
      </c>
      <c r="T144" s="2">
        <v>17</v>
      </c>
      <c r="U144" s="2">
        <v>6.34</v>
      </c>
      <c r="V144" s="2">
        <v>0.63800000000000001</v>
      </c>
      <c r="W144" s="2">
        <v>2.2909999999999999</v>
      </c>
      <c r="X144" s="2">
        <v>0.35399999999999998</v>
      </c>
      <c r="Y144" s="2">
        <f t="shared" si="38"/>
        <v>0.41357575757575754</v>
      </c>
      <c r="Z144" s="2">
        <f t="shared" si="39"/>
        <v>151.41955835962145</v>
      </c>
      <c r="AA144" s="2">
        <f t="shared" si="40"/>
        <v>66.041666666666671</v>
      </c>
      <c r="AB144" s="2">
        <f t="shared" si="41"/>
        <v>8.5627147464992124</v>
      </c>
      <c r="AC144" s="2">
        <f t="shared" si="42"/>
        <v>1.1678539220389665</v>
      </c>
      <c r="AD144" s="2">
        <f t="shared" si="43"/>
        <v>6.4717514124293789</v>
      </c>
      <c r="AF144" s="6">
        <v>1.1641264588349867</v>
      </c>
      <c r="AG144" s="6">
        <v>49.523916197695883</v>
      </c>
      <c r="AH144" s="8">
        <v>-5.5050000000000008</v>
      </c>
      <c r="AI144" s="8">
        <v>-26.707000000000001</v>
      </c>
      <c r="AJ144" s="3">
        <f t="shared" si="44"/>
        <v>42.541697958877705</v>
      </c>
      <c r="AK144" s="3">
        <f t="shared" si="45"/>
        <v>1.7627151427154373</v>
      </c>
    </row>
    <row r="145" spans="1:37" x14ac:dyDescent="0.85">
      <c r="A145" s="2" t="s">
        <v>13</v>
      </c>
      <c r="B145" s="2" t="s">
        <v>33</v>
      </c>
      <c r="C145" s="2" t="s">
        <v>53</v>
      </c>
      <c r="D145" s="2">
        <v>18.17962</v>
      </c>
      <c r="E145" s="2">
        <v>0.62004380000000003</v>
      </c>
      <c r="F145" s="2">
        <v>49.25</v>
      </c>
      <c r="G145" s="2">
        <v>0.113</v>
      </c>
      <c r="H145" s="2">
        <v>0.193</v>
      </c>
      <c r="I145" s="2">
        <v>6.2E-2</v>
      </c>
      <c r="J145" s="2">
        <v>9.6000000000000002E-2</v>
      </c>
      <c r="K145" s="2">
        <f t="shared" si="36"/>
        <v>54.86725663716814</v>
      </c>
      <c r="L145" s="2">
        <f t="shared" si="37"/>
        <v>49.740932642487046</v>
      </c>
      <c r="M145" s="2">
        <v>1.72</v>
      </c>
      <c r="N145" s="2">
        <v>1.74</v>
      </c>
      <c r="O145" s="2">
        <v>9</v>
      </c>
      <c r="P145" s="2">
        <v>3.69</v>
      </c>
      <c r="Q145" s="2">
        <v>0.41</v>
      </c>
      <c r="R145" s="2">
        <v>1.897</v>
      </c>
      <c r="S145" s="2">
        <v>0.27400000000000002</v>
      </c>
      <c r="T145" s="2">
        <v>18</v>
      </c>
      <c r="U145" s="2">
        <v>6.8239999999999998</v>
      </c>
      <c r="V145" s="2">
        <v>0.59</v>
      </c>
      <c r="W145" s="2">
        <v>2.1539999999999999</v>
      </c>
      <c r="X145" s="2">
        <v>0.34899999999999998</v>
      </c>
      <c r="Y145" s="2">
        <f t="shared" si="38"/>
        <v>0.38940740740740737</v>
      </c>
      <c r="Z145" s="2">
        <f t="shared" si="39"/>
        <v>140.67995310668232</v>
      </c>
      <c r="AA145" s="2">
        <f t="shared" si="40"/>
        <v>71.083333333333314</v>
      </c>
      <c r="AB145" s="2">
        <f t="shared" si="41"/>
        <v>4.473015428142709</v>
      </c>
      <c r="AC145" s="2">
        <f t="shared" si="42"/>
        <v>2.2356283273881337</v>
      </c>
      <c r="AD145" s="2">
        <f t="shared" si="43"/>
        <v>6.1719197707736395</v>
      </c>
      <c r="AF145" s="6">
        <v>1.3404383221854586</v>
      </c>
      <c r="AG145" s="6">
        <v>50.787715739972363</v>
      </c>
      <c r="AH145" s="8">
        <v>-6.19</v>
      </c>
      <c r="AI145" s="8">
        <v>-27.337</v>
      </c>
      <c r="AJ145" s="3">
        <f t="shared" si="44"/>
        <v>37.88888671667322</v>
      </c>
      <c r="AK145" s="3">
        <f t="shared" si="45"/>
        <v>1.8857280030745023</v>
      </c>
    </row>
    <row r="146" spans="1:37" x14ac:dyDescent="0.85">
      <c r="A146" s="2" t="s">
        <v>13</v>
      </c>
      <c r="B146" s="2" t="s">
        <v>33</v>
      </c>
      <c r="C146" s="2" t="s">
        <v>53</v>
      </c>
      <c r="D146" s="2">
        <v>18.17962</v>
      </c>
      <c r="E146" s="2">
        <v>0.62004380000000003</v>
      </c>
      <c r="F146" s="2">
        <v>49.25</v>
      </c>
      <c r="G146" s="2">
        <v>0.36199999999999999</v>
      </c>
      <c r="H146" s="2">
        <v>0.23</v>
      </c>
      <c r="I146" s="2">
        <v>0.186</v>
      </c>
      <c r="J146" s="2">
        <v>0.121</v>
      </c>
      <c r="K146" s="2">
        <f t="shared" si="36"/>
        <v>51.381215469613259</v>
      </c>
      <c r="L146" s="2">
        <f t="shared" si="37"/>
        <v>52.608695652173907</v>
      </c>
      <c r="M146" s="2">
        <v>1.65</v>
      </c>
      <c r="N146" s="2">
        <v>1.71</v>
      </c>
      <c r="O146" s="2">
        <v>21</v>
      </c>
      <c r="P146" s="2">
        <v>9.8239999999999998</v>
      </c>
      <c r="Q146" s="2">
        <v>0.46800000000000003</v>
      </c>
      <c r="R146" s="2">
        <v>1.776</v>
      </c>
      <c r="S146" s="2">
        <v>0.32900000000000001</v>
      </c>
      <c r="T146" s="2">
        <v>18</v>
      </c>
      <c r="U146" s="2">
        <v>6.9</v>
      </c>
      <c r="V146" s="2">
        <v>0.64900000000000002</v>
      </c>
      <c r="W146" s="2">
        <v>2.0270000000000001</v>
      </c>
      <c r="X146" s="2">
        <v>0.40799999999999997</v>
      </c>
      <c r="Y146" s="2">
        <f t="shared" si="38"/>
        <v>0.42882051282051281</v>
      </c>
      <c r="Z146" s="2">
        <f t="shared" si="39"/>
        <v>175.36231884057969</v>
      </c>
      <c r="AA146" s="2">
        <f t="shared" si="40"/>
        <v>57.024793388429764</v>
      </c>
      <c r="AB146" s="2">
        <f t="shared" si="41"/>
        <v>7.5469282814640666</v>
      </c>
      <c r="AC146" s="2">
        <f t="shared" si="42"/>
        <v>1.3250424049425376</v>
      </c>
      <c r="AD146" s="2">
        <f t="shared" si="43"/>
        <v>4.9681372549019613</v>
      </c>
      <c r="AF146" s="6">
        <v>1.0569950397139531</v>
      </c>
      <c r="AG146" s="6">
        <v>48.203401270264152</v>
      </c>
      <c r="AH146" s="8">
        <v>-6.6000000000000005</v>
      </c>
      <c r="AI146" s="8">
        <v>-27.251999999999999</v>
      </c>
      <c r="AJ146" s="3">
        <f t="shared" si="44"/>
        <v>45.604188722880941</v>
      </c>
      <c r="AK146" s="3">
        <f t="shared" si="45"/>
        <v>1.8535710116722943</v>
      </c>
    </row>
    <row r="147" spans="1:37" x14ac:dyDescent="0.85">
      <c r="A147" s="2" t="s">
        <v>13</v>
      </c>
      <c r="B147" s="2" t="s">
        <v>33</v>
      </c>
      <c r="C147" s="2" t="s">
        <v>53</v>
      </c>
      <c r="D147" s="2">
        <v>18.17962</v>
      </c>
      <c r="E147" s="2">
        <v>0.62004380000000003</v>
      </c>
      <c r="F147" s="2">
        <v>49.25</v>
      </c>
      <c r="G147" s="2">
        <v>0.19600000000000001</v>
      </c>
      <c r="H147" s="2">
        <v>0.161</v>
      </c>
      <c r="I147" s="2">
        <v>0.10100000000000001</v>
      </c>
      <c r="J147" s="2">
        <v>8.6999999999999994E-2</v>
      </c>
      <c r="K147" s="2">
        <f t="shared" si="36"/>
        <v>51.530612244897952</v>
      </c>
      <c r="L147" s="2">
        <f t="shared" si="37"/>
        <v>54.03726708074533</v>
      </c>
      <c r="M147" s="2">
        <v>1.65</v>
      </c>
      <c r="N147" s="2">
        <v>1.66</v>
      </c>
      <c r="O147" s="2">
        <v>20</v>
      </c>
      <c r="P147" s="2">
        <v>6.069</v>
      </c>
      <c r="Q147" s="2">
        <v>0.30299999999999999</v>
      </c>
      <c r="R147" s="2">
        <v>1.3540000000000001</v>
      </c>
      <c r="S147" s="2">
        <v>0.27800000000000002</v>
      </c>
      <c r="T147" s="2">
        <v>20</v>
      </c>
      <c r="U147" s="2">
        <v>5.7309999999999999</v>
      </c>
      <c r="V147" s="2">
        <v>0.47299999999999998</v>
      </c>
      <c r="W147" s="2">
        <v>1.64</v>
      </c>
      <c r="X147" s="2">
        <v>0.36699999999999999</v>
      </c>
      <c r="Y147" s="2">
        <f t="shared" si="38"/>
        <v>0.29500000000000004</v>
      </c>
      <c r="Z147" s="2">
        <f t="shared" si="39"/>
        <v>151.80596754493106</v>
      </c>
      <c r="AA147" s="2">
        <f t="shared" si="40"/>
        <v>65.873563218390814</v>
      </c>
      <c r="AB147" s="2">
        <f t="shared" si="41"/>
        <v>5.4852963226998623</v>
      </c>
      <c r="AC147" s="2">
        <f t="shared" si="42"/>
        <v>1.8230555674115343</v>
      </c>
      <c r="AD147" s="2">
        <f t="shared" si="43"/>
        <v>4.46866485013624</v>
      </c>
      <c r="AF147" s="4">
        <v>1.133282684693161</v>
      </c>
      <c r="AG147" s="4">
        <v>46.635861311218711</v>
      </c>
      <c r="AH147" s="5">
        <v>-5.8100000000000005</v>
      </c>
      <c r="AI147" s="5">
        <v>-27.227999999999998</v>
      </c>
      <c r="AJ147" s="3">
        <f t="shared" si="44"/>
        <v>41.151128435219569</v>
      </c>
      <c r="AK147" s="3">
        <f t="shared" si="45"/>
        <v>1.7203907445176232</v>
      </c>
    </row>
    <row r="148" spans="1:37" x14ac:dyDescent="0.85">
      <c r="A148" s="2" t="s">
        <v>13</v>
      </c>
      <c r="B148" s="2" t="s">
        <v>33</v>
      </c>
      <c r="C148" s="2" t="s">
        <v>53</v>
      </c>
      <c r="D148" s="2">
        <v>18.17962</v>
      </c>
      <c r="E148" s="2">
        <v>0.62004380000000003</v>
      </c>
      <c r="F148" s="2">
        <v>49.25</v>
      </c>
      <c r="G148" s="2">
        <v>7.8E-2</v>
      </c>
      <c r="H148" s="2">
        <v>0.157</v>
      </c>
      <c r="I148" s="2">
        <v>0.04</v>
      </c>
      <c r="J148" s="2">
        <v>8.5000000000000006E-2</v>
      </c>
      <c r="K148" s="2">
        <f t="shared" si="36"/>
        <v>51.282051282051292</v>
      </c>
      <c r="L148" s="2">
        <f t="shared" si="37"/>
        <v>54.140127388535028</v>
      </c>
      <c r="M148" s="2">
        <v>1.1299999999999999</v>
      </c>
      <c r="N148" s="2">
        <v>1.1100000000000001</v>
      </c>
      <c r="O148" s="2">
        <v>12</v>
      </c>
      <c r="P148" s="2">
        <v>2.484</v>
      </c>
      <c r="Q148" s="2">
        <v>0.20699999999999999</v>
      </c>
      <c r="R148" s="2">
        <v>1.0189999999999999</v>
      </c>
      <c r="S148" s="2">
        <v>0.254</v>
      </c>
      <c r="T148" s="2">
        <v>22</v>
      </c>
      <c r="U148" s="2">
        <v>5.149</v>
      </c>
      <c r="V148" s="2">
        <v>0.30599999999999999</v>
      </c>
      <c r="W148" s="2">
        <v>1.498</v>
      </c>
      <c r="X148" s="2">
        <v>0.26</v>
      </c>
      <c r="Y148" s="2">
        <f t="shared" si="38"/>
        <v>0.22450000000000001</v>
      </c>
      <c r="Z148" s="2">
        <f t="shared" si="39"/>
        <v>165.08059817440281</v>
      </c>
      <c r="AA148" s="2">
        <f t="shared" si="40"/>
        <v>60.576470588235289</v>
      </c>
      <c r="AB148" s="2">
        <f t="shared" si="41"/>
        <v>7.7482559554839341</v>
      </c>
      <c r="AC148" s="2">
        <f t="shared" si="42"/>
        <v>1.2906130176200961</v>
      </c>
      <c r="AD148" s="2">
        <f t="shared" si="43"/>
        <v>5.7615384615384615</v>
      </c>
      <c r="AF148" s="4">
        <v>1.1994801672320514</v>
      </c>
      <c r="AG148" s="4">
        <v>48.533856371144601</v>
      </c>
      <c r="AH148" s="5">
        <v>-3.347</v>
      </c>
      <c r="AI148" s="5">
        <v>-27.355</v>
      </c>
      <c r="AJ148" s="3">
        <f t="shared" si="44"/>
        <v>40.462408380742524</v>
      </c>
      <c r="AK148" s="3">
        <f t="shared" si="45"/>
        <v>1.9801090350499977</v>
      </c>
    </row>
    <row r="149" spans="1:37" x14ac:dyDescent="0.85">
      <c r="A149" s="2" t="s">
        <v>13</v>
      </c>
      <c r="B149" s="2" t="s">
        <v>33</v>
      </c>
      <c r="C149" s="2" t="s">
        <v>53</v>
      </c>
      <c r="D149" s="2">
        <v>18.17962</v>
      </c>
      <c r="E149" s="2">
        <v>0.62004380000000003</v>
      </c>
      <c r="F149" s="2">
        <v>49.25</v>
      </c>
      <c r="G149" s="2">
        <v>0.23799999999999999</v>
      </c>
      <c r="H149" s="2">
        <v>0.214</v>
      </c>
      <c r="I149" s="2">
        <v>0.127</v>
      </c>
      <c r="J149" s="2">
        <v>0.112</v>
      </c>
      <c r="K149" s="2">
        <f t="shared" si="36"/>
        <v>53.361344537815128</v>
      </c>
      <c r="L149" s="2">
        <f t="shared" si="37"/>
        <v>52.336448598130843</v>
      </c>
      <c r="M149" s="2">
        <v>1.47</v>
      </c>
      <c r="N149" s="2">
        <v>1.46</v>
      </c>
      <c r="O149" s="2">
        <v>11</v>
      </c>
      <c r="P149" s="2">
        <v>6.5519999999999996</v>
      </c>
      <c r="Q149" s="2">
        <v>0.59599999999999997</v>
      </c>
      <c r="R149" s="2">
        <v>1.972</v>
      </c>
      <c r="S149" s="2">
        <v>0.378</v>
      </c>
      <c r="T149" s="2">
        <v>10</v>
      </c>
      <c r="U149" s="2">
        <v>5.8070000000000004</v>
      </c>
      <c r="V149" s="2">
        <v>0.80400000000000005</v>
      </c>
      <c r="W149" s="2">
        <v>2.2629999999999999</v>
      </c>
      <c r="X149" s="2">
        <v>0.45200000000000001</v>
      </c>
      <c r="Y149" s="2">
        <f t="shared" si="38"/>
        <v>0.58852380952380956</v>
      </c>
      <c r="Z149" s="2">
        <f t="shared" si="39"/>
        <v>192.87067332529702</v>
      </c>
      <c r="AA149" s="2">
        <f t="shared" si="40"/>
        <v>51.848214285714292</v>
      </c>
      <c r="AB149" s="2">
        <f t="shared" si="41"/>
        <v>7.3320135744021426</v>
      </c>
      <c r="AC149" s="2">
        <f t="shared" si="42"/>
        <v>1.3638818175286054</v>
      </c>
      <c r="AD149" s="2">
        <f t="shared" si="43"/>
        <v>5.0066371681415927</v>
      </c>
      <c r="AF149" s="4">
        <v>0.96898099249485847</v>
      </c>
      <c r="AG149" s="4">
        <v>49.661818971976189</v>
      </c>
      <c r="AH149" s="5">
        <v>-6.6180000000000003</v>
      </c>
      <c r="AI149" s="5">
        <v>-27.11</v>
      </c>
      <c r="AJ149" s="3">
        <f t="shared" si="44"/>
        <v>51.251592504524488</v>
      </c>
      <c r="AK149" s="3">
        <f t="shared" si="45"/>
        <v>1.8688801646189794</v>
      </c>
    </row>
    <row r="150" spans="1:37" x14ac:dyDescent="0.85">
      <c r="A150" s="2" t="s">
        <v>13</v>
      </c>
      <c r="B150" s="2" t="s">
        <v>33</v>
      </c>
      <c r="C150" s="2" t="s">
        <v>53</v>
      </c>
      <c r="D150" s="2">
        <v>18.17962</v>
      </c>
      <c r="E150" s="2">
        <v>0.62004380000000003</v>
      </c>
      <c r="F150" s="2">
        <v>49.25</v>
      </c>
      <c r="G150" s="2">
        <v>0.20799999999999999</v>
      </c>
      <c r="H150" s="2">
        <v>0.156</v>
      </c>
      <c r="I150" s="2">
        <v>0.111</v>
      </c>
      <c r="J150" s="2">
        <v>7.9000000000000001E-2</v>
      </c>
      <c r="K150" s="2">
        <f t="shared" si="36"/>
        <v>53.365384615384613</v>
      </c>
      <c r="L150" s="2">
        <f t="shared" si="37"/>
        <v>50.641025641025635</v>
      </c>
      <c r="M150" s="2">
        <v>1.52</v>
      </c>
      <c r="N150" s="2">
        <v>1.54</v>
      </c>
      <c r="O150" s="2">
        <v>15</v>
      </c>
      <c r="P150" s="2">
        <v>7.4690000000000003</v>
      </c>
      <c r="Q150" s="2">
        <v>0.498</v>
      </c>
      <c r="R150" s="2">
        <v>2.004</v>
      </c>
      <c r="S150" s="2">
        <v>0.308</v>
      </c>
      <c r="T150" s="2">
        <v>18</v>
      </c>
      <c r="U150" s="2">
        <v>5.6079999999999997</v>
      </c>
      <c r="V150" s="2">
        <v>0.67500000000000004</v>
      </c>
      <c r="W150" s="2">
        <v>2.2959999999999998</v>
      </c>
      <c r="X150" s="2">
        <v>0.374</v>
      </c>
      <c r="Y150" s="2">
        <f t="shared" si="38"/>
        <v>0.39627272727272728</v>
      </c>
      <c r="Z150" s="2">
        <f t="shared" si="39"/>
        <v>140.87018544935808</v>
      </c>
      <c r="AA150" s="2">
        <f t="shared" si="40"/>
        <v>70.987341772151893</v>
      </c>
      <c r="AB150" s="2">
        <f t="shared" si="41"/>
        <v>7.1130184238301943</v>
      </c>
      <c r="AC150" s="2">
        <f t="shared" si="42"/>
        <v>1.4058729225974973</v>
      </c>
      <c r="AD150" s="2">
        <f t="shared" si="43"/>
        <v>6.1390374331550799</v>
      </c>
      <c r="AF150" s="4">
        <v>1.1409789437365525</v>
      </c>
      <c r="AG150" s="4">
        <v>50.117644529618779</v>
      </c>
      <c r="AH150" s="5">
        <v>-5.7240000000000002</v>
      </c>
      <c r="AI150" s="5">
        <v>-27.934999999999999</v>
      </c>
      <c r="AJ150" s="3">
        <f t="shared" si="44"/>
        <v>43.925126580767774</v>
      </c>
      <c r="AK150" s="3">
        <f t="shared" si="45"/>
        <v>1.6072991539798085</v>
      </c>
    </row>
    <row r="151" spans="1:37" x14ac:dyDescent="0.85">
      <c r="A151" s="2" t="s">
        <v>13</v>
      </c>
      <c r="B151" s="2" t="s">
        <v>33</v>
      </c>
      <c r="C151" s="2" t="s">
        <v>53</v>
      </c>
      <c r="D151" s="2">
        <v>18.17962</v>
      </c>
      <c r="E151" s="2">
        <v>0.62004380000000003</v>
      </c>
      <c r="F151" s="2">
        <v>49.25</v>
      </c>
      <c r="G151" s="2">
        <v>0.10199999999999999</v>
      </c>
      <c r="H151" s="2">
        <v>0.128</v>
      </c>
      <c r="I151" s="2">
        <v>5.1999999999999998E-2</v>
      </c>
      <c r="J151" s="2">
        <v>7.0000000000000007E-2</v>
      </c>
      <c r="K151" s="2">
        <f t="shared" si="36"/>
        <v>50.980392156862742</v>
      </c>
      <c r="L151" s="2">
        <f t="shared" si="37"/>
        <v>54.6875</v>
      </c>
      <c r="M151" s="2">
        <v>1.43</v>
      </c>
      <c r="N151" s="2">
        <v>1.29</v>
      </c>
      <c r="O151" s="2">
        <v>12</v>
      </c>
      <c r="P151" s="2">
        <v>3.1909999999999998</v>
      </c>
      <c r="Q151" s="2">
        <v>0.26600000000000001</v>
      </c>
      <c r="R151" s="2">
        <v>1.1839999999999999</v>
      </c>
      <c r="S151" s="2">
        <v>0.27900000000000003</v>
      </c>
      <c r="T151" s="2">
        <v>20</v>
      </c>
      <c r="U151" s="2">
        <v>4.33</v>
      </c>
      <c r="V151" s="2">
        <v>0.36199999999999999</v>
      </c>
      <c r="W151" s="2">
        <v>1.36</v>
      </c>
      <c r="X151" s="2">
        <v>0.33900000000000002</v>
      </c>
      <c r="Y151" s="2">
        <f t="shared" si="38"/>
        <v>0.23503125</v>
      </c>
      <c r="Z151" s="2">
        <f t="shared" si="39"/>
        <v>161.66281755196306</v>
      </c>
      <c r="AA151" s="2">
        <f t="shared" si="40"/>
        <v>61.857142857142854</v>
      </c>
      <c r="AB151" s="2">
        <f t="shared" si="41"/>
        <v>5.1911067468711227</v>
      </c>
      <c r="AC151" s="2">
        <f t="shared" si="42"/>
        <v>1.9263714825412481</v>
      </c>
      <c r="AD151" s="2">
        <f t="shared" si="43"/>
        <v>4.0117994100294982</v>
      </c>
      <c r="AF151" s="4">
        <v>1.0189260407340965</v>
      </c>
      <c r="AG151" s="4">
        <v>49.13401572989499</v>
      </c>
      <c r="AH151" s="5">
        <v>-6.5750000000000002</v>
      </c>
      <c r="AI151" s="5">
        <v>-27.681999999999999</v>
      </c>
      <c r="AJ151" s="3">
        <f t="shared" si="44"/>
        <v>48.221376003400451</v>
      </c>
      <c r="AK151" s="3">
        <f t="shared" si="45"/>
        <v>1.6472245462214032</v>
      </c>
    </row>
    <row r="152" spans="1:37" x14ac:dyDescent="0.85">
      <c r="A152" s="2" t="s">
        <v>15</v>
      </c>
      <c r="B152" s="2" t="s">
        <v>40</v>
      </c>
      <c r="C152" s="2" t="s">
        <v>53</v>
      </c>
      <c r="D152" s="2">
        <v>14.68303</v>
      </c>
      <c r="E152" s="2">
        <v>0.45273760000000002</v>
      </c>
      <c r="F152" s="2">
        <v>62.375</v>
      </c>
      <c r="G152" s="2">
        <v>1.0049999999999999</v>
      </c>
      <c r="H152" s="2">
        <v>0.89</v>
      </c>
      <c r="I152" s="2">
        <v>0.52500000000000002</v>
      </c>
      <c r="J152" s="2">
        <v>0.45300000000000001</v>
      </c>
      <c r="K152" s="2">
        <f t="shared" si="36"/>
        <v>52.238805970149258</v>
      </c>
      <c r="L152" s="2">
        <f t="shared" si="37"/>
        <v>50.898876404494388</v>
      </c>
      <c r="M152" s="2">
        <v>2.4900000000000002</v>
      </c>
      <c r="N152" s="2">
        <v>2.46</v>
      </c>
      <c r="O152" s="2">
        <v>16</v>
      </c>
      <c r="P152" s="2">
        <v>29.946999999999999</v>
      </c>
      <c r="Q152" s="2">
        <v>1.8720000000000001</v>
      </c>
      <c r="R152" s="2">
        <v>3.8839999999999999</v>
      </c>
      <c r="S152" s="2">
        <v>0.59299999999999997</v>
      </c>
      <c r="T152" s="2">
        <v>18</v>
      </c>
      <c r="U152" s="2">
        <v>27.995999999999999</v>
      </c>
      <c r="V152" s="2">
        <v>2.8</v>
      </c>
      <c r="W152" s="2">
        <v>4.9269999999999996</v>
      </c>
      <c r="X152" s="2">
        <v>0.72399999999999998</v>
      </c>
      <c r="Y152" s="2">
        <f t="shared" si="38"/>
        <v>1.7042058823529411</v>
      </c>
      <c r="Z152" s="2">
        <f t="shared" si="39"/>
        <v>161.80882983283328</v>
      </c>
      <c r="AA152" s="2">
        <f t="shared" si="40"/>
        <v>61.801324503311257</v>
      </c>
      <c r="AB152" s="2">
        <f t="shared" si="41"/>
        <v>12.04416347350206</v>
      </c>
      <c r="AC152" s="2">
        <f t="shared" si="42"/>
        <v>0.83027767117248519</v>
      </c>
      <c r="AD152" s="2">
        <f t="shared" si="43"/>
        <v>6.80524861878453</v>
      </c>
      <c r="AF152" s="6">
        <v>1.3426165085898127</v>
      </c>
      <c r="AG152" s="6">
        <v>49.624440211559637</v>
      </c>
      <c r="AH152" s="8">
        <v>-4.1139999999999999</v>
      </c>
      <c r="AI152" s="8">
        <v>-25.957000000000001</v>
      </c>
      <c r="AJ152" s="3">
        <f t="shared" si="44"/>
        <v>36.960993622580702</v>
      </c>
      <c r="AK152" s="3">
        <f t="shared" si="45"/>
        <v>2.1724720616916176</v>
      </c>
    </row>
    <row r="153" spans="1:37" x14ac:dyDescent="0.85">
      <c r="A153" s="2" t="s">
        <v>15</v>
      </c>
      <c r="B153" s="2" t="s">
        <v>40</v>
      </c>
      <c r="C153" s="2" t="s">
        <v>53</v>
      </c>
      <c r="D153" s="2">
        <v>14.68303</v>
      </c>
      <c r="E153" s="2">
        <v>0.45273760000000002</v>
      </c>
      <c r="F153" s="2">
        <v>62.375</v>
      </c>
      <c r="G153" s="2">
        <v>0.42799999999999999</v>
      </c>
      <c r="H153" s="2">
        <v>0.252</v>
      </c>
      <c r="I153" s="2">
        <v>0.222</v>
      </c>
      <c r="J153" s="2">
        <v>0.125</v>
      </c>
      <c r="K153" s="2">
        <f t="shared" si="36"/>
        <v>51.86915887850467</v>
      </c>
      <c r="L153" s="2">
        <f t="shared" si="37"/>
        <v>49.603174603174608</v>
      </c>
      <c r="M153" s="2">
        <v>2.04</v>
      </c>
      <c r="N153" s="2">
        <v>2.06</v>
      </c>
      <c r="O153" s="2">
        <v>11</v>
      </c>
      <c r="P153" s="2">
        <v>13.068</v>
      </c>
      <c r="Q153" s="2">
        <v>1.1879999999999999</v>
      </c>
      <c r="R153" s="2">
        <v>2.6949999999999998</v>
      </c>
      <c r="S153" s="2">
        <v>0.53700000000000003</v>
      </c>
      <c r="T153" s="2">
        <v>13</v>
      </c>
      <c r="U153" s="2">
        <v>8.4149999999999991</v>
      </c>
      <c r="V153" s="2">
        <v>1.58</v>
      </c>
      <c r="W153" s="2">
        <v>3.3490000000000002</v>
      </c>
      <c r="X153" s="2">
        <v>0.60099999999999998</v>
      </c>
      <c r="Y153" s="2">
        <f t="shared" si="38"/>
        <v>0.89512499999999984</v>
      </c>
      <c r="Z153" s="2">
        <f t="shared" si="39"/>
        <v>148.54426619132502</v>
      </c>
      <c r="AA153" s="2">
        <f t="shared" si="40"/>
        <v>67.319999999999993</v>
      </c>
      <c r="AB153" s="2">
        <f t="shared" si="41"/>
        <v>6.5089008993778545</v>
      </c>
      <c r="AC153" s="2">
        <f t="shared" si="42"/>
        <v>1.5363576976499731</v>
      </c>
      <c r="AD153" s="2">
        <f t="shared" si="43"/>
        <v>5.5723793677204663</v>
      </c>
      <c r="AF153" s="6">
        <v>1.4557443388527742</v>
      </c>
      <c r="AG153" s="6">
        <v>49.059118995310207</v>
      </c>
      <c r="AH153" s="8">
        <v>-4.2770000000000001</v>
      </c>
      <c r="AI153" s="8">
        <v>-25.948</v>
      </c>
      <c r="AJ153" s="3">
        <f t="shared" si="44"/>
        <v>33.700367355693885</v>
      </c>
      <c r="AK153" s="3">
        <f t="shared" si="45"/>
        <v>2.1624247457706094</v>
      </c>
    </row>
    <row r="154" spans="1:37" x14ac:dyDescent="0.85">
      <c r="A154" s="2" t="s">
        <v>15</v>
      </c>
      <c r="B154" s="2" t="s">
        <v>40</v>
      </c>
      <c r="C154" s="2" t="s">
        <v>53</v>
      </c>
      <c r="D154" s="2">
        <v>14.68303</v>
      </c>
      <c r="E154" s="2">
        <v>0.45273760000000002</v>
      </c>
      <c r="F154" s="2">
        <v>62.375</v>
      </c>
      <c r="G154" s="2">
        <v>0.70299999999999996</v>
      </c>
      <c r="H154" s="2">
        <v>0.249</v>
      </c>
      <c r="I154" s="2">
        <v>0.36399999999999999</v>
      </c>
      <c r="J154" s="2">
        <v>0.123</v>
      </c>
      <c r="K154" s="2">
        <f t="shared" si="36"/>
        <v>51.778093883357045</v>
      </c>
      <c r="L154" s="2">
        <f t="shared" si="37"/>
        <v>49.397590361445779</v>
      </c>
      <c r="M154" s="2">
        <v>1.82</v>
      </c>
      <c r="N154" s="2">
        <v>1.66</v>
      </c>
      <c r="O154" s="2">
        <v>17</v>
      </c>
      <c r="P154" s="2">
        <v>21.04</v>
      </c>
      <c r="Q154" s="2">
        <v>1.238</v>
      </c>
      <c r="R154" s="2">
        <v>3.0790000000000002</v>
      </c>
      <c r="S154" s="2">
        <v>0.48299999999999998</v>
      </c>
      <c r="T154" s="2">
        <v>13</v>
      </c>
      <c r="U154" s="2">
        <v>9.2189999999999994</v>
      </c>
      <c r="V154" s="2">
        <v>1.9059999999999999</v>
      </c>
      <c r="W154" s="2">
        <v>3.9990000000000001</v>
      </c>
      <c r="X154" s="2">
        <v>0.60699999999999998</v>
      </c>
      <c r="Y154" s="2">
        <f t="shared" si="38"/>
        <v>1.0086333333333333</v>
      </c>
      <c r="Z154" s="2">
        <f t="shared" si="39"/>
        <v>133.42011064106737</v>
      </c>
      <c r="AA154" s="2">
        <f t="shared" si="40"/>
        <v>74.951219512195109</v>
      </c>
      <c r="AB154" s="2">
        <f t="shared" si="41"/>
        <v>12.752202894260986</v>
      </c>
      <c r="AC154" s="2">
        <f t="shared" si="42"/>
        <v>0.78417823829484479</v>
      </c>
      <c r="AD154" s="2">
        <f t="shared" si="43"/>
        <v>6.5881383855024716</v>
      </c>
      <c r="AF154" s="9">
        <v>1.3796048027284582</v>
      </c>
      <c r="AG154" s="9">
        <v>51.359178311598498</v>
      </c>
      <c r="AH154" s="7">
        <v>-3.0089999999999999</v>
      </c>
      <c r="AI154" s="7">
        <v>-24.244</v>
      </c>
      <c r="AJ154" s="3">
        <f t="shared" si="44"/>
        <v>37.227456884772316</v>
      </c>
      <c r="AK154" s="3">
        <f t="shared" si="45"/>
        <v>1.8406702542097881</v>
      </c>
    </row>
    <row r="155" spans="1:37" x14ac:dyDescent="0.85">
      <c r="A155" s="2" t="s">
        <v>15</v>
      </c>
      <c r="B155" s="2" t="s">
        <v>40</v>
      </c>
      <c r="C155" s="2" t="s">
        <v>53</v>
      </c>
      <c r="D155" s="2">
        <v>14.68303</v>
      </c>
      <c r="E155" s="2">
        <v>0.45273760000000002</v>
      </c>
      <c r="F155" s="2">
        <v>62.375</v>
      </c>
      <c r="G155" s="2">
        <v>0.379</v>
      </c>
      <c r="H155" s="2">
        <v>0.254</v>
      </c>
      <c r="I155" s="2">
        <v>0.20300000000000001</v>
      </c>
      <c r="J155" s="2">
        <v>0.13500000000000001</v>
      </c>
      <c r="K155" s="2">
        <f t="shared" si="36"/>
        <v>53.562005277044854</v>
      </c>
      <c r="L155" s="2">
        <f t="shared" si="37"/>
        <v>53.149606299212607</v>
      </c>
      <c r="M155" s="2">
        <v>1.84</v>
      </c>
      <c r="N155" s="2">
        <v>1.74</v>
      </c>
      <c r="O155" s="2">
        <v>9</v>
      </c>
      <c r="P155" s="2">
        <v>10.760999999999999</v>
      </c>
      <c r="Q155" s="2">
        <v>1.196</v>
      </c>
      <c r="R155" s="2">
        <v>2.75</v>
      </c>
      <c r="S155" s="2">
        <v>0.54100000000000004</v>
      </c>
      <c r="T155" s="2">
        <v>11</v>
      </c>
      <c r="U155" s="2">
        <v>7.3090000000000002</v>
      </c>
      <c r="V155" s="2">
        <v>1.6619999999999999</v>
      </c>
      <c r="W155" s="2">
        <v>3.76</v>
      </c>
      <c r="X155" s="2">
        <v>0.56299999999999994</v>
      </c>
      <c r="Y155" s="2">
        <f t="shared" si="38"/>
        <v>0.90349999999999997</v>
      </c>
      <c r="Z155" s="2">
        <f t="shared" si="39"/>
        <v>184.70378984813243</v>
      </c>
      <c r="AA155" s="2">
        <f t="shared" si="40"/>
        <v>54.140740740740746</v>
      </c>
      <c r="AB155" s="2">
        <f t="shared" si="41"/>
        <v>7.1862314384571429</v>
      </c>
      <c r="AC155" s="2">
        <f t="shared" si="42"/>
        <v>1.391549950156763</v>
      </c>
      <c r="AD155" s="2">
        <f t="shared" si="43"/>
        <v>6.6785079928952049</v>
      </c>
      <c r="AF155" s="9">
        <v>1.2701632141124564</v>
      </c>
      <c r="AG155" s="9">
        <v>50.397304769948477</v>
      </c>
      <c r="AH155" s="7">
        <v>-4.1479999999999997</v>
      </c>
      <c r="AI155" s="7">
        <v>-26.612000000000002</v>
      </c>
      <c r="AJ155" s="3">
        <f t="shared" si="44"/>
        <v>39.677817944967231</v>
      </c>
      <c r="AK155" s="3">
        <f t="shared" si="45"/>
        <v>2.3460395937225558</v>
      </c>
    </row>
    <row r="156" spans="1:37" x14ac:dyDescent="0.85">
      <c r="A156" s="2" t="s">
        <v>15</v>
      </c>
      <c r="B156" s="2" t="s">
        <v>40</v>
      </c>
      <c r="C156" s="2" t="s">
        <v>53</v>
      </c>
      <c r="D156" s="2">
        <v>14.68303</v>
      </c>
      <c r="E156" s="2">
        <v>0.45273760000000002</v>
      </c>
      <c r="F156" s="2">
        <v>62.375</v>
      </c>
      <c r="G156" s="2">
        <v>0.32800000000000001</v>
      </c>
      <c r="H156" s="2">
        <v>0.45200000000000001</v>
      </c>
      <c r="I156" s="2">
        <v>0.16800000000000001</v>
      </c>
      <c r="J156" s="2">
        <v>0.22800000000000001</v>
      </c>
      <c r="K156" s="2">
        <f t="shared" si="36"/>
        <v>51.219512195121951</v>
      </c>
      <c r="L156" s="2">
        <f t="shared" si="37"/>
        <v>50.442477876106196</v>
      </c>
      <c r="M156" s="2">
        <v>1.72</v>
      </c>
      <c r="N156" s="2">
        <v>1.74</v>
      </c>
      <c r="O156" s="2">
        <v>7</v>
      </c>
      <c r="P156" s="2">
        <v>12.856</v>
      </c>
      <c r="Q156" s="2">
        <v>1.837</v>
      </c>
      <c r="R156" s="2">
        <v>3.7629999999999999</v>
      </c>
      <c r="S156" s="2">
        <v>0.61399999999999999</v>
      </c>
      <c r="T156" s="2">
        <v>12</v>
      </c>
      <c r="U156" s="2">
        <v>15.66</v>
      </c>
      <c r="V156" s="2">
        <v>2.2250000000000001</v>
      </c>
      <c r="W156" s="2">
        <v>4.18</v>
      </c>
      <c r="X156" s="2">
        <v>0.67800000000000005</v>
      </c>
      <c r="Y156" s="2">
        <f t="shared" si="38"/>
        <v>1.5008421052631578</v>
      </c>
      <c r="Z156" s="2">
        <f t="shared" si="39"/>
        <v>145.59386973180077</v>
      </c>
      <c r="AA156" s="2">
        <f t="shared" si="40"/>
        <v>68.684210526315795</v>
      </c>
      <c r="AB156" s="2">
        <f t="shared" si="41"/>
        <v>12.131682323465617</v>
      </c>
      <c r="AC156" s="2">
        <f t="shared" si="42"/>
        <v>0.82428798689012606</v>
      </c>
      <c r="AD156" s="2">
        <f t="shared" si="43"/>
        <v>6.1651917404129781</v>
      </c>
      <c r="AF156" s="9">
        <v>1.1914567512680647</v>
      </c>
      <c r="AG156" s="9">
        <v>50.154750300686651</v>
      </c>
      <c r="AH156" s="7">
        <v>-3.0779999999999998</v>
      </c>
      <c r="AI156" s="7">
        <v>-27.764000000000003</v>
      </c>
      <c r="AJ156" s="3">
        <f t="shared" si="44"/>
        <v>42.095317557525327</v>
      </c>
      <c r="AK156" s="3">
        <f t="shared" si="45"/>
        <v>1.7346879903519716</v>
      </c>
    </row>
    <row r="157" spans="1:37" x14ac:dyDescent="0.85">
      <c r="A157" s="2" t="s">
        <v>15</v>
      </c>
      <c r="B157" s="2" t="s">
        <v>40</v>
      </c>
      <c r="C157" s="2" t="s">
        <v>53</v>
      </c>
      <c r="D157" s="2">
        <v>14.68303</v>
      </c>
      <c r="E157" s="2">
        <v>0.45273760000000002</v>
      </c>
      <c r="F157" s="2">
        <v>62.375</v>
      </c>
      <c r="G157" s="2">
        <v>0.84499999999999997</v>
      </c>
      <c r="H157" s="2">
        <v>0.48899999999999999</v>
      </c>
      <c r="I157" s="2">
        <v>0.41699999999999998</v>
      </c>
      <c r="J157" s="2">
        <v>0.24</v>
      </c>
      <c r="K157" s="2">
        <f t="shared" si="36"/>
        <v>49.349112426035504</v>
      </c>
      <c r="L157" s="2">
        <f t="shared" si="37"/>
        <v>49.079754601226995</v>
      </c>
      <c r="M157" s="2">
        <v>2.4</v>
      </c>
      <c r="N157" s="2">
        <v>2.34</v>
      </c>
      <c r="O157" s="2">
        <v>17</v>
      </c>
      <c r="P157" s="2">
        <v>27.373000000000001</v>
      </c>
      <c r="Q157" s="2">
        <v>1.61</v>
      </c>
      <c r="R157" s="2">
        <v>3.1709999999999998</v>
      </c>
      <c r="S157" s="2">
        <v>0.622</v>
      </c>
      <c r="T157" s="2">
        <v>16</v>
      </c>
      <c r="U157" s="2">
        <v>15.711</v>
      </c>
      <c r="V157" s="2">
        <v>2.2480000000000002</v>
      </c>
      <c r="W157" s="2">
        <v>3.6680000000000001</v>
      </c>
      <c r="X157" s="2">
        <v>0.78</v>
      </c>
      <c r="Y157" s="2">
        <f t="shared" si="38"/>
        <v>1.3055757575757576</v>
      </c>
      <c r="Z157" s="2">
        <f t="shared" si="39"/>
        <v>152.75921329005155</v>
      </c>
      <c r="AA157" s="2">
        <f t="shared" si="40"/>
        <v>65.462500000000006</v>
      </c>
      <c r="AB157" s="2">
        <f t="shared" si="41"/>
        <v>9.7678512367111381</v>
      </c>
      <c r="AC157" s="2">
        <f t="shared" si="42"/>
        <v>1.0237666153653489</v>
      </c>
      <c r="AD157" s="2">
        <f t="shared" si="43"/>
        <v>4.7025641025641027</v>
      </c>
      <c r="AF157" s="4">
        <v>1.256278617899008</v>
      </c>
      <c r="AG157" s="4">
        <v>51.02588000192511</v>
      </c>
      <c r="AH157" s="5">
        <v>-5.6510000000000007</v>
      </c>
      <c r="AI157" s="5">
        <v>-28.250999999999998</v>
      </c>
      <c r="AJ157" s="3">
        <f t="shared" si="44"/>
        <v>40.616690656775212</v>
      </c>
      <c r="AK157" s="3">
        <f t="shared" si="45"/>
        <v>1.9190813334336572</v>
      </c>
    </row>
    <row r="158" spans="1:37" x14ac:dyDescent="0.85">
      <c r="A158" s="2" t="s">
        <v>15</v>
      </c>
      <c r="B158" s="2" t="s">
        <v>40</v>
      </c>
      <c r="C158" s="2" t="s">
        <v>53</v>
      </c>
      <c r="D158" s="2">
        <v>14.68303</v>
      </c>
      <c r="E158" s="2">
        <v>0.45273760000000002</v>
      </c>
      <c r="F158" s="2">
        <v>62.375</v>
      </c>
      <c r="G158" s="2">
        <v>0.23799999999999999</v>
      </c>
      <c r="H158" s="2">
        <v>0.14499999999999999</v>
      </c>
      <c r="I158" s="2">
        <v>0.11899999999999999</v>
      </c>
      <c r="J158" s="2">
        <v>7.1999999999999995E-2</v>
      </c>
      <c r="K158" s="2">
        <f t="shared" si="36"/>
        <v>50</v>
      </c>
      <c r="L158" s="2">
        <f t="shared" si="37"/>
        <v>49.655172413793103</v>
      </c>
      <c r="M158" s="2">
        <v>1.43</v>
      </c>
      <c r="N158" s="2">
        <v>1.52</v>
      </c>
      <c r="O158" s="2">
        <v>11</v>
      </c>
      <c r="P158" s="2">
        <v>7.96</v>
      </c>
      <c r="Q158" s="2">
        <v>0.72399999999999998</v>
      </c>
      <c r="R158" s="2">
        <v>1.9650000000000001</v>
      </c>
      <c r="S158" s="2">
        <v>0.44800000000000001</v>
      </c>
      <c r="T158" s="2">
        <v>9</v>
      </c>
      <c r="U158" s="2">
        <v>5.0220000000000002</v>
      </c>
      <c r="V158" s="2">
        <v>1.113</v>
      </c>
      <c r="W158" s="2">
        <v>2.5590000000000002</v>
      </c>
      <c r="X158" s="2">
        <v>0.55400000000000005</v>
      </c>
      <c r="Y158" s="2">
        <f t="shared" si="38"/>
        <v>0.64910000000000001</v>
      </c>
      <c r="Z158" s="2">
        <f t="shared" si="39"/>
        <v>143.36917562724014</v>
      </c>
      <c r="AA158" s="2">
        <f t="shared" si="40"/>
        <v>69.75</v>
      </c>
      <c r="AB158" s="2">
        <f t="shared" si="41"/>
        <v>7.6045251057010876</v>
      </c>
      <c r="AC158" s="2">
        <f t="shared" si="42"/>
        <v>1.3150065074416064</v>
      </c>
      <c r="AD158" s="2">
        <f t="shared" si="43"/>
        <v>4.6191335740072201</v>
      </c>
      <c r="AF158" s="4">
        <v>1.4927096307386667</v>
      </c>
      <c r="AG158" s="4">
        <v>48.461459387127228</v>
      </c>
      <c r="AH158" s="5">
        <v>-2.6080000000000001</v>
      </c>
      <c r="AI158" s="5">
        <v>-26.154</v>
      </c>
      <c r="AJ158" s="3">
        <f t="shared" si="44"/>
        <v>32.465429571286478</v>
      </c>
      <c r="AK158" s="3">
        <f t="shared" si="45"/>
        <v>2.1400854920984469</v>
      </c>
    </row>
    <row r="159" spans="1:37" x14ac:dyDescent="0.85">
      <c r="A159" s="2" t="s">
        <v>15</v>
      </c>
      <c r="B159" s="2" t="s">
        <v>40</v>
      </c>
      <c r="C159" s="2" t="s">
        <v>53</v>
      </c>
      <c r="D159" s="2">
        <v>14.68303</v>
      </c>
      <c r="E159" s="2">
        <v>0.45273760000000002</v>
      </c>
      <c r="F159" s="2">
        <v>62.375</v>
      </c>
      <c r="G159" s="2">
        <v>0.24299999999999999</v>
      </c>
      <c r="H159" s="2">
        <v>0.11700000000000001</v>
      </c>
      <c r="I159" s="2">
        <v>0.124</v>
      </c>
      <c r="J159" s="2">
        <v>5.7000000000000002E-2</v>
      </c>
      <c r="K159" s="2">
        <f t="shared" si="36"/>
        <v>51.028806584362144</v>
      </c>
      <c r="L159" s="2">
        <f t="shared" si="37"/>
        <v>48.717948717948715</v>
      </c>
      <c r="M159" s="2">
        <v>1.26</v>
      </c>
      <c r="N159" s="2">
        <v>1.21</v>
      </c>
      <c r="O159" s="2">
        <v>10</v>
      </c>
      <c r="P159" s="2">
        <v>9.4060000000000006</v>
      </c>
      <c r="Q159" s="2">
        <v>0.94099999999999995</v>
      </c>
      <c r="R159" s="2">
        <v>2.63</v>
      </c>
      <c r="S159" s="2">
        <v>0.44500000000000001</v>
      </c>
      <c r="T159" s="2">
        <v>10</v>
      </c>
      <c r="U159" s="2">
        <v>4.72</v>
      </c>
      <c r="V159" s="2">
        <v>1.39</v>
      </c>
      <c r="W159" s="2">
        <v>3.2280000000000002</v>
      </c>
      <c r="X159" s="2">
        <v>0.54800000000000004</v>
      </c>
      <c r="Y159" s="2">
        <f t="shared" si="38"/>
        <v>0.70630000000000004</v>
      </c>
      <c r="Z159" s="2">
        <f t="shared" si="39"/>
        <v>120.76271186440678</v>
      </c>
      <c r="AA159" s="2">
        <f t="shared" si="40"/>
        <v>82.807017543859644</v>
      </c>
      <c r="AB159" s="2">
        <f t="shared" si="41"/>
        <v>11.797049592633419</v>
      </c>
      <c r="AC159" s="2">
        <f t="shared" si="42"/>
        <v>0.84766957377583863</v>
      </c>
      <c r="AD159" s="2">
        <f t="shared" si="43"/>
        <v>5.8905109489051091</v>
      </c>
      <c r="AF159" s="4">
        <v>1.4399171852183179</v>
      </c>
      <c r="AG159" s="4">
        <v>47.225569534273767</v>
      </c>
      <c r="AH159" s="5">
        <v>-4.867</v>
      </c>
      <c r="AI159" s="5">
        <v>-25.456</v>
      </c>
      <c r="AJ159" s="3">
        <f t="shared" si="44"/>
        <v>32.797420587152381</v>
      </c>
      <c r="AK159" s="3">
        <f t="shared" si="45"/>
        <v>1.7388830414712737</v>
      </c>
    </row>
    <row r="160" spans="1:37" x14ac:dyDescent="0.85">
      <c r="A160" s="2" t="s">
        <v>15</v>
      </c>
      <c r="B160" s="2" t="s">
        <v>40</v>
      </c>
      <c r="C160" s="2" t="s">
        <v>53</v>
      </c>
      <c r="D160" s="2">
        <v>14.68303</v>
      </c>
      <c r="E160" s="2">
        <v>0.45273760000000002</v>
      </c>
      <c r="F160" s="2">
        <v>62.375</v>
      </c>
      <c r="G160" s="2">
        <v>0.159</v>
      </c>
      <c r="H160" s="2">
        <v>0.189</v>
      </c>
      <c r="I160" s="2">
        <v>8.1000000000000003E-2</v>
      </c>
      <c r="J160" s="2">
        <v>9.7000000000000003E-2</v>
      </c>
      <c r="K160" s="2">
        <f t="shared" si="36"/>
        <v>50.943396226415096</v>
      </c>
      <c r="L160" s="2">
        <f t="shared" si="37"/>
        <v>51.322751322751323</v>
      </c>
      <c r="M160" s="2">
        <v>1.23</v>
      </c>
      <c r="N160" s="2">
        <v>1.27</v>
      </c>
      <c r="O160" s="2">
        <v>7</v>
      </c>
      <c r="P160" s="2">
        <v>5.782</v>
      </c>
      <c r="Q160" s="2">
        <v>0.82599999999999996</v>
      </c>
      <c r="R160" s="2">
        <v>2.206</v>
      </c>
      <c r="S160" s="2">
        <v>0.46200000000000002</v>
      </c>
      <c r="T160" s="2">
        <v>9</v>
      </c>
      <c r="U160" s="2">
        <v>6.9050000000000002</v>
      </c>
      <c r="V160" s="2">
        <v>1.234</v>
      </c>
      <c r="W160" s="2">
        <v>2.778</v>
      </c>
      <c r="X160" s="2">
        <v>0.56599999999999995</v>
      </c>
      <c r="Y160" s="2">
        <f t="shared" si="38"/>
        <v>0.79293750000000007</v>
      </c>
      <c r="Z160" s="2">
        <f t="shared" si="39"/>
        <v>140.47791455467055</v>
      </c>
      <c r="AA160" s="2">
        <f t="shared" si="40"/>
        <v>71.185567010309271</v>
      </c>
      <c r="AB160" s="2">
        <f t="shared" si="41"/>
        <v>10.340944948502024</v>
      </c>
      <c r="AC160" s="2">
        <f t="shared" si="42"/>
        <v>0.967029613811897</v>
      </c>
      <c r="AD160" s="2">
        <f t="shared" si="43"/>
        <v>4.9081272084805656</v>
      </c>
      <c r="AF160" s="4">
        <v>1.3537455767084163</v>
      </c>
      <c r="AG160" s="4">
        <v>47.379738812842234</v>
      </c>
      <c r="AH160" s="5">
        <v>-2.6669999999999998</v>
      </c>
      <c r="AI160" s="5">
        <v>-27.776</v>
      </c>
      <c r="AJ160" s="3">
        <f t="shared" si="44"/>
        <v>34.99899805991933</v>
      </c>
      <c r="AK160" s="3">
        <f t="shared" si="45"/>
        <v>1.9017135545360813</v>
      </c>
    </row>
    <row r="161" spans="1:37" x14ac:dyDescent="0.85">
      <c r="A161" s="2" t="s">
        <v>15</v>
      </c>
      <c r="B161" s="2" t="s">
        <v>40</v>
      </c>
      <c r="C161" s="2" t="s">
        <v>53</v>
      </c>
      <c r="D161" s="2">
        <v>14.68303</v>
      </c>
      <c r="E161" s="2">
        <v>0.45273760000000002</v>
      </c>
      <c r="F161" s="2">
        <v>62.375</v>
      </c>
      <c r="G161" s="2">
        <v>0.47599999999999998</v>
      </c>
      <c r="H161" s="2">
        <v>0.41699999999999998</v>
      </c>
      <c r="I161" s="2">
        <v>0.23300000000000001</v>
      </c>
      <c r="J161" s="2">
        <v>0.20899999999999999</v>
      </c>
      <c r="K161" s="2">
        <f t="shared" ref="K161:K171" si="46">I161/G161*100</f>
        <v>48.94957983193278</v>
      </c>
      <c r="L161" s="2">
        <f t="shared" ref="L161:L171" si="47">J161/H161*100</f>
        <v>50.119904076738607</v>
      </c>
      <c r="M161" s="2">
        <v>1.96</v>
      </c>
      <c r="N161" s="2">
        <v>1.87</v>
      </c>
      <c r="O161" s="2">
        <v>13</v>
      </c>
      <c r="P161" s="2">
        <v>18.218</v>
      </c>
      <c r="Q161" s="2">
        <v>1.401</v>
      </c>
      <c r="R161" s="2">
        <v>3.0870000000000002</v>
      </c>
      <c r="S161" s="2">
        <v>0.55400000000000005</v>
      </c>
      <c r="T161" s="2">
        <v>15</v>
      </c>
      <c r="U161" s="2">
        <v>16.05</v>
      </c>
      <c r="V161" s="2">
        <v>2.0760000000000001</v>
      </c>
      <c r="W161" s="2">
        <v>4.0839999999999996</v>
      </c>
      <c r="X161" s="2">
        <v>0.64700000000000002</v>
      </c>
      <c r="Y161" s="2">
        <f t="shared" si="38"/>
        <v>1.223857142857143</v>
      </c>
      <c r="Z161" s="2">
        <f t="shared" si="39"/>
        <v>130.21806853582555</v>
      </c>
      <c r="AA161" s="2">
        <f t="shared" si="40"/>
        <v>76.794258373205736</v>
      </c>
      <c r="AB161" s="2">
        <f t="shared" si="41"/>
        <v>11.904226977786902</v>
      </c>
      <c r="AC161" s="2">
        <f t="shared" si="42"/>
        <v>0.84003774614343629</v>
      </c>
      <c r="AD161" s="2">
        <f t="shared" si="43"/>
        <v>6.312210200927356</v>
      </c>
      <c r="AF161" s="4">
        <v>1.4501432407760988</v>
      </c>
      <c r="AG161" s="4">
        <v>49.901257336933604</v>
      </c>
      <c r="AH161" s="5">
        <v>-3.8660000000000001</v>
      </c>
      <c r="AI161" s="5">
        <v>-26.956</v>
      </c>
      <c r="AJ161" s="3">
        <f t="shared" si="44"/>
        <v>34.411260856015204</v>
      </c>
      <c r="AK161" s="3">
        <f t="shared" si="45"/>
        <v>1.8883485191414622</v>
      </c>
    </row>
    <row r="162" spans="1:37" x14ac:dyDescent="0.85">
      <c r="A162" s="2" t="s">
        <v>14</v>
      </c>
      <c r="B162" s="2" t="s">
        <v>41</v>
      </c>
      <c r="C162" s="2" t="s">
        <v>53</v>
      </c>
      <c r="D162" s="2">
        <v>14.68303</v>
      </c>
      <c r="E162" s="2">
        <v>0.45273760000000002</v>
      </c>
      <c r="F162" s="2">
        <v>62.375</v>
      </c>
      <c r="G162" s="2">
        <v>0.39900000000000002</v>
      </c>
      <c r="H162" s="2">
        <v>0.32400000000000001</v>
      </c>
      <c r="I162" s="2">
        <v>0.19600000000000001</v>
      </c>
      <c r="J162" s="2">
        <v>0.151</v>
      </c>
      <c r="K162" s="2">
        <f t="shared" si="46"/>
        <v>49.122807017543856</v>
      </c>
      <c r="L162" s="2">
        <f t="shared" si="47"/>
        <v>46.604938271604937</v>
      </c>
      <c r="M162" s="2">
        <v>1.97</v>
      </c>
      <c r="N162" s="2">
        <v>1.87</v>
      </c>
      <c r="O162" s="2">
        <v>10</v>
      </c>
      <c r="P162" s="2">
        <v>16.109000000000002</v>
      </c>
      <c r="Q162" s="2">
        <v>1.611</v>
      </c>
      <c r="R162" s="2">
        <v>3.367</v>
      </c>
      <c r="S162" s="2">
        <v>0.59</v>
      </c>
      <c r="T162" s="2">
        <v>10</v>
      </c>
      <c r="U162" s="2">
        <v>12.420999999999999</v>
      </c>
      <c r="V162" s="2">
        <v>2.4350000000000001</v>
      </c>
      <c r="W162" s="2">
        <v>4.3600000000000003</v>
      </c>
      <c r="X162" s="2">
        <v>0.71099999999999997</v>
      </c>
      <c r="Y162" s="2">
        <f t="shared" ref="Y162:Y171" si="48">(P162+U162)/(O162+T162)</f>
        <v>1.4265000000000001</v>
      </c>
      <c r="Z162" s="2">
        <f t="shared" ref="Z162:Z171" si="49">J162/U162*10000</f>
        <v>121.56831173013445</v>
      </c>
      <c r="AA162" s="2">
        <f t="shared" si="40"/>
        <v>82.258278145695371</v>
      </c>
      <c r="AB162" s="2">
        <f t="shared" ref="AB162:AB171" si="50">(P162+U162)/(M162/2/10*N162/2/10*PI())/100</f>
        <v>9.8606162521496756</v>
      </c>
      <c r="AC162" s="2">
        <f t="shared" ref="AC162:AC171" si="51">1/((P162+U162)/(M162/2/10*N162/2/10*PI()))*1000</f>
        <v>1.0141353992779039</v>
      </c>
      <c r="AD162" s="2">
        <f t="shared" ref="AD162:AD171" si="52">W162/X162</f>
        <v>6.1322081575246141</v>
      </c>
      <c r="AF162" s="6">
        <v>1.2530441807032435</v>
      </c>
      <c r="AG162" s="6">
        <v>54.458295596090885</v>
      </c>
      <c r="AH162" s="8">
        <v>-1.79</v>
      </c>
      <c r="AI162" s="8">
        <v>-29.478000000000002</v>
      </c>
      <c r="AJ162" s="3">
        <f t="shared" si="44"/>
        <v>43.460794467380524</v>
      </c>
      <c r="AK162" s="3">
        <f t="shared" ref="AK162:AK171" si="53">AF162/100*Z162</f>
        <v>1.5233046557136285</v>
      </c>
    </row>
    <row r="163" spans="1:37" x14ac:dyDescent="0.85">
      <c r="A163" s="2" t="s">
        <v>14</v>
      </c>
      <c r="B163" s="2" t="s">
        <v>41</v>
      </c>
      <c r="C163" s="2" t="s">
        <v>53</v>
      </c>
      <c r="D163" s="2">
        <v>15.42428</v>
      </c>
      <c r="E163" s="2">
        <v>0.27677370000000001</v>
      </c>
      <c r="F163" s="2">
        <v>56</v>
      </c>
      <c r="G163" s="2">
        <v>1.0620000000000001</v>
      </c>
      <c r="H163" s="2">
        <v>0.70499999999999996</v>
      </c>
      <c r="I163" s="2">
        <v>0.50600000000000001</v>
      </c>
      <c r="J163" s="2">
        <v>0.313</v>
      </c>
      <c r="K163" s="2">
        <f t="shared" si="46"/>
        <v>47.645951035781543</v>
      </c>
      <c r="L163" s="2">
        <f t="shared" si="47"/>
        <v>44.397163120567377</v>
      </c>
      <c r="M163" s="2">
        <v>3.04</v>
      </c>
      <c r="N163" s="2">
        <v>2.89</v>
      </c>
      <c r="O163" s="2">
        <v>15</v>
      </c>
      <c r="P163" s="2">
        <v>42.277999999999999</v>
      </c>
      <c r="Q163" s="2">
        <v>2.819</v>
      </c>
      <c r="R163" s="2">
        <v>4.242</v>
      </c>
      <c r="S163" s="2">
        <v>0.78900000000000003</v>
      </c>
      <c r="T163" s="2">
        <v>12</v>
      </c>
      <c r="U163" s="2">
        <v>29.152999999999999</v>
      </c>
      <c r="V163" s="2">
        <v>4.0369999999999999</v>
      </c>
      <c r="W163" s="2">
        <v>5.149</v>
      </c>
      <c r="X163" s="2">
        <v>0.998</v>
      </c>
      <c r="Y163" s="2">
        <f t="shared" si="48"/>
        <v>2.6455925925925925</v>
      </c>
      <c r="Z163" s="2">
        <f t="shared" si="49"/>
        <v>107.36459369533152</v>
      </c>
      <c r="AA163" s="2">
        <f t="shared" si="40"/>
        <v>93.140575079872207</v>
      </c>
      <c r="AB163" s="2">
        <f t="shared" si="50"/>
        <v>10.352027627023471</v>
      </c>
      <c r="AC163" s="2">
        <f t="shared" si="51"/>
        <v>0.96599433080099972</v>
      </c>
      <c r="AD163" s="2">
        <f t="shared" si="52"/>
        <v>5.1593186372745494</v>
      </c>
      <c r="AF163" s="6">
        <v>1.5197653727409799</v>
      </c>
      <c r="AG163" s="6">
        <v>52.781644746929587</v>
      </c>
      <c r="AH163" s="8">
        <v>-3.2909999999999999</v>
      </c>
      <c r="AI163" s="8">
        <v>-28.536999999999999</v>
      </c>
      <c r="AJ163" s="3">
        <f t="shared" si="44"/>
        <v>34.730127224661665</v>
      </c>
      <c r="AK163" s="3">
        <f t="shared" si="53"/>
        <v>1.6316899175656938</v>
      </c>
    </row>
    <row r="164" spans="1:37" x14ac:dyDescent="0.85">
      <c r="A164" s="2" t="s">
        <v>14</v>
      </c>
      <c r="B164" s="2" t="s">
        <v>41</v>
      </c>
      <c r="C164" s="2" t="s">
        <v>53</v>
      </c>
      <c r="D164" s="2">
        <v>15.42428</v>
      </c>
      <c r="E164" s="2">
        <v>0.27677370000000001</v>
      </c>
      <c r="F164" s="2">
        <v>56</v>
      </c>
      <c r="G164" s="2">
        <v>0.60099999999999998</v>
      </c>
      <c r="H164" s="2">
        <v>0.38300000000000001</v>
      </c>
      <c r="I164" s="2">
        <v>0.29499999999999998</v>
      </c>
      <c r="J164" s="2">
        <v>0.182</v>
      </c>
      <c r="K164" s="2">
        <f t="shared" si="46"/>
        <v>49.084858569051583</v>
      </c>
      <c r="L164" s="2">
        <f t="shared" si="47"/>
        <v>47.519582245430811</v>
      </c>
      <c r="M164" s="2">
        <v>1.95</v>
      </c>
      <c r="N164" s="2">
        <v>2.04</v>
      </c>
      <c r="O164" s="2">
        <v>13</v>
      </c>
      <c r="P164" s="2">
        <v>23.536000000000001</v>
      </c>
      <c r="Q164" s="2">
        <v>1.81</v>
      </c>
      <c r="R164" s="2">
        <v>3.4620000000000002</v>
      </c>
      <c r="S164" s="2">
        <v>0.64900000000000002</v>
      </c>
      <c r="T164" s="2">
        <v>13</v>
      </c>
      <c r="U164" s="2">
        <v>14.69</v>
      </c>
      <c r="V164" s="2">
        <v>2.536</v>
      </c>
      <c r="W164" s="2">
        <v>4.226</v>
      </c>
      <c r="X164" s="2">
        <v>0.76400000000000001</v>
      </c>
      <c r="Y164" s="2">
        <f t="shared" si="48"/>
        <v>1.4702307692307692</v>
      </c>
      <c r="Z164" s="2">
        <f t="shared" si="49"/>
        <v>123.89380530973452</v>
      </c>
      <c r="AA164" s="2">
        <f t="shared" si="40"/>
        <v>80.714285714285708</v>
      </c>
      <c r="AB164" s="2">
        <f t="shared" si="50"/>
        <v>12.235006243601388</v>
      </c>
      <c r="AC164" s="2">
        <f t="shared" si="51"/>
        <v>0.81732692251217764</v>
      </c>
      <c r="AD164" s="2">
        <f t="shared" si="52"/>
        <v>5.5314136125654452</v>
      </c>
      <c r="AF164" s="6">
        <v>1.4092650560807374</v>
      </c>
      <c r="AG164" s="6">
        <v>53.116236415974015</v>
      </c>
      <c r="AH164" s="8">
        <v>1.2E-2</v>
      </c>
      <c r="AI164" s="8">
        <v>-27.202000000000002</v>
      </c>
      <c r="AJ164" s="3">
        <f t="shared" si="44"/>
        <v>37.690735455893517</v>
      </c>
      <c r="AK164" s="3">
        <f t="shared" si="53"/>
        <v>1.7459921048787899</v>
      </c>
    </row>
    <row r="165" spans="1:37" x14ac:dyDescent="0.85">
      <c r="A165" s="2" t="s">
        <v>14</v>
      </c>
      <c r="B165" s="2" t="s">
        <v>41</v>
      </c>
      <c r="C165" s="2" t="s">
        <v>53</v>
      </c>
      <c r="D165" s="2">
        <v>15.42428</v>
      </c>
      <c r="E165" s="2">
        <v>0.27677370000000001</v>
      </c>
      <c r="F165" s="2">
        <v>56</v>
      </c>
      <c r="G165" s="2">
        <v>0.40600000000000003</v>
      </c>
      <c r="H165" s="2">
        <v>0.4</v>
      </c>
      <c r="I165" s="2">
        <v>0.20200000000000001</v>
      </c>
      <c r="J165" s="2">
        <v>0.19600000000000001</v>
      </c>
      <c r="K165" s="2">
        <f t="shared" si="46"/>
        <v>49.75369458128079</v>
      </c>
      <c r="L165" s="2">
        <f t="shared" si="47"/>
        <v>49</v>
      </c>
      <c r="M165" s="2">
        <v>2.19</v>
      </c>
      <c r="N165" s="2">
        <v>2.16</v>
      </c>
      <c r="O165" s="2">
        <v>9</v>
      </c>
      <c r="P165" s="2">
        <v>17.305</v>
      </c>
      <c r="Q165" s="2">
        <v>1.923</v>
      </c>
      <c r="R165" s="2">
        <v>3.081</v>
      </c>
      <c r="S165" s="2">
        <v>0.79100000000000004</v>
      </c>
      <c r="T165" s="2">
        <v>10</v>
      </c>
      <c r="U165" s="2">
        <v>14.807</v>
      </c>
      <c r="V165" s="2">
        <v>2.407</v>
      </c>
      <c r="W165" s="2">
        <v>3.371</v>
      </c>
      <c r="X165" s="2">
        <v>0.90900000000000003</v>
      </c>
      <c r="Y165" s="2">
        <f t="shared" si="48"/>
        <v>1.6901052631578948</v>
      </c>
      <c r="Z165" s="2">
        <f t="shared" si="49"/>
        <v>132.36982508273115</v>
      </c>
      <c r="AA165" s="2">
        <f t="shared" si="40"/>
        <v>75.545918367346928</v>
      </c>
      <c r="AB165" s="2">
        <f t="shared" si="50"/>
        <v>8.643300410226523</v>
      </c>
      <c r="AC165" s="2">
        <f t="shared" si="51"/>
        <v>1.1569654559464653</v>
      </c>
      <c r="AD165" s="2">
        <f t="shared" si="52"/>
        <v>3.7084708470847083</v>
      </c>
      <c r="AF165" s="6">
        <v>1.3139901119763588</v>
      </c>
      <c r="AG165" s="6">
        <v>53.392769915782033</v>
      </c>
      <c r="AH165" s="8">
        <v>-2.39</v>
      </c>
      <c r="AI165" s="8">
        <v>-29.59</v>
      </c>
      <c r="AJ165" s="3">
        <f t="shared" si="44"/>
        <v>40.634072835962613</v>
      </c>
      <c r="AK165" s="3">
        <f t="shared" si="53"/>
        <v>1.7393264128274895</v>
      </c>
    </row>
    <row r="166" spans="1:37" x14ac:dyDescent="0.85">
      <c r="A166" s="2" t="s">
        <v>14</v>
      </c>
      <c r="B166" s="2" t="s">
        <v>41</v>
      </c>
      <c r="C166" s="2" t="s">
        <v>53</v>
      </c>
      <c r="D166" s="2">
        <v>15.42428</v>
      </c>
      <c r="E166" s="2">
        <v>0.27677370000000001</v>
      </c>
      <c r="F166" s="2">
        <v>56</v>
      </c>
      <c r="G166" s="2">
        <v>0.21199999999999999</v>
      </c>
      <c r="H166" s="2">
        <v>0.158</v>
      </c>
      <c r="I166" s="2">
        <v>9.9000000000000005E-2</v>
      </c>
      <c r="J166" s="2">
        <v>6.8000000000000005E-2</v>
      </c>
      <c r="K166" s="2">
        <f t="shared" si="46"/>
        <v>46.698113207547173</v>
      </c>
      <c r="L166" s="2">
        <f t="shared" si="47"/>
        <v>43.037974683544306</v>
      </c>
      <c r="M166" s="2">
        <v>1.57</v>
      </c>
      <c r="N166" s="2">
        <v>1.63</v>
      </c>
      <c r="O166" s="2">
        <v>6</v>
      </c>
      <c r="P166" s="2">
        <v>7.9889999999999999</v>
      </c>
      <c r="Q166" s="2">
        <v>1.331</v>
      </c>
      <c r="R166" s="2">
        <v>2.7349999999999999</v>
      </c>
      <c r="S166" s="2">
        <v>0.61899999999999999</v>
      </c>
      <c r="T166" s="2">
        <v>7</v>
      </c>
      <c r="U166" s="2">
        <v>5.88</v>
      </c>
      <c r="V166" s="2">
        <v>1.5720000000000001</v>
      </c>
      <c r="W166" s="2">
        <v>3.09</v>
      </c>
      <c r="X166" s="2">
        <v>0.64800000000000002</v>
      </c>
      <c r="Y166" s="2">
        <f t="shared" si="48"/>
        <v>1.0668461538461538</v>
      </c>
      <c r="Z166" s="2">
        <f t="shared" si="49"/>
        <v>115.64625850340137</v>
      </c>
      <c r="AA166" s="2">
        <f t="shared" si="40"/>
        <v>86.470588235294102</v>
      </c>
      <c r="AB166" s="2">
        <f t="shared" si="50"/>
        <v>6.9003005923691818</v>
      </c>
      <c r="AC166" s="2">
        <f t="shared" si="51"/>
        <v>1.4492122286757587</v>
      </c>
      <c r="AD166" s="2">
        <f t="shared" si="52"/>
        <v>4.7685185185185182</v>
      </c>
      <c r="AF166" s="6">
        <v>1.5818042343700023</v>
      </c>
      <c r="AG166" s="6">
        <v>56.172294730769991</v>
      </c>
      <c r="AH166" s="8">
        <v>-2.7440000000000002</v>
      </c>
      <c r="AI166" s="8">
        <v>-27.754999999999999</v>
      </c>
      <c r="AJ166" s="3">
        <f t="shared" si="44"/>
        <v>35.511533924513849</v>
      </c>
      <c r="AK166" s="3">
        <f t="shared" si="53"/>
        <v>1.829297413897282</v>
      </c>
    </row>
    <row r="167" spans="1:37" x14ac:dyDescent="0.85">
      <c r="A167" s="2" t="s">
        <v>14</v>
      </c>
      <c r="B167" s="2" t="s">
        <v>41</v>
      </c>
      <c r="C167" s="2" t="s">
        <v>53</v>
      </c>
      <c r="D167" s="2">
        <v>15.42428</v>
      </c>
      <c r="E167" s="2">
        <v>0.27677370000000001</v>
      </c>
      <c r="F167" s="2">
        <v>56</v>
      </c>
      <c r="G167" s="2">
        <v>0.66400000000000003</v>
      </c>
      <c r="H167" s="2">
        <v>0.75800000000000001</v>
      </c>
      <c r="I167" s="2">
        <v>0.30299999999999999</v>
      </c>
      <c r="J167" s="2">
        <v>0.36599999999999999</v>
      </c>
      <c r="K167" s="2">
        <f t="shared" si="46"/>
        <v>45.632530120481924</v>
      </c>
      <c r="L167" s="2">
        <f t="shared" si="47"/>
        <v>48.284960422163586</v>
      </c>
      <c r="M167" s="2">
        <v>2.82</v>
      </c>
      <c r="N167" s="2">
        <v>2.76</v>
      </c>
      <c r="O167" s="2">
        <v>9</v>
      </c>
      <c r="P167" s="2">
        <v>25.911000000000001</v>
      </c>
      <c r="Q167" s="2">
        <v>2.879</v>
      </c>
      <c r="R167" s="2">
        <v>3.9340000000000002</v>
      </c>
      <c r="S167" s="2">
        <v>0.91300000000000003</v>
      </c>
      <c r="T167" s="2">
        <v>17</v>
      </c>
      <c r="U167" s="2">
        <v>31.574000000000002</v>
      </c>
      <c r="V167" s="2">
        <v>3.65</v>
      </c>
      <c r="W167" s="2">
        <v>4.58</v>
      </c>
      <c r="X167" s="2">
        <v>1.0149999999999999</v>
      </c>
      <c r="Y167" s="2">
        <f t="shared" si="48"/>
        <v>2.2109615384615386</v>
      </c>
      <c r="Z167" s="2">
        <f t="shared" si="49"/>
        <v>115.91816051181351</v>
      </c>
      <c r="AA167" s="2">
        <f t="shared" si="40"/>
        <v>86.267759562841533</v>
      </c>
      <c r="AB167" s="2">
        <f t="shared" si="50"/>
        <v>9.403866690962694</v>
      </c>
      <c r="AC167" s="2">
        <f t="shared" si="51"/>
        <v>1.0633923606775713</v>
      </c>
      <c r="AD167" s="2">
        <f t="shared" si="52"/>
        <v>4.5123152709359609</v>
      </c>
      <c r="AF167" s="5">
        <v>1.4000413386152473</v>
      </c>
      <c r="AG167" s="5">
        <v>54.914369919533719</v>
      </c>
      <c r="AH167" s="5">
        <v>-1.552</v>
      </c>
      <c r="AI167" s="5">
        <v>-27.317</v>
      </c>
      <c r="AJ167" s="3">
        <f t="shared" si="44"/>
        <v>39.223391770594731</v>
      </c>
      <c r="AK167" s="3">
        <f t="shared" si="53"/>
        <v>1.6229021661277647</v>
      </c>
    </row>
    <row r="168" spans="1:37" x14ac:dyDescent="0.85">
      <c r="A168" s="2" t="s">
        <v>14</v>
      </c>
      <c r="B168" s="2" t="s">
        <v>41</v>
      </c>
      <c r="C168" s="2" t="s">
        <v>53</v>
      </c>
      <c r="D168" s="2">
        <v>15.42428</v>
      </c>
      <c r="E168" s="2">
        <v>0.27677370000000001</v>
      </c>
      <c r="F168" s="2">
        <v>56</v>
      </c>
      <c r="G168" s="2">
        <v>0.318</v>
      </c>
      <c r="H168" s="2">
        <v>0.16200000000000001</v>
      </c>
      <c r="I168" s="2">
        <v>0.152</v>
      </c>
      <c r="J168" s="2">
        <v>7.3999999999999996E-2</v>
      </c>
      <c r="K168" s="2">
        <f t="shared" si="46"/>
        <v>47.79874213836478</v>
      </c>
      <c r="L168" s="2">
        <f t="shared" si="47"/>
        <v>45.679012345679013</v>
      </c>
      <c r="M168" s="2">
        <v>1.69</v>
      </c>
      <c r="N168" s="2">
        <v>1.63</v>
      </c>
      <c r="O168" s="2">
        <v>9</v>
      </c>
      <c r="P168" s="2">
        <v>19.751000000000001</v>
      </c>
      <c r="Q168" s="2">
        <v>2.1949999999999998</v>
      </c>
      <c r="R168" s="2">
        <v>3.33</v>
      </c>
      <c r="S168" s="2">
        <v>0.82199999999999995</v>
      </c>
      <c r="T168" s="2">
        <v>9</v>
      </c>
      <c r="U168" s="2">
        <v>8.26</v>
      </c>
      <c r="V168" s="2">
        <v>3.0259999999999998</v>
      </c>
      <c r="W168" s="2">
        <v>3.8170000000000002</v>
      </c>
      <c r="X168" s="2">
        <v>1.0089999999999999</v>
      </c>
      <c r="Y168" s="2">
        <f t="shared" si="48"/>
        <v>1.5561666666666669</v>
      </c>
      <c r="Z168" s="2">
        <f t="shared" si="49"/>
        <v>89.58837772397095</v>
      </c>
      <c r="AA168" s="2">
        <f t="shared" si="40"/>
        <v>111.62162162162161</v>
      </c>
      <c r="AB168" s="2">
        <f t="shared" si="50"/>
        <v>12.946859145306803</v>
      </c>
      <c r="AC168" s="2">
        <f t="shared" si="51"/>
        <v>0.77238810492697529</v>
      </c>
      <c r="AD168" s="2">
        <f t="shared" si="52"/>
        <v>3.782953419226958</v>
      </c>
      <c r="AF168" s="5">
        <v>1.6185685835463164</v>
      </c>
      <c r="AG168" s="5">
        <v>54.81239859044387</v>
      </c>
      <c r="AH168" s="5">
        <v>-1.3160000000000001</v>
      </c>
      <c r="AI168" s="5">
        <v>-26.259</v>
      </c>
      <c r="AJ168" s="3">
        <f t="shared" si="44"/>
        <v>33.864736500907981</v>
      </c>
      <c r="AK168" s="3">
        <f t="shared" si="53"/>
        <v>1.4500493363490001</v>
      </c>
    </row>
    <row r="169" spans="1:37" x14ac:dyDescent="0.85">
      <c r="A169" s="2" t="s">
        <v>14</v>
      </c>
      <c r="B169" s="2" t="s">
        <v>41</v>
      </c>
      <c r="C169" s="2" t="s">
        <v>53</v>
      </c>
      <c r="D169" s="2">
        <v>15.42428</v>
      </c>
      <c r="E169" s="2">
        <v>0.27677370000000001</v>
      </c>
      <c r="F169" s="2">
        <v>56</v>
      </c>
      <c r="G169" s="2">
        <v>0.28299999999999997</v>
      </c>
      <c r="H169" s="2">
        <v>0.158</v>
      </c>
      <c r="I169" s="2">
        <v>0.13200000000000001</v>
      </c>
      <c r="J169" s="2">
        <v>7.2999999999999995E-2</v>
      </c>
      <c r="K169" s="2">
        <f t="shared" si="46"/>
        <v>46.643109540636047</v>
      </c>
      <c r="L169" s="2">
        <f t="shared" si="47"/>
        <v>46.202531645569614</v>
      </c>
      <c r="M169" s="2">
        <v>1.67</v>
      </c>
      <c r="N169" s="2">
        <v>1.7</v>
      </c>
      <c r="O169" s="2">
        <v>8</v>
      </c>
      <c r="P169" s="2">
        <v>15.798999999999999</v>
      </c>
      <c r="Q169" s="2">
        <v>1.9750000000000001</v>
      </c>
      <c r="R169" s="2">
        <v>3.1669999999999998</v>
      </c>
      <c r="S169" s="2">
        <v>0.754</v>
      </c>
      <c r="T169" s="2">
        <v>6</v>
      </c>
      <c r="U169" s="2">
        <v>7.98</v>
      </c>
      <c r="V169" s="2">
        <v>2.8879999999999999</v>
      </c>
      <c r="W169" s="2">
        <v>3.8410000000000002</v>
      </c>
      <c r="X169" s="2">
        <v>0.95699999999999996</v>
      </c>
      <c r="Y169" s="2">
        <f t="shared" si="48"/>
        <v>1.6984999999999999</v>
      </c>
      <c r="Z169" s="2">
        <f t="shared" si="49"/>
        <v>91.47869674185462</v>
      </c>
      <c r="AA169" s="2">
        <f t="shared" si="40"/>
        <v>109.3150684931507</v>
      </c>
      <c r="AB169" s="2">
        <f t="shared" si="50"/>
        <v>10.664446331193178</v>
      </c>
      <c r="AC169" s="2">
        <f t="shared" si="51"/>
        <v>0.93769518730197055</v>
      </c>
      <c r="AD169" s="2">
        <f t="shared" si="52"/>
        <v>4.0135841170323934</v>
      </c>
      <c r="AF169" s="5">
        <v>1.5052685380978532</v>
      </c>
      <c r="AG169" s="5">
        <v>54.330921684935227</v>
      </c>
      <c r="AH169" s="5">
        <v>-1.47</v>
      </c>
      <c r="AI169" s="5">
        <v>-27.376000000000001</v>
      </c>
      <c r="AJ169" s="3">
        <f t="shared" si="44"/>
        <v>36.09383994273275</v>
      </c>
      <c r="AK169" s="3">
        <f t="shared" si="53"/>
        <v>1.3770000411170835</v>
      </c>
    </row>
    <row r="170" spans="1:37" x14ac:dyDescent="0.85">
      <c r="A170" s="2" t="s">
        <v>14</v>
      </c>
      <c r="B170" s="2" t="s">
        <v>41</v>
      </c>
      <c r="C170" s="2" t="s">
        <v>53</v>
      </c>
      <c r="D170" s="2">
        <v>15.42428</v>
      </c>
      <c r="E170" s="2">
        <v>0.27677370000000001</v>
      </c>
      <c r="F170" s="2">
        <v>56</v>
      </c>
      <c r="G170" s="2">
        <v>0.17599999999999999</v>
      </c>
      <c r="H170" s="2">
        <v>0.217</v>
      </c>
      <c r="I170" s="2">
        <v>8.7999999999999995E-2</v>
      </c>
      <c r="J170" s="2">
        <v>0.106</v>
      </c>
      <c r="K170" s="2">
        <f t="shared" si="46"/>
        <v>50</v>
      </c>
      <c r="L170" s="2">
        <f t="shared" si="47"/>
        <v>48.847926267281103</v>
      </c>
      <c r="M170" s="2">
        <v>1.51</v>
      </c>
      <c r="N170" s="2">
        <v>1.54</v>
      </c>
      <c r="O170" s="2">
        <v>5</v>
      </c>
      <c r="P170" s="2">
        <v>8.4329999999999998</v>
      </c>
      <c r="Q170" s="2">
        <v>1.6870000000000001</v>
      </c>
      <c r="R170" s="2">
        <v>2.7480000000000002</v>
      </c>
      <c r="S170" s="2">
        <v>0.751</v>
      </c>
      <c r="T170" s="2">
        <v>9</v>
      </c>
      <c r="U170" s="2">
        <v>9.8780000000000001</v>
      </c>
      <c r="V170" s="2">
        <v>2.331</v>
      </c>
      <c r="W170" s="2">
        <v>3.1379999999999999</v>
      </c>
      <c r="X170" s="2">
        <v>0.94599999999999995</v>
      </c>
      <c r="Y170" s="2">
        <f t="shared" si="48"/>
        <v>1.3079285714285713</v>
      </c>
      <c r="Z170" s="2">
        <f t="shared" si="49"/>
        <v>107.30917189714516</v>
      </c>
      <c r="AA170" s="2">
        <f t="shared" si="40"/>
        <v>93.188679245283026</v>
      </c>
      <c r="AB170" s="2">
        <f t="shared" si="50"/>
        <v>10.025926422828574</v>
      </c>
      <c r="AC170" s="2">
        <f t="shared" si="51"/>
        <v>0.99741406212900774</v>
      </c>
      <c r="AD170" s="2">
        <f t="shared" si="52"/>
        <v>3.3171247357293869</v>
      </c>
      <c r="AF170" s="5">
        <v>1.6200562039820763</v>
      </c>
      <c r="AG170" s="5">
        <v>53.135812719008328</v>
      </c>
      <c r="AH170" s="5">
        <v>0.71599999999999997</v>
      </c>
      <c r="AI170" s="5">
        <v>-28.338999999999999</v>
      </c>
      <c r="AJ170" s="3">
        <f t="shared" si="44"/>
        <v>32.798746480770987</v>
      </c>
      <c r="AK170" s="3">
        <f t="shared" si="53"/>
        <v>1.738468896761491</v>
      </c>
    </row>
    <row r="171" spans="1:37" x14ac:dyDescent="0.85">
      <c r="A171" s="2" t="s">
        <v>14</v>
      </c>
      <c r="B171" s="2" t="s">
        <v>41</v>
      </c>
      <c r="C171" s="2" t="s">
        <v>53</v>
      </c>
      <c r="D171" s="2">
        <v>15.42428</v>
      </c>
      <c r="E171" s="2">
        <v>0.27677370000000001</v>
      </c>
      <c r="F171" s="2">
        <v>56</v>
      </c>
      <c r="G171" s="2">
        <v>0.32700000000000001</v>
      </c>
      <c r="H171" s="2">
        <v>0.375</v>
      </c>
      <c r="I171" s="2">
        <v>0.14699999999999999</v>
      </c>
      <c r="J171" s="2">
        <v>0.17899999999999999</v>
      </c>
      <c r="K171" s="2">
        <f t="shared" si="46"/>
        <v>44.954128440366972</v>
      </c>
      <c r="L171" s="2">
        <f t="shared" si="47"/>
        <v>47.733333333333334</v>
      </c>
      <c r="M171" s="2">
        <v>1.83</v>
      </c>
      <c r="N171" s="2">
        <v>1.81</v>
      </c>
      <c r="O171" s="2">
        <v>8</v>
      </c>
      <c r="P171" s="2">
        <v>15.192</v>
      </c>
      <c r="Q171" s="2">
        <v>1.899</v>
      </c>
      <c r="R171" s="2">
        <v>3.383</v>
      </c>
      <c r="S171" s="2">
        <v>0.70899999999999996</v>
      </c>
      <c r="T171" s="2">
        <v>11</v>
      </c>
      <c r="U171" s="2">
        <v>16.513999999999999</v>
      </c>
      <c r="V171" s="2">
        <v>2.7570000000000001</v>
      </c>
      <c r="W171" s="2">
        <v>4.0709999999999997</v>
      </c>
      <c r="X171" s="2">
        <v>0.86199999999999999</v>
      </c>
      <c r="Y171" s="2">
        <f t="shared" si="48"/>
        <v>1.6687368421052631</v>
      </c>
      <c r="Z171" s="2">
        <f t="shared" si="49"/>
        <v>108.39287876952888</v>
      </c>
      <c r="AA171" s="2">
        <f t="shared" si="40"/>
        <v>92.256983240223462</v>
      </c>
      <c r="AB171" s="2">
        <f t="shared" si="50"/>
        <v>12.187704315844901</v>
      </c>
      <c r="AC171" s="2">
        <f t="shared" si="51"/>
        <v>0.82049906535714634</v>
      </c>
      <c r="AD171" s="2">
        <f t="shared" si="52"/>
        <v>4.7227378190255216</v>
      </c>
      <c r="AF171" s="5">
        <v>1.5605845988481695</v>
      </c>
      <c r="AG171" s="5">
        <v>53.711411576840682</v>
      </c>
      <c r="AH171" s="5">
        <v>0.35499999999999998</v>
      </c>
      <c r="AI171" s="5">
        <v>-28.981999999999999</v>
      </c>
      <c r="AJ171" s="3">
        <f t="shared" si="44"/>
        <v>34.41749432647471</v>
      </c>
      <c r="AK171" s="3">
        <f t="shared" si="53"/>
        <v>1.6915625723254348</v>
      </c>
    </row>
  </sheetData>
  <sortState xmlns:xlrd2="http://schemas.microsoft.com/office/spreadsheetml/2017/richdata2" ref="A2:AC171">
    <sortCondition ref="A2:A171"/>
  </sortState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B438-B885-4263-8AF1-DBD3AB815569}">
  <dimension ref="A1:B29"/>
  <sheetViews>
    <sheetView workbookViewId="0">
      <selection activeCell="B2" sqref="B2"/>
    </sheetView>
  </sheetViews>
  <sheetFormatPr defaultRowHeight="17.7" x14ac:dyDescent="0.85"/>
  <cols>
    <col min="2" max="2" width="39.42578125" bestFit="1" customWidth="1"/>
  </cols>
  <sheetData>
    <row r="1" spans="1:2" x14ac:dyDescent="0.85">
      <c r="A1" t="s">
        <v>46</v>
      </c>
      <c r="B1" t="s">
        <v>87</v>
      </c>
    </row>
    <row r="2" spans="1:2" x14ac:dyDescent="0.85">
      <c r="A2" t="s">
        <v>0</v>
      </c>
    </row>
    <row r="3" spans="1:2" x14ac:dyDescent="0.85">
      <c r="A3" t="s">
        <v>1</v>
      </c>
      <c r="B3" t="s">
        <v>61</v>
      </c>
    </row>
    <row r="4" spans="1:2" x14ac:dyDescent="0.85">
      <c r="A4" t="s">
        <v>2</v>
      </c>
      <c r="B4" t="s">
        <v>62</v>
      </c>
    </row>
    <row r="5" spans="1:2" x14ac:dyDescent="0.85">
      <c r="A5" t="s">
        <v>3</v>
      </c>
      <c r="B5" t="s">
        <v>63</v>
      </c>
    </row>
    <row r="6" spans="1:2" x14ac:dyDescent="0.85">
      <c r="A6" t="s">
        <v>4</v>
      </c>
      <c r="B6" t="s">
        <v>64</v>
      </c>
    </row>
    <row r="7" spans="1:2" x14ac:dyDescent="0.85">
      <c r="A7" t="s">
        <v>28</v>
      </c>
      <c r="B7" t="s">
        <v>65</v>
      </c>
    </row>
    <row r="8" spans="1:2" x14ac:dyDescent="0.85">
      <c r="A8" t="s">
        <v>29</v>
      </c>
      <c r="B8" t="s">
        <v>66</v>
      </c>
    </row>
    <row r="9" spans="1:2" x14ac:dyDescent="0.85">
      <c r="A9" t="s">
        <v>5</v>
      </c>
      <c r="B9" t="s">
        <v>67</v>
      </c>
    </row>
    <row r="10" spans="1:2" x14ac:dyDescent="0.85">
      <c r="A10" t="s">
        <v>5</v>
      </c>
      <c r="B10" t="s">
        <v>67</v>
      </c>
    </row>
    <row r="11" spans="1:2" x14ac:dyDescent="0.85">
      <c r="A11" t="s">
        <v>20</v>
      </c>
      <c r="B11" t="s">
        <v>69</v>
      </c>
    </row>
    <row r="12" spans="1:2" x14ac:dyDescent="0.85">
      <c r="A12" t="s">
        <v>16</v>
      </c>
      <c r="B12" t="s">
        <v>68</v>
      </c>
    </row>
    <row r="13" spans="1:2" x14ac:dyDescent="0.85">
      <c r="A13" t="s">
        <v>17</v>
      </c>
      <c r="B13" t="s">
        <v>70</v>
      </c>
    </row>
    <row r="14" spans="1:2" x14ac:dyDescent="0.85">
      <c r="A14" t="s">
        <v>18</v>
      </c>
      <c r="B14" t="s">
        <v>71</v>
      </c>
    </row>
    <row r="15" spans="1:2" x14ac:dyDescent="0.85">
      <c r="A15" t="s">
        <v>19</v>
      </c>
      <c r="B15" t="s">
        <v>72</v>
      </c>
    </row>
    <row r="16" spans="1:2" x14ac:dyDescent="0.85">
      <c r="A16" t="s">
        <v>21</v>
      </c>
      <c r="B16" t="s">
        <v>73</v>
      </c>
    </row>
    <row r="17" spans="1:2" x14ac:dyDescent="0.85">
      <c r="A17" t="s">
        <v>22</v>
      </c>
      <c r="B17" t="s">
        <v>74</v>
      </c>
    </row>
    <row r="18" spans="1:2" x14ac:dyDescent="0.85">
      <c r="A18" t="s">
        <v>23</v>
      </c>
      <c r="B18" t="s">
        <v>75</v>
      </c>
    </row>
    <row r="19" spans="1:2" x14ac:dyDescent="0.85">
      <c r="A19" t="s">
        <v>24</v>
      </c>
      <c r="B19" t="s">
        <v>76</v>
      </c>
    </row>
    <row r="20" spans="1:2" x14ac:dyDescent="0.85">
      <c r="A20" t="s">
        <v>25</v>
      </c>
      <c r="B20" t="s">
        <v>77</v>
      </c>
    </row>
    <row r="21" spans="1:2" x14ac:dyDescent="0.85">
      <c r="A21" t="s">
        <v>43</v>
      </c>
      <c r="B21" t="s">
        <v>78</v>
      </c>
    </row>
    <row r="22" spans="1:2" x14ac:dyDescent="0.85">
      <c r="A22" t="s">
        <v>44</v>
      </c>
      <c r="B22" t="s">
        <v>79</v>
      </c>
    </row>
    <row r="23" spans="1:2" x14ac:dyDescent="0.85">
      <c r="A23" t="s">
        <v>45</v>
      </c>
      <c r="B23" t="s">
        <v>80</v>
      </c>
    </row>
    <row r="24" spans="1:2" x14ac:dyDescent="0.85">
      <c r="A24" s="1" t="s">
        <v>54</v>
      </c>
      <c r="B24" t="s">
        <v>81</v>
      </c>
    </row>
    <row r="25" spans="1:2" x14ac:dyDescent="0.85">
      <c r="A25" s="1" t="s">
        <v>55</v>
      </c>
      <c r="B25" t="s">
        <v>82</v>
      </c>
    </row>
    <row r="26" spans="1:2" x14ac:dyDescent="0.85">
      <c r="A26" s="1" t="s">
        <v>56</v>
      </c>
      <c r="B26" t="s">
        <v>83</v>
      </c>
    </row>
    <row r="27" spans="1:2" x14ac:dyDescent="0.85">
      <c r="A27" s="1" t="s">
        <v>57</v>
      </c>
      <c r="B27" t="s">
        <v>84</v>
      </c>
    </row>
    <row r="28" spans="1:2" x14ac:dyDescent="0.85">
      <c r="A28" s="1" t="s">
        <v>59</v>
      </c>
      <c r="B28" t="s">
        <v>85</v>
      </c>
    </row>
    <row r="29" spans="1:2" x14ac:dyDescent="0.85">
      <c r="A29" s="1" t="s">
        <v>60</v>
      </c>
      <c r="B29" t="s">
        <v>86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Data</vt:lpstr>
      <vt:lpstr>memo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GAKU_AMADA_JAMSTEC</dc:creator>
  <cp:lastModifiedBy>Amada Gaku</cp:lastModifiedBy>
  <dcterms:created xsi:type="dcterms:W3CDTF">2022-09-04T22:56:46Z</dcterms:created>
  <dcterms:modified xsi:type="dcterms:W3CDTF">2023-09-05T10:52:49Z</dcterms:modified>
</cp:coreProperties>
</file>