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d.docs.live.net/d2c2323c749b259f/Dokumente/Publikationen/Journal i4-0 Services/JIntM/"/>
    </mc:Choice>
  </mc:AlternateContent>
  <xr:revisionPtr revIDLastSave="2" documentId="8_{CC6CEAFC-C2C2-44CF-BF79-FF1C0C71B54A}" xr6:coauthVersionLast="47" xr6:coauthVersionMax="47" xr10:uidLastSave="{644C2E94-F476-4788-8BB3-21AEDC28A85B}"/>
  <bookViews>
    <workbookView xWindow="28680" yWindow="-120" windowWidth="29040" windowHeight="15720" activeTab="4" xr2:uid="{95FA5EAF-A02D-4BA4-96A6-8D2048A3F6CD}"/>
  </bookViews>
  <sheets>
    <sheet name="METAV 2022" sheetId="3" r:id="rId1"/>
    <sheet name="EMO - Mailand" sheetId="4" r:id="rId2"/>
    <sheet name="Detail analysis fast movers (E)" sheetId="10" r:id="rId3"/>
    <sheet name="Company articles" sheetId="11" r:id="rId4"/>
    <sheet name="digested data" sheetId="13" r:id="rId5"/>
    <sheet name="Interviews" sheetId="12" r:id="rId6"/>
  </sheets>
  <definedNames>
    <definedName name="_xlnm._FilterDatabase" localSheetId="2" hidden="1">'Detail analysis fast movers (E)'!$A$2:$O$94</definedName>
    <definedName name="_xlnm._FilterDatabase" localSheetId="4" hidden="1">'digested data'!$B$1:$I$93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25" i="13" l="1"/>
  <c r="P25" i="13"/>
  <c r="O25" i="13"/>
  <c r="N25" i="13"/>
  <c r="Q23" i="13"/>
  <c r="P23" i="13"/>
  <c r="O23" i="13"/>
  <c r="N23" i="13"/>
  <c r="Q20" i="13"/>
  <c r="P20" i="13"/>
  <c r="O20" i="13"/>
  <c r="N20" i="13"/>
  <c r="Q18" i="13"/>
  <c r="P18" i="13"/>
  <c r="O18" i="13"/>
  <c r="N18" i="13"/>
  <c r="N9" i="13"/>
  <c r="N6" i="13"/>
  <c r="N5" i="13"/>
  <c r="N4" i="13"/>
  <c r="N3" i="13"/>
  <c r="Y3" i="13"/>
  <c r="V6" i="13"/>
  <c r="U6" i="13"/>
  <c r="Y6" i="13" s="1"/>
  <c r="T5" i="13"/>
  <c r="T6" i="13"/>
  <c r="S6" i="13"/>
  <c r="R6" i="13"/>
  <c r="Q6" i="13"/>
  <c r="V4" i="13"/>
  <c r="Z4" i="13" s="1"/>
  <c r="U4" i="13"/>
  <c r="Y4" i="13" s="1"/>
  <c r="T4" i="13"/>
  <c r="S4" i="13"/>
  <c r="R4" i="13"/>
  <c r="Q4" i="13"/>
  <c r="V3" i="13"/>
  <c r="U3" i="13"/>
  <c r="Z3" i="13" s="1"/>
  <c r="T3" i="13"/>
  <c r="S3" i="13"/>
  <c r="R3" i="13"/>
  <c r="Q3" i="13"/>
  <c r="V5" i="13"/>
  <c r="U5" i="13"/>
  <c r="Y5" i="13" s="1"/>
  <c r="S5" i="13"/>
  <c r="R5" i="13"/>
  <c r="Q5" i="13"/>
  <c r="F63" i="13"/>
  <c r="F64" i="13"/>
  <c r="F65" i="13"/>
  <c r="F66" i="13"/>
  <c r="F67" i="13"/>
  <c r="F68" i="13"/>
  <c r="F69" i="13"/>
  <c r="F70" i="13"/>
  <c r="F71" i="13"/>
  <c r="F72" i="13"/>
  <c r="F73" i="13"/>
  <c r="F36" i="13"/>
  <c r="F37" i="13"/>
  <c r="F38" i="13"/>
  <c r="F39" i="13"/>
  <c r="F40" i="13"/>
  <c r="F41" i="13"/>
  <c r="F42" i="13"/>
  <c r="F43" i="13"/>
  <c r="F44" i="13"/>
  <c r="F45" i="13"/>
  <c r="F46" i="13"/>
  <c r="F47" i="13"/>
  <c r="F48" i="13"/>
  <c r="F49" i="13"/>
  <c r="F50" i="13"/>
  <c r="F51" i="13"/>
  <c r="F52" i="13"/>
  <c r="F53" i="13"/>
  <c r="F54" i="13"/>
  <c r="F55" i="13"/>
  <c r="F56" i="13"/>
  <c r="F57" i="13"/>
  <c r="F58" i="13"/>
  <c r="F2" i="13"/>
  <c r="F59" i="13"/>
  <c r="F60" i="13"/>
  <c r="F61" i="13"/>
  <c r="F3" i="13"/>
  <c r="F4" i="13"/>
  <c r="F5" i="13"/>
  <c r="F6" i="13"/>
  <c r="F7" i="13"/>
  <c r="F8" i="13"/>
  <c r="F9" i="13"/>
  <c r="F10" i="13"/>
  <c r="F11" i="13"/>
  <c r="F12" i="13"/>
  <c r="F13" i="13"/>
  <c r="F14" i="13"/>
  <c r="F15" i="13"/>
  <c r="F16" i="13"/>
  <c r="F17" i="13"/>
  <c r="F18" i="13"/>
  <c r="F19" i="13"/>
  <c r="F20" i="13"/>
  <c r="F21" i="13"/>
  <c r="F22" i="13"/>
  <c r="F23" i="13"/>
  <c r="F24" i="13"/>
  <c r="F25" i="13"/>
  <c r="F26" i="13"/>
  <c r="F27" i="13"/>
  <c r="F28" i="13"/>
  <c r="F29" i="13"/>
  <c r="F30" i="13"/>
  <c r="F31" i="13"/>
  <c r="F32" i="13"/>
  <c r="F33" i="13"/>
  <c r="F34" i="13"/>
  <c r="F35" i="13"/>
  <c r="F74" i="13"/>
  <c r="F75" i="13"/>
  <c r="F76" i="13"/>
  <c r="F77" i="13"/>
  <c r="F78" i="13"/>
  <c r="F79" i="13"/>
  <c r="F80" i="13"/>
  <c r="F81" i="13"/>
  <c r="F82" i="13"/>
  <c r="F83" i="13"/>
  <c r="F84" i="13"/>
  <c r="F85" i="13"/>
  <c r="F86" i="13"/>
  <c r="F87" i="13"/>
  <c r="F88" i="13"/>
  <c r="F89" i="13"/>
  <c r="F90" i="13"/>
  <c r="F91" i="13"/>
  <c r="F92" i="13"/>
  <c r="F93" i="13"/>
  <c r="F62" i="13"/>
  <c r="Z6" i="13" l="1"/>
  <c r="Z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tc={BE5E61B5-8C03-405F-A084-212711E158FF}</author>
    <author>tc={DF724243-6634-4F8D-86F4-A0C41FDC2E7A}</author>
    <author>tc={C7A67291-7A5E-425F-A64A-9771A3DC2380}</author>
    <author>tc={EE253D96-190D-4FFC-8CFC-3B03483E3601}</author>
    <author>tc={8B64A867-E3D2-4B4E-B644-7294B14B8B1E}</author>
    <author>tc={73936322-BD8D-45DB-894A-4CBA9B5E24B1}</author>
    <author>tc={2F223F5B-5593-4F5D-A8E4-0A14FDC82797}</author>
    <author>tc={94A61D82-8B63-4E9B-942E-424E69F79643}</author>
    <author>tc={D90136D1-5E77-4040-BCD4-38071B0F4033}</author>
  </authors>
  <commentList>
    <comment ref="G12" authorId="0" shapeId="0" xr:uid="{62F638D5-3462-4B1D-A12F-372DA375F2C8}">
      <text>
        <r>
          <rPr>
            <sz val="11"/>
            <color theme="1"/>
            <rFont val="Calibri"/>
            <family val="2"/>
            <scheme val="minor"/>
          </rPr>
          <t xml:space="preserve">[Threaded comment]
Your version of Excel allows you to read this threaded comment; however, any edits to it will get removed if the file is opened in a newer version of Excel. Learn more: https://go.microsoft.com/fwlink/?linkid=870924
Comment:
    https://www.wagner-maschinen.de/automatisierung/nc-wagner
</t>
        </r>
      </text>
    </comment>
    <comment ref="D15" authorId="1" shapeId="0" xr:uid="{A354F53E-1EBB-44F1-968D-E89FC985F1CC}">
      <text>
        <r>
          <rPr>
            <sz val="11"/>
            <color theme="1"/>
            <rFont val="Calibri"/>
            <family val="2"/>
            <scheme val="minor"/>
          </rPr>
          <t xml:space="preserve">[Threaded comment]
Your version of Excel allows you to read this threaded comment; however, any edits to it will get removed if the file is opened in a newer version of Excel. Learn more: https://go.microsoft.com/fwlink/?linkid=870924
Comment:
    https://www.werkstatt-betrieb.de/a/news/mandh-gruppe-wird-teil-der-hexagon-ab-235499
</t>
        </r>
      </text>
    </comment>
    <comment ref="C42" authorId="2" shapeId="0" xr:uid="{24C5E0AE-6DAF-48FA-B9B9-9E71A73457B1}">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https://die-deutsche-wirtschaft.de/auslands-unternehmen/desch-antriebstechnik-gmbh-co-kg-arnsberg/</t>
        </r>
      </text>
    </comment>
    <comment ref="D42" authorId="3" shapeId="0" xr:uid="{0009DFFA-35FE-4C83-9C08-AF85B209AA5B}">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https://www.desch.com/de/aktuelles/news/details/desch-geht-den-naechsten-schritt-in-richtung-zukunft.html</t>
        </r>
      </text>
    </comment>
    <comment ref="D43" authorId="4" shapeId="0" xr:uid="{A069584E-CFF3-43EB-9607-44B97FC37DE6}">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https://mav.industrie.de/news/guter-umsatz-in-2021-amf-hofft-auf-wachstum/</t>
        </r>
      </text>
    </comment>
    <comment ref="D65" authorId="5" shapeId="0" xr:uid="{65C63E25-8E3F-491B-A806-E70B159CE653}">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https://www.northdata.de/Carl+Zeiss+GOM+Metrology+GmbH,+Braunschweig/HRB+3131</t>
        </r>
      </text>
    </comment>
    <comment ref="D67" authorId="6" shapeId="0" xr:uid="{41AA0651-9402-4BB5-BDD1-512C835D1D85}">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https://www.northdata.de/Carl+Zeiss+GOM+Metrology+GmbH,+Braunschweig/HRB+3131</t>
        </r>
      </text>
    </comment>
    <comment ref="D70" authorId="7" shapeId="0" xr:uid="{492D28DA-F624-4A2E-9802-600BB8C836B1}">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https://die-deutsche-wirtschaft.de/famu_top/euchner-gmbh-co-kg-leinfelden-echterdingen-umsatz-mitarbeiterzahl/</t>
        </r>
      </text>
    </comment>
    <comment ref="D82" authorId="8" shapeId="0" xr:uid="{5B35138B-BB68-4E0C-A743-40846C90CF31}">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https://chiron.de/aktuelles-presse/presse/pressemitteilungen/chiron-group-unternimmt-weitreichende-schritte-zur-zukunftssicherung</t>
        </r>
      </text>
    </comment>
  </commentList>
</comments>
</file>

<file path=xl/sharedStrings.xml><?xml version="1.0" encoding="utf-8"?>
<sst xmlns="http://schemas.openxmlformats.org/spreadsheetml/2006/main" count="2887" uniqueCount="1325">
  <si>
    <t>3D-Metall Theobald e.K.</t>
  </si>
  <si>
    <t>3YOURMIND GmbH</t>
  </si>
  <si>
    <t>AdeQuate Solutions GmbH</t>
  </si>
  <si>
    <t>AFS Airfilter Systeme GmbH</t>
  </si>
  <si>
    <t>AGEMA Germany GmbH</t>
  </si>
  <si>
    <t>Air-Fresh-Service Industriefilter GmbH</t>
  </si>
  <si>
    <t>Albrecht Präzision GmbH &amp; Co.KG</t>
  </si>
  <si>
    <t>?</t>
  </si>
  <si>
    <t>Alfred Kärcher Vertriebs GmbH</t>
  </si>
  <si>
    <t>Allclean Reinigungs- und Umwelt-Technik GmbH</t>
  </si>
  <si>
    <t>Allmendinger Elektromechanik KG</t>
  </si>
  <si>
    <t>ALPHA LASER GmbH</t>
  </si>
  <si>
    <t>alphacam GmbH</t>
  </si>
  <si>
    <t>Ametek GmbH Division Creaform Deutschland</t>
  </si>
  <si>
    <t>AMF Andreas Maier GmbH &amp; Co. KG</t>
  </si>
  <si>
    <t>Anmasi GmbH</t>
  </si>
  <si>
    <t>Apfel GmbH</t>
  </si>
  <si>
    <t>AREA GEMEINSCHAFTSSTAND</t>
  </si>
  <si>
    <t>Arnz Flott GmbH Werkzeugmaschinen</t>
  </si>
  <si>
    <t>AVANTEC Zerspantechnik GmbH</t>
  </si>
  <si>
    <t>BELKI Filtertechnik GmbH</t>
  </si>
  <si>
    <t>BEOSYS GmbH</t>
  </si>
  <si>
    <t>Bilz Werkzeugfabrik GmbH &amp; Co. KG</t>
  </si>
  <si>
    <t>Blue Effekkt Lubricants GmbH</t>
  </si>
  <si>
    <t>Blum-Novotest GmbH Fertigungs-Messtechnik</t>
  </si>
  <si>
    <t>Bodycote Wärmebehandlung GmbH</t>
  </si>
  <si>
    <t>Boger &amp; Benz GmbH</t>
  </si>
  <si>
    <t>Butzbach Marking GmbH</t>
  </si>
  <si>
    <t>Carl Zeiss GOM Metrology GmbH</t>
  </si>
  <si>
    <t>Carl Zeiss Industrielle Messtechnik GmbH</t>
  </si>
  <si>
    <t>Cemastir GmbH</t>
  </si>
  <si>
    <t>Certa Systems GmbH</t>
  </si>
  <si>
    <t>CGTech Deutschland GmbH</t>
  </si>
  <si>
    <t>CHIRON Group SE</t>
  </si>
  <si>
    <t>Cimatron Technologies GmbH</t>
  </si>
  <si>
    <t>Citizen Machinery Europe GmbH</t>
  </si>
  <si>
    <t>CMA Maschinen GmbH</t>
  </si>
  <si>
    <t>Coenen Neuss GmbH &amp; Co. KG</t>
  </si>
  <si>
    <t>COFFEE GmbH</t>
  </si>
  <si>
    <t>COSCOM Computer GmbH</t>
  </si>
  <si>
    <t>DIJET GmbH</t>
  </si>
  <si>
    <t>DPS Software GmbH</t>
  </si>
  <si>
    <t>Dr. Heinrich Schneider Messtechnik GmbH</t>
  </si>
  <si>
    <t>ensun GmbH</t>
  </si>
  <si>
    <t>ERBO GmbH</t>
  </si>
  <si>
    <t>Ernst Graf GmbH</t>
  </si>
  <si>
    <t>EROWA System Technologien GmbH</t>
  </si>
  <si>
    <t>EXAPT Systemtechnik GmbH</t>
  </si>
  <si>
    <t>FARO Europe GmbH &amp; Co. KG</t>
  </si>
  <si>
    <t>Flaig Magnetsysteme GmbH &amp; Co. KG</t>
  </si>
  <si>
    <t>FoxBase GmbH</t>
  </si>
  <si>
    <t>Fumex GmbH</t>
  </si>
  <si>
    <t>Geibel &amp; Hotz GmbH</t>
  </si>
  <si>
    <t>Georg Render GmbH</t>
  </si>
  <si>
    <t>Häberle Feinmechanik CNC-Technik GmbH</t>
  </si>
  <si>
    <t>Hanse Spanntechnik GmbH &amp; Co.KG</t>
  </si>
  <si>
    <t>HÄRTHA - Aldenhoven GmbH</t>
  </si>
  <si>
    <t>Hartmetall-Werkzeugfabrik Paul Horn GmbH</t>
  </si>
  <si>
    <t>HB Turnkey GmbH</t>
  </si>
  <si>
    <t>Helmut Diebold GmbH &amp; Co. Goldring-Werkzeugfabrik</t>
  </si>
  <si>
    <t>Hexagon m&amp;h Inprocess Messtechnik GmbH</t>
  </si>
  <si>
    <t>Hexagon Production Software</t>
  </si>
  <si>
    <t>Hiwin GmbH</t>
  </si>
  <si>
    <t>Höcker Polytechnik GmbH Absaug- und Entsorgungssysteme</t>
  </si>
  <si>
    <t>Huber GmbH &amp; Co.KG</t>
  </si>
  <si>
    <t>HURCO GmbH Werkzeugmaschinen</t>
  </si>
  <si>
    <t>HYDROKOMP GmbH</t>
  </si>
  <si>
    <t>IBT Ingenieurbüro Thiermann GmbH</t>
  </si>
  <si>
    <t>ifp Software GmbH</t>
  </si>
  <si>
    <t>ILT Industrie-Luftfiltertechnik GmbH</t>
  </si>
  <si>
    <t>IndustryArena GmbH</t>
  </si>
  <si>
    <t>INNOMAX AG</t>
  </si>
  <si>
    <t>International Innovative Startups VDW e.V.</t>
  </si>
  <si>
    <t>isel Germany AG</t>
  </si>
  <si>
    <t>Jansen Maschinen GmbH</t>
  </si>
  <si>
    <t>JMT Juaristi Machine Tools GmbH &amp; Co. KG</t>
  </si>
  <si>
    <t>joke Technology GmbH</t>
  </si>
  <si>
    <t>Jongen Werkzeugtechnik GmbH</t>
  </si>
  <si>
    <t>JUNGE INNOVATIVE UNTERNEHMEN VDW e.V.</t>
  </si>
  <si>
    <t>Kaindl-Schleiftechnik Reiling GmbH</t>
  </si>
  <si>
    <t>KAMI GmbH</t>
  </si>
  <si>
    <t>Karl-Heinz Arnold GmbH</t>
  </si>
  <si>
    <t>KEYENCE DEUTSCHLAND GmbH</t>
  </si>
  <si>
    <t>KM-Industrie GmbH - industrial cleaning systems</t>
  </si>
  <si>
    <t>Knowhow Wilhelms GmbH</t>
  </si>
  <si>
    <t>Kreatize GmbH</t>
  </si>
  <si>
    <t>Kurt Breuning IRCO Maschinenbau GmbH</t>
  </si>
  <si>
    <t>Lampert Werktechnik GmbH</t>
  </si>
  <si>
    <t>LANG Technik GmbH</t>
  </si>
  <si>
    <t>Liqui Filter GmbH</t>
  </si>
  <si>
    <t>lmprintec - Material Testing Salutions</t>
  </si>
  <si>
    <t>MAFAC - E. Schwarz GmbH &amp; Co.KG</t>
  </si>
  <si>
    <t>MANN+HUMMEL GmbH</t>
  </si>
  <si>
    <t>Mark3D GmbH</t>
  </si>
  <si>
    <t>Maschinen Wagner Werkzeugmaschinen GmbH</t>
  </si>
  <si>
    <t>Mauth Werkzeug-Schleiftechnik GmbH</t>
  </si>
  <si>
    <t>MAXION Jänsch &amp; Ortlepp GmbH</t>
  </si>
  <si>
    <t>MHG Strahlanlagen GmbH</t>
  </si>
  <si>
    <t>MHT GmbH Merz &amp; Haag</t>
  </si>
  <si>
    <t>moldtech GmbH</t>
  </si>
  <si>
    <t>Monforts WZM Produktion u. Handel GmbH &amp; Co. KG</t>
  </si>
  <si>
    <t>Montronix GmbH</t>
  </si>
  <si>
    <t>Nachwuchsstiftung Maschinenbau gGmbH</t>
  </si>
  <si>
    <t>NC Graphics GmbH</t>
  </si>
  <si>
    <t>oculavis GmbH</t>
  </si>
  <si>
    <t>OneCNC Deutschland</t>
  </si>
  <si>
    <t>Optris GmbH</t>
  </si>
  <si>
    <t>PERO Aktiengesellschaft P. Erbel Maschinen- und Apparatebau</t>
  </si>
  <si>
    <t>Pfleghar GmbH &amp; Co. KG</t>
  </si>
  <si>
    <t>ph-cleantec GmbH Clearly Clean Results</t>
  </si>
  <si>
    <t>Pimpel CAD CAM GmbH &amp; Co. KG</t>
  </si>
  <si>
    <t>Plymovent GmbH</t>
  </si>
  <si>
    <t>ProHandling GmbH</t>
  </si>
  <si>
    <t>PROTOTEC GmbH &amp; Co. KG</t>
  </si>
  <si>
    <t>psb intralogistics GmbH</t>
  </si>
  <si>
    <t>QFORM UK prosimalys GmbH</t>
  </si>
  <si>
    <t>QuantoLux GmbH</t>
  </si>
  <si>
    <t>Retec-Automark Markier- und Befestigungssysteme GmbH</t>
  </si>
  <si>
    <t>RIBO-Industriesauger GmbH</t>
  </si>
  <si>
    <t>Roboris-Deutschland GmbH</t>
  </si>
  <si>
    <t>Röders GmbH</t>
  </si>
  <si>
    <t>Röltgen GmbH &amp; Co. KG Marking-Systems</t>
  </si>
  <si>
    <t>RUD Ketten Rieger &amp; Dietz GmbH u. Co. KG</t>
  </si>
  <si>
    <t>Rudi Knopp Maschinen GmbH</t>
  </si>
  <si>
    <t>RUF Maschinenbau GmbH &amp; Co. KG</t>
  </si>
  <si>
    <t>Schott Systeme GmbH</t>
  </si>
  <si>
    <t>Sodick Deutschland GmbH</t>
  </si>
  <si>
    <t>SolidCAM GmbH</t>
  </si>
  <si>
    <t>Solidpro GmbH</t>
  </si>
  <si>
    <t>Sonic Technology AG</t>
  </si>
  <si>
    <t>Spanflug Technologies GmbH</t>
  </si>
  <si>
    <t>Spinner Werkzeugmaschinenfabrik GmbH</t>
  </si>
  <si>
    <t>Studenroth Präzisionstechnik GmbH</t>
  </si>
  <si>
    <t>TAMLOT</t>
  </si>
  <si>
    <t>teamtec CNC-Werkzeugmaschinen GmbH</t>
  </si>
  <si>
    <t>Tierra Tech GmbH</t>
  </si>
  <si>
    <t>tr8fin GmbH</t>
  </si>
  <si>
    <t>TRUMPF Laser- und Systemtechnik GmbH</t>
  </si>
  <si>
    <t>UMATI - VDW-Forschungsinstitut e.V.</t>
  </si>
  <si>
    <t>VDMA Mess- und Prüftechnik</t>
  </si>
  <si>
    <t>VDMA Präzisionswerkzeuge</t>
  </si>
  <si>
    <t>VDMA Services GmbH</t>
  </si>
  <si>
    <t>vectorcam GmbH</t>
  </si>
  <si>
    <t>Verein Deutscher Werkzeugmaschinenfabriken e.V.</t>
  </si>
  <si>
    <t>VICIVISION GmbH</t>
  </si>
  <si>
    <t>Vision Engineering Ltd.</t>
  </si>
  <si>
    <t>Vogel Communications Group GmbH &amp; Co.KG MM MaschinenMarkt</t>
  </si>
  <si>
    <t>Walter Bautz GmbH</t>
  </si>
  <si>
    <t>WeAre GmbH</t>
  </si>
  <si>
    <t>WENZEL Group GmbH &amp; Co. KG</t>
  </si>
  <si>
    <t>Werth Messtechnik GmbH</t>
  </si>
  <si>
    <t>Wissner Gesellschaft für Maschinenbau mbH</t>
  </si>
  <si>
    <t>WMW AG</t>
  </si>
  <si>
    <t>WSF Werkzeugmaschinen GmbH</t>
  </si>
  <si>
    <t>Zecha Hartmetall - Werkzeugfabrikation GmbH</t>
  </si>
  <si>
    <t>Zimmer &amp; Kreim GmbH &amp; Co. KG</t>
  </si>
  <si>
    <t>Zwima Technologie GmbH</t>
  </si>
  <si>
    <t>3D SIGNALS GMBH (3D SIGNALS)</t>
  </si>
  <si>
    <t>A.MANNESMANN MASCHINENFABRIK GMBH (A.MANNESMANN)</t>
  </si>
  <si>
    <t>ALFRED H. SCHÜTTE GMBH &amp; CO.KG (SCHÜTTE)</t>
  </si>
  <si>
    <t>AMF ANDREAS MAIER GMBH &amp; CO. KG (AMF)</t>
  </si>
  <si>
    <t>ATE ANTRIEBSTECHNIK UND ENTWICKLUNGS GMBH &amp; CO. KG (ATE)</t>
  </si>
  <si>
    <t>AXA ENTWICKLUNGS- UND MASCHINENBAU GMBH (AXA)</t>
  </si>
  <si>
    <t>BEHRINGER EISELE GMBH (BEHRINGER EISELE)</t>
  </si>
  <si>
    <t>BEHRINGER GMBH (BEHRINGER)</t>
  </si>
  <si>
    <t>BERG &amp; CO. SPANNTECHNIK GMBH (BERG SPANNTECHNIK)</t>
  </si>
  <si>
    <t>BIAX - SCHMID &amp; WEZEL GMBH (BIAX)</t>
  </si>
  <si>
    <t>BLOHM JUNG GMBH (BLOHM JUNG)</t>
  </si>
  <si>
    <t>BLUM-NOVOTEST GMBH (BLUM NOVOTEST)</t>
  </si>
  <si>
    <t>BOTEK PRÄZISIONSBOHRTECHNIK GMBH (BOTEK)</t>
  </si>
  <si>
    <t>BUDERUS SCHLEIFTECHNIK GMBH (BUDERUS SCHLEIFTECHNIK)</t>
  </si>
  <si>
    <t>C-COM GMBH (C-COM)</t>
  </si>
  <si>
    <t>CARL BENZINGER GMBH (BENZINGER)</t>
  </si>
  <si>
    <t>CARL ZEISS INDUSTRIELLE MESSTECHNIK GMBH (ZEISS)</t>
  </si>
  <si>
    <t>CEMECON AG (CEMECON)</t>
  </si>
  <si>
    <t>CHIRON GROUP SE (CHIRON GROUP)</t>
  </si>
  <si>
    <t>CNC-TECHNIK WEISS GMBH (WEISS)</t>
  </si>
  <si>
    <t>DANOBAT-OVERBECK GMBH (DANOBAT-OVERBECK)</t>
  </si>
  <si>
    <t>DECKEL MAHO PFRONTEN GMBH (DECKEL MAHO PFRONTEN)</t>
  </si>
  <si>
    <t>DECKEL MAHO SEEBACH GMBH (DECKEL MAHO SEEBACH)</t>
  </si>
  <si>
    <t>DESCH ANTRIEBSTECHNIK GMBH &amp; CO. KG (DESCH)</t>
  </si>
  <si>
    <t>DISKUS WERKE SCHLEIFTECHNIK GMBH (DISKUS WERKE SCHLEIFTECHNIK)</t>
  </si>
  <si>
    <t>DMG MORI ADDITIVE GMBH (DMG MORI ADDITIVE)</t>
  </si>
  <si>
    <t>DMG MORI GLOBAL MARKETING GMBH (DMG MORI GLOBAL MARKETING)</t>
  </si>
  <si>
    <t>DMG MORI ULTRASONIC LASERTEC GMBH (DMG MORI ULTRASONIC LASERTEC)</t>
  </si>
  <si>
    <t>DR. JOHANNES HEIDENHAIN GMBH (HEIDENHAIN)</t>
  </si>
  <si>
    <t>DVS TOOLING GMBH (DVS TOOLING)</t>
  </si>
  <si>
    <t>DVS UNIVERSAL GRINDING GMBH (DVS UNIVERSAL GRINDING)</t>
  </si>
  <si>
    <t>ECOROLL WERKZEUGTECHNIK AG (ECOROLL)</t>
  </si>
  <si>
    <t>EMAG ECM GMBH (ECM)</t>
  </si>
  <si>
    <t>EMAG ELDEC INDUCTION GMBH (ELDEC)</t>
  </si>
  <si>
    <t>EMAG KOEPFER GMBH (KOEPFER)</t>
  </si>
  <si>
    <t>EMAG LASERTEC GMBH (LASERTEC)</t>
  </si>
  <si>
    <t>EMAG MASCHINENFABRIK GMBH - SCHERER FEINBAU (SCHERER)</t>
  </si>
  <si>
    <t>EMAG MASCHINENFABRIK GMBH (EMAG MASCHINENFABRIK)</t>
  </si>
  <si>
    <t>ERWIN JUNKER MASCHINENFABRIK GMBH (JUNKER)</t>
  </si>
  <si>
    <t>ESA EPPINGER GMBH (EPPINGER)</t>
  </si>
  <si>
    <t>EUCHNER GMBH + CO. KG (EUCHNER)</t>
  </si>
  <si>
    <t>EXERON GMBH (EXERON)</t>
  </si>
  <si>
    <t>FORKARDT DEUTSCHLAND GMBH (FORKARDT DEUTSCHLAND)</t>
  </si>
  <si>
    <t>FORTE GMBH (FORTE)</t>
  </si>
  <si>
    <t>GEBR. SAACKE GMBH &amp; CO. KG (SAACKE)</t>
  </si>
  <si>
    <t>GILDEMEISTER DREHMASCHINEN GMBH (GILDEMEISTER DREHMASCHINEN)</t>
  </si>
  <si>
    <t>GLEASON-HURTH TOOLING GMBH (GLEASON-HURTH)</t>
  </si>
  <si>
    <t>GLEASON-PFAUTER MASCHINENFABRIK GMBH (GLEASON-PFAUTER)</t>
  </si>
  <si>
    <t>GMN PAUL MÜLLER INDUSTRIE GMBH &amp; CO. KG (GMN)</t>
  </si>
  <si>
    <t>GOM GMBH (GOM)</t>
  </si>
  <si>
    <t>HAAS SCHLEIFMASCHINEN GMBH (HAAS SCHLEIFMASCHINEN)</t>
  </si>
  <si>
    <t>HAIMER GMBH (HAIMER)</t>
  </si>
  <si>
    <t>HAINBUCH SPANNENDE TECHNIK GMBH (HAINBUCH)</t>
  </si>
  <si>
    <t>HARDINGE GMBH (HARDINGE)</t>
  </si>
  <si>
    <t>HARTMETALL-WERKZEUGFABRIK PAUL HORN GMBH (HORN, PAUL)</t>
  </si>
  <si>
    <t>HEIMATEC GMBH (HEIMATEC)</t>
  </si>
  <si>
    <t>HENNIG GMBH (HENNIG)</t>
  </si>
  <si>
    <t>HONSBERG METALLSÄGEN GMBH (HONSBERG METALLSÄGEN)</t>
  </si>
  <si>
    <t>HYPROSTATIK SCHÖNFELD GMBH (HYPROSTATIK)</t>
  </si>
  <si>
    <t>IDEAL-WERK C.+ E. JUNGEBLODT GMBH + CO. KG (IDEAL-WERK)</t>
  </si>
  <si>
    <t>INDEX-WERKE GMBH &amp; CO. KG (INDEX)</t>
  </si>
  <si>
    <t>J.G. WEISSER SÖHNE GMBH &amp; CO.KG (WEISSER SÖHNE)</t>
  </si>
  <si>
    <t>J.N. EBERLE &amp; CIE. GMBH (EBERLE J.N. &amp; CIE.)</t>
  </si>
  <si>
    <t>JUKI AUTOMATION SYSTEMS GMBH (JUKI)</t>
  </si>
  <si>
    <t>KAPP GMBH &amp; CO. KG (KAPP NILES)</t>
  </si>
  <si>
    <t>KARL-HEINZ ARNOLD GMBH (ARNO WERKZEUGE)</t>
  </si>
  <si>
    <t>KEMMER PRÄZISION GMBH (KEMMER PRÄZISION)</t>
  </si>
  <si>
    <t>KERN MICROTECHNIK GMBH (KERN MICROTECHNIK)</t>
  </si>
  <si>
    <t>KLINGELNBERG GMBH (KLINGELNBERG)</t>
  </si>
  <si>
    <t>LASCO UMFORMTECHNIK GMBH (LASCO)</t>
  </si>
  <si>
    <t>LICON MT GMBH &amp; CO. KG (LICON MT)</t>
  </si>
  <si>
    <t>LIEBHERR-VERZAHNTECHNIK GMBH (LIEBHERR)</t>
  </si>
  <si>
    <t>LTA LUFTTECHNIK GMBH (LTA)</t>
  </si>
  <si>
    <t>MAHR GMBH (MAHR)</t>
  </si>
  <si>
    <t>MAKINO EUROPE GMBH (MAKINO)</t>
  </si>
  <si>
    <t>MAPAL FABRIK FÜR PRÄZISIONSWERKZEUGE DR. KRESS KG (MAPAL)</t>
  </si>
  <si>
    <t>MASCHINENFABRIK BERTHOLD HERMLE AG (HERMLE)</t>
  </si>
  <si>
    <t>MIMATIC GMBH (MIMATIC)</t>
  </si>
  <si>
    <t>MODULEWORKS GMBH (MODULEWORKS)</t>
  </si>
  <si>
    <t>NAXOS-DISKUS Schleifmittelwerke GmbH</t>
  </si>
  <si>
    <t>OKAMOTO Machine Tool Europe GmbH</t>
  </si>
  <si>
    <t>Open Mind Technologies AG</t>
  </si>
  <si>
    <t>OTEC Präzisionsfinish GmbH</t>
  </si>
  <si>
    <t>OTT-JAKOB Spanntechnik GmbH</t>
  </si>
  <si>
    <t>PARTSCLOUD GMBH</t>
  </si>
  <si>
    <t>PAUL DÜMMEL WERKZEUGFABRIK GMBH</t>
  </si>
  <si>
    <t>PEISELER GMBH &amp; CO. KG</t>
  </si>
  <si>
    <t>PITTLER T &amp; S GMBH</t>
  </si>
  <si>
    <t>PRÄWEMA ANTRIEBSTECHNIK GMBH</t>
  </si>
  <si>
    <t>PRO-MICRON GMBH</t>
  </si>
  <si>
    <t>PWS PRÄZISIONSWERKZEUGE GMBH</t>
  </si>
  <si>
    <t>RAFI GMBH &amp; CO. KG</t>
  </si>
  <si>
    <t>RBC FÖRDERTECHNIK GMBH</t>
  </si>
  <si>
    <t>RINECK GMBH</t>
  </si>
  <si>
    <t>ROBERT ROENTGEN GMBH &amp; CO. KG</t>
  </si>
  <si>
    <t>RÖHM GMBH</t>
  </si>
  <si>
    <t>RÖMHELD GMBH FRIEDRICHSHÜTTE</t>
  </si>
  <si>
    <t>ROSE PLASTIC AG</t>
  </si>
  <si>
    <t>ROTOCLEAR GMBH</t>
  </si>
  <si>
    <t xml:space="preserve">SCHAEFFLER TECHNOLOGIES AG &amp; CO. KG </t>
  </si>
  <si>
    <t>SCHNEEBERGER GMBH</t>
  </si>
  <si>
    <t xml:space="preserve">SCHUNK GMBH &amp; CO. KG SPANN - UND GREIFTECHNIK </t>
  </si>
  <si>
    <t>SCHWÄBISCHE WERKZEUGMASCHINEN GMBH</t>
  </si>
  <si>
    <t>SIEMENS AG</t>
  </si>
  <si>
    <t>SLM SOLUTIONS GROUP AG</t>
  </si>
  <si>
    <t>SMS MASCHINENBAU GMBH</t>
  </si>
  <si>
    <t>SMW-AUTOBLOK SPANNSYSTEME GMBH</t>
  </si>
  <si>
    <t xml:space="preserve">SPIETH-MASCHINENELEMENTE GMBH &amp; CO. KG </t>
  </si>
  <si>
    <t xml:space="preserve">STA SEPARATOREN-TECHNIK &amp; ANLAGENBAU GMBH </t>
  </si>
  <si>
    <t>TEAMVIEWER GERMANY GMBH</t>
  </si>
  <si>
    <t xml:space="preserve">TEBIS TECHNISCHE INFORMATIONSSYSTEME AG </t>
  </si>
  <si>
    <t>TSUNE EUROPA GMBH</t>
  </si>
  <si>
    <t xml:space="preserve">ULMER WERKZEUGSCHLEIFTECHNIK GMBH&amp;CO.KG </t>
  </si>
  <si>
    <t>UNISIG GMBH</t>
  </si>
  <si>
    <t>VÖLKEL GMBH</t>
  </si>
  <si>
    <t xml:space="preserve">VOLLMER WERKE MASCHINENFABRIK GMBH </t>
  </si>
  <si>
    <t>WALTER MASCHINENBAU GMBH</t>
  </si>
  <si>
    <t xml:space="preserve">WERKZEUGMASCHINENBAU ZIEGENHAIN GMBH </t>
  </si>
  <si>
    <t>WERKZEUGMASCHINENFABRIK WALDRICH COBURG GMBH</t>
  </si>
  <si>
    <t>WOHLHAUPTER GMBH</t>
  </si>
  <si>
    <t>WITTENSTEIN AG</t>
  </si>
  <si>
    <t xml:space="preserve">WIKUS-SÄGENFABRIK WILHELM H. KULLMANN </t>
  </si>
  <si>
    <t>ZIERSCH GMBH</t>
  </si>
  <si>
    <t>#</t>
  </si>
  <si>
    <t>IIoT Lösung</t>
  </si>
  <si>
    <t>Maintenance</t>
  </si>
  <si>
    <t>Fleet Management</t>
  </si>
  <si>
    <t>EaaS / pay per use</t>
  </si>
  <si>
    <t>lmprintec - Material Testing Solutions</t>
  </si>
  <si>
    <t>Zimmer &amp; Kreim</t>
  </si>
  <si>
    <t>Mader Druckluft</t>
  </si>
  <si>
    <t>alphacam gmbh</t>
  </si>
  <si>
    <t>nd</t>
  </si>
  <si>
    <t>Wagner Group</t>
  </si>
  <si>
    <t>Jagenberg</t>
  </si>
  <si>
    <t>DVS Group</t>
  </si>
  <si>
    <t>Winterhalter</t>
  </si>
  <si>
    <t>EMAG</t>
  </si>
  <si>
    <t>SMS group</t>
  </si>
  <si>
    <t>DMG Mori</t>
  </si>
  <si>
    <t>Heidelberg Druckmaschinen</t>
  </si>
  <si>
    <t>Jungheinrich</t>
  </si>
  <si>
    <t>Voith</t>
  </si>
  <si>
    <t>Level 1</t>
  </si>
  <si>
    <t>Level 2</t>
  </si>
  <si>
    <t>Aussteller</t>
  </si>
  <si>
    <t>Land</t>
  </si>
  <si>
    <t>PLZ</t>
  </si>
  <si>
    <t>Ort</t>
  </si>
  <si>
    <t>Halle/Stand</t>
  </si>
  <si>
    <t>Deutschland</t>
  </si>
  <si>
    <t>Leipzig</t>
  </si>
  <si>
    <t>16 C02</t>
  </si>
  <si>
    <t>Berlin</t>
  </si>
  <si>
    <t>Lahr</t>
  </si>
  <si>
    <t>16 E06</t>
  </si>
  <si>
    <t>Übrigshausen</t>
  </si>
  <si>
    <t>16 B28</t>
  </si>
  <si>
    <t>Straubenhardt</t>
  </si>
  <si>
    <t>16 E31</t>
  </si>
  <si>
    <t>Much</t>
  </si>
  <si>
    <t>16 B29</t>
  </si>
  <si>
    <t>Wernau</t>
  </si>
  <si>
    <t>16 E30</t>
  </si>
  <si>
    <t>Winnenden</t>
  </si>
  <si>
    <t>16 C28</t>
  </si>
  <si>
    <t>Leipzig OT Holzhausen</t>
  </si>
  <si>
    <t>16 G23</t>
  </si>
  <si>
    <t>Bad Überkingen - Hausen</t>
  </si>
  <si>
    <t>16 F34</t>
  </si>
  <si>
    <t>Puchheim</t>
  </si>
  <si>
    <t>16 C05</t>
  </si>
  <si>
    <t>Schorndorf</t>
  </si>
  <si>
    <t>16 D05</t>
  </si>
  <si>
    <t>AM Pioneers GmbH</t>
  </si>
  <si>
    <t>Esslingen</t>
  </si>
  <si>
    <t>16 F10</t>
  </si>
  <si>
    <t>Leinfelden-Echterdingen</t>
  </si>
  <si>
    <t>16 C03</t>
  </si>
  <si>
    <t>Fellbach</t>
  </si>
  <si>
    <t>16 F28</t>
  </si>
  <si>
    <t>Anaj Czech a.s.</t>
  </si>
  <si>
    <t>Tschechien</t>
  </si>
  <si>
    <t>Frydlant nad Ostravici</t>
  </si>
  <si>
    <t>16 B24</t>
  </si>
  <si>
    <t>Sprockhövel</t>
  </si>
  <si>
    <t>16 B26</t>
  </si>
  <si>
    <t>Dossenheim</t>
  </si>
  <si>
    <t>16 A09</t>
  </si>
  <si>
    <t>Frankfurt</t>
  </si>
  <si>
    <t>Remscheid</t>
  </si>
  <si>
    <t>16 D39</t>
  </si>
  <si>
    <t>Illingen</t>
  </si>
  <si>
    <t>Heinsberg</t>
  </si>
  <si>
    <t>16 G30</t>
  </si>
  <si>
    <t>Bocholt</t>
  </si>
  <si>
    <t>16 A34</t>
  </si>
  <si>
    <t>Ostfildern</t>
  </si>
  <si>
    <t>Neuss</t>
  </si>
  <si>
    <t>Grünkraut</t>
  </si>
  <si>
    <t>16 G28</t>
  </si>
  <si>
    <t>Düsseldorf</t>
  </si>
  <si>
    <t>16 G04</t>
  </si>
  <si>
    <t>Mühlacker</t>
  </si>
  <si>
    <t>Bowa Machine Tool Co., Ltd.</t>
  </si>
  <si>
    <t>China</t>
  </si>
  <si>
    <t>Xi'an</t>
  </si>
  <si>
    <t>16 C01</t>
  </si>
  <si>
    <t>Solingen</t>
  </si>
  <si>
    <t>16 G39</t>
  </si>
  <si>
    <t>Braunschweig</t>
  </si>
  <si>
    <t>16 F29</t>
  </si>
  <si>
    <t>Oberkochen</t>
  </si>
  <si>
    <t>16 E28</t>
  </si>
  <si>
    <t>Lohne</t>
  </si>
  <si>
    <t>16 B03</t>
  </si>
  <si>
    <t>Cadolzburg</t>
  </si>
  <si>
    <t>16 G35</t>
  </si>
  <si>
    <t>Köln</t>
  </si>
  <si>
    <t>16 B31</t>
  </si>
  <si>
    <t>Tuttlingen</t>
  </si>
  <si>
    <t>Ettlingen</t>
  </si>
  <si>
    <t>16 A30</t>
  </si>
  <si>
    <t>CIMCO A/S</t>
  </si>
  <si>
    <t>Dänemark</t>
  </si>
  <si>
    <t>Copenhagen</t>
  </si>
  <si>
    <t>16 G36</t>
  </si>
  <si>
    <t>16 C30</t>
  </si>
  <si>
    <t>Vreden</t>
  </si>
  <si>
    <t>16 A31</t>
  </si>
  <si>
    <t>Angelburg</t>
  </si>
  <si>
    <t>16 B30</t>
  </si>
  <si>
    <t>Comarch</t>
  </si>
  <si>
    <t>Polen</t>
  </si>
  <si>
    <t>31-864</t>
  </si>
  <si>
    <t>Kraków</t>
  </si>
  <si>
    <t>16 E02</t>
  </si>
  <si>
    <t>Ebersberg</t>
  </si>
  <si>
    <t>16 D21</t>
  </si>
  <si>
    <t>Di Più Systems S.r.l.</t>
  </si>
  <si>
    <t>Italien</t>
  </si>
  <si>
    <t>Breganze (VI)</t>
  </si>
  <si>
    <t>16 E08</t>
  </si>
  <si>
    <t>16 E20</t>
  </si>
  <si>
    <t>Bad Kreuznach</t>
  </si>
  <si>
    <t>16 F41</t>
  </si>
  <si>
    <t>DSHT-DAESUNG Hi-Tech Co., Ltd.</t>
  </si>
  <si>
    <t>Korea, Republik</t>
  </si>
  <si>
    <t>Daegu</t>
  </si>
  <si>
    <t>16 D29</t>
  </si>
  <si>
    <t>Siegen</t>
  </si>
  <si>
    <t>Magstadt</t>
  </si>
  <si>
    <t>16 D40</t>
  </si>
  <si>
    <t>Dietingen-Böhringen</t>
  </si>
  <si>
    <t>16 D20</t>
  </si>
  <si>
    <t>Aachen</t>
  </si>
  <si>
    <t>Exentis Group AG</t>
  </si>
  <si>
    <t>Schweiz</t>
  </si>
  <si>
    <t>Stetten</t>
  </si>
  <si>
    <t>Korntal-Münchingen</t>
  </si>
  <si>
    <t>16 F20</t>
  </si>
  <si>
    <t>Fehlmann AG Maschinenfabrik</t>
  </si>
  <si>
    <t>Seon</t>
  </si>
  <si>
    <t>16 D30</t>
  </si>
  <si>
    <t>Hardt</t>
  </si>
  <si>
    <t>16 D31</t>
  </si>
  <si>
    <t>16 G20</t>
  </si>
  <si>
    <t>Homberg (Ohm)</t>
  </si>
  <si>
    <t>16 C21</t>
  </si>
  <si>
    <t>Bad Salzuflen</t>
  </si>
  <si>
    <t>16 C35</t>
  </si>
  <si>
    <t>GMTK Multi-Process Machining S.A.</t>
  </si>
  <si>
    <t>Spanien</t>
  </si>
  <si>
    <t>Arroa-Behekoa Zestoa (Gipuzkoa)</t>
  </si>
  <si>
    <t>16 C10</t>
  </si>
  <si>
    <t>Laichingen</t>
  </si>
  <si>
    <t>Lüneburg</t>
  </si>
  <si>
    <t>16 B41</t>
  </si>
  <si>
    <t>Aldenhoven</t>
  </si>
  <si>
    <t>16 E04</t>
  </si>
  <si>
    <t>Tübingen</t>
  </si>
  <si>
    <t>Hasçelik Sanayi ve Ticaret A.S.</t>
  </si>
  <si>
    <t>Türkei</t>
  </si>
  <si>
    <t>Istanbul</t>
  </si>
  <si>
    <t>16 D09</t>
  </si>
  <si>
    <t>Immendingen</t>
  </si>
  <si>
    <t>16 G29</t>
  </si>
  <si>
    <t>Jungingen</t>
  </si>
  <si>
    <t>Hexagon</t>
  </si>
  <si>
    <t>Wetzlar</t>
  </si>
  <si>
    <t>16 C29</t>
  </si>
  <si>
    <t>Waldburg</t>
  </si>
  <si>
    <t>Neu-Isenburg</t>
  </si>
  <si>
    <t>16 B35</t>
  </si>
  <si>
    <t>Offenburg</t>
  </si>
  <si>
    <t>16 A26</t>
  </si>
  <si>
    <t>Hilter</t>
  </si>
  <si>
    <t>16 G41</t>
  </si>
  <si>
    <t>Fürth</t>
  </si>
  <si>
    <t>16 C41</t>
  </si>
  <si>
    <t>Pliening</t>
  </si>
  <si>
    <t>16 A10</t>
  </si>
  <si>
    <t>Mücke</t>
  </si>
  <si>
    <t>16 G31</t>
  </si>
  <si>
    <t>Wiesbaden</t>
  </si>
  <si>
    <t>Ruppichteroth</t>
  </si>
  <si>
    <t>16 G26</t>
  </si>
  <si>
    <t>Langenfeld</t>
  </si>
  <si>
    <t>Mönchengladbach</t>
  </si>
  <si>
    <t>16 D28</t>
  </si>
  <si>
    <t>Eichenzell</t>
  </si>
  <si>
    <t>16 C40</t>
  </si>
  <si>
    <t>Rastdorf</t>
  </si>
  <si>
    <t>16 F07</t>
  </si>
  <si>
    <t>Jellypipe AG</t>
  </si>
  <si>
    <t>Fislisbach</t>
  </si>
  <si>
    <t>Oberhausen</t>
  </si>
  <si>
    <t>Bergisch Gladbach</t>
  </si>
  <si>
    <t>16 G01</t>
  </si>
  <si>
    <t>Willich</t>
  </si>
  <si>
    <t>16 D10</t>
  </si>
  <si>
    <t>Königsbach-Stein</t>
  </si>
  <si>
    <t>16 D04</t>
  </si>
  <si>
    <t>Isernhagen</t>
  </si>
  <si>
    <t>16 E07</t>
  </si>
  <si>
    <t>16 E29</t>
  </si>
  <si>
    <t>16 B10</t>
  </si>
  <si>
    <t>Inning</t>
  </si>
  <si>
    <t>Königs Wusterhausen</t>
  </si>
  <si>
    <t>Steinenbronn</t>
  </si>
  <si>
    <t>16 E38</t>
  </si>
  <si>
    <t>Lagun Machine Tool, S.L.</t>
  </si>
  <si>
    <t>Azkoitia (Gipuzkoa)</t>
  </si>
  <si>
    <t>Werneck</t>
  </si>
  <si>
    <t>Holzmaden</t>
  </si>
  <si>
    <t>16 E24</t>
  </si>
  <si>
    <t>Engen</t>
  </si>
  <si>
    <t>16 G37</t>
  </si>
  <si>
    <t>Bochum</t>
  </si>
  <si>
    <t>Alpirsbach</t>
  </si>
  <si>
    <t>16 E40</t>
  </si>
  <si>
    <t>Ludwigsburg</t>
  </si>
  <si>
    <t>16 D38</t>
  </si>
  <si>
    <t>MANN+HUMMEL Vokes Air GmbH &amp; Co. OHG</t>
  </si>
  <si>
    <t>Haiger</t>
  </si>
  <si>
    <t>Renchen</t>
  </si>
  <si>
    <t>16 A39</t>
  </si>
  <si>
    <t>Oberndorf</t>
  </si>
  <si>
    <t>16 F26</t>
  </si>
  <si>
    <t>Pößneck</t>
  </si>
  <si>
    <t>16 A40</t>
  </si>
  <si>
    <t>Meusburger Georg GmbH &amp; Co. KG</t>
  </si>
  <si>
    <t>Österreich</t>
  </si>
  <si>
    <t>Wolfurt</t>
  </si>
  <si>
    <t>16 A38</t>
  </si>
  <si>
    <t>16 G27</t>
  </si>
  <si>
    <t>Schramberg</t>
  </si>
  <si>
    <t>16 A29</t>
  </si>
  <si>
    <t>Microtest AG</t>
  </si>
  <si>
    <t>Wollerau</t>
  </si>
  <si>
    <t>16 B34</t>
  </si>
  <si>
    <t>Salzkotten</t>
  </si>
  <si>
    <t>16 A21</t>
  </si>
  <si>
    <t>Oberstenfeld</t>
  </si>
  <si>
    <t>16 E01</t>
  </si>
  <si>
    <t>Bielefeld</t>
  </si>
  <si>
    <t>16 G19</t>
  </si>
  <si>
    <t>Allershausen</t>
  </si>
  <si>
    <t>Nova Grup Srl</t>
  </si>
  <si>
    <t>Rumänien</t>
  </si>
  <si>
    <t>Cugir</t>
  </si>
  <si>
    <t>16 D02</t>
  </si>
  <si>
    <t>Officine Biglia C. S.p.A.</t>
  </si>
  <si>
    <t>Incisa Scapaccino (AT)</t>
  </si>
  <si>
    <t>Lemgo</t>
  </si>
  <si>
    <t>16 B36</t>
  </si>
  <si>
    <t>P.E.I. Protezioni Elaborazioni Industriali S.r.l.</t>
  </si>
  <si>
    <t>Calderara di Reno (BO)</t>
  </si>
  <si>
    <t>16 B06</t>
  </si>
  <si>
    <t>Parpas S.p.A.</t>
  </si>
  <si>
    <t>Cadoneghe (PD)</t>
  </si>
  <si>
    <t>16 B39</t>
  </si>
  <si>
    <t>Königsbrunn</t>
  </si>
  <si>
    <t>16 E05</t>
  </si>
  <si>
    <t>Baienfurt</t>
  </si>
  <si>
    <t>16 F03</t>
  </si>
  <si>
    <t>16 E03</t>
  </si>
  <si>
    <t>Gladbeck</t>
  </si>
  <si>
    <t>Rheinbreitbach</t>
  </si>
  <si>
    <t>16 E09</t>
  </si>
  <si>
    <t>Magdeburg</t>
  </si>
  <si>
    <t>16 F39</t>
  </si>
  <si>
    <t>Attendorn</t>
  </si>
  <si>
    <t>Pirmasens</t>
  </si>
  <si>
    <t>16 E39</t>
  </si>
  <si>
    <t>Bad Wörishofen</t>
  </si>
  <si>
    <t>16 A25</t>
  </si>
  <si>
    <t>Kleve</t>
  </si>
  <si>
    <t>REGO-FIX AG</t>
  </si>
  <si>
    <t>Tenniken</t>
  </si>
  <si>
    <t>16 C25</t>
  </si>
  <si>
    <t>Rema Control s.r.l.</t>
  </si>
  <si>
    <t>Stezzano (BG)</t>
  </si>
  <si>
    <t>Kirchheim/Teck</t>
  </si>
  <si>
    <t>16 E37</t>
  </si>
  <si>
    <t>Affalterbach</t>
  </si>
  <si>
    <t>16 G24</t>
  </si>
  <si>
    <t>16 B37</t>
  </si>
  <si>
    <t>Soltau</t>
  </si>
  <si>
    <t>16 A05</t>
  </si>
  <si>
    <t>Aalen</t>
  </si>
  <si>
    <t>16 F09</t>
  </si>
  <si>
    <t>Rohrdorf b. Nagold</t>
  </si>
  <si>
    <t>16 G02</t>
  </si>
  <si>
    <t>Zaisertshofen</t>
  </si>
  <si>
    <t>16 A01</t>
  </si>
  <si>
    <t>Gilching</t>
  </si>
  <si>
    <t>16 F38</t>
  </si>
  <si>
    <t>Langenau</t>
  </si>
  <si>
    <t>Stuttgart</t>
  </si>
  <si>
    <t>München</t>
  </si>
  <si>
    <t>Specijalni Industrijski Proizvodi d.o.o.</t>
  </si>
  <si>
    <t>Kroatien</t>
  </si>
  <si>
    <t>10 000</t>
  </si>
  <si>
    <t>Zagreb</t>
  </si>
  <si>
    <t>16 D27</t>
  </si>
  <si>
    <t>Sauerlach</t>
  </si>
  <si>
    <t>16 A20</t>
  </si>
  <si>
    <t>Schöneck-Kilianstädten</t>
  </si>
  <si>
    <t>16 C39</t>
  </si>
  <si>
    <t>Takumi Machinery Co., Ltd.</t>
  </si>
  <si>
    <t>Taiwan</t>
  </si>
  <si>
    <t>Taichung City</t>
  </si>
  <si>
    <t>Hattingen</t>
  </si>
  <si>
    <t>16 D33</t>
  </si>
  <si>
    <t>Alzenau</t>
  </si>
  <si>
    <t>TEKNOX S.r.l.</t>
  </si>
  <si>
    <t>Prunaro di Budrio (BO)</t>
  </si>
  <si>
    <t>Hamburg</t>
  </si>
  <si>
    <t>16 D36</t>
  </si>
  <si>
    <t>Speyer</t>
  </si>
  <si>
    <t>Ditzingen</t>
  </si>
  <si>
    <t>16 F02</t>
  </si>
  <si>
    <t>Frankfurt am Main</t>
  </si>
  <si>
    <t>Paderborn</t>
  </si>
  <si>
    <t>16 A02</t>
  </si>
  <si>
    <t>16 G03</t>
  </si>
  <si>
    <t>Abstatt</t>
  </si>
  <si>
    <t>16 F30</t>
  </si>
  <si>
    <t>Emmering</t>
  </si>
  <si>
    <t>16 E41</t>
  </si>
  <si>
    <t>VKS Visual Knowledge Share Ltd.</t>
  </si>
  <si>
    <t>Kanada</t>
  </si>
  <si>
    <t>J6J 4Z2</t>
  </si>
  <si>
    <t>Chateauguay</t>
  </si>
  <si>
    <t>16 A41</t>
  </si>
  <si>
    <t>Würzburg</t>
  </si>
  <si>
    <t>16 G25</t>
  </si>
  <si>
    <t>Bickenbach</t>
  </si>
  <si>
    <t>16 B38</t>
  </si>
  <si>
    <t>16 G17</t>
  </si>
  <si>
    <t>Wiesthal</t>
  </si>
  <si>
    <t>16 F40</t>
  </si>
  <si>
    <t>Gießen</t>
  </si>
  <si>
    <t>16 F24</t>
  </si>
  <si>
    <t>Göttingen</t>
  </si>
  <si>
    <t>16 A28</t>
  </si>
  <si>
    <t>16 G38</t>
  </si>
  <si>
    <t>Neunburg v.W.</t>
  </si>
  <si>
    <t>16 C38</t>
  </si>
  <si>
    <t>16 E10</t>
  </si>
  <si>
    <t>Brensbach</t>
  </si>
  <si>
    <t>Wuppertal</t>
  </si>
  <si>
    <t>16 F22</t>
  </si>
  <si>
    <t>0..9</t>
  </si>
  <si>
    <t xml:space="preserve">
Langen (Hessen)</t>
  </si>
  <si>
    <t>A</t>
  </si>
  <si>
    <t>Leutkirch</t>
  </si>
  <si>
    <t xml:space="preserve">Schöppingen </t>
  </si>
  <si>
    <t>B</t>
  </si>
  <si>
    <t>Weiheim</t>
  </si>
  <si>
    <t>Kirchardt</t>
  </si>
  <si>
    <t xml:space="preserve">Bielefeld </t>
  </si>
  <si>
    <t>Maulbronn</t>
  </si>
  <si>
    <t>Riederich</t>
  </si>
  <si>
    <t>Asslar</t>
  </si>
  <si>
    <t>C</t>
  </si>
  <si>
    <t>Pforzheim</t>
  </si>
  <si>
    <t>Würselen</t>
  </si>
  <si>
    <t>Neckartailfingen</t>
  </si>
  <si>
    <t>D</t>
  </si>
  <si>
    <t>Herborn</t>
  </si>
  <si>
    <t>Pfronten</t>
  </si>
  <si>
    <t>Seebach</t>
  </si>
  <si>
    <t>Arnberg</t>
  </si>
  <si>
    <t>Dietzenbach</t>
  </si>
  <si>
    <t>Stiphausen</t>
  </si>
  <si>
    <t>Traunreut</t>
  </si>
  <si>
    <t xml:space="preserve">Hemer </t>
  </si>
  <si>
    <t>Butzbach</t>
  </si>
  <si>
    <t>E</t>
  </si>
  <si>
    <t>Celle</t>
  </si>
  <si>
    <t>Heubach</t>
  </si>
  <si>
    <t>Dornstetten</t>
  </si>
  <si>
    <t>Villingen-Schwenningen</t>
  </si>
  <si>
    <t>Salach</t>
  </si>
  <si>
    <t xml:space="preserve">Nordrach </t>
  </si>
  <si>
    <t>Denkendorf</t>
  </si>
  <si>
    <t>F</t>
  </si>
  <si>
    <t>Reutlingen-Mittelstad</t>
  </si>
  <si>
    <t>Winterbach</t>
  </si>
  <si>
    <t>G</t>
  </si>
  <si>
    <t>Nürnberg</t>
  </si>
  <si>
    <t>H</t>
  </si>
  <si>
    <t>Trossingen</t>
  </si>
  <si>
    <t>Igenhausen</t>
  </si>
  <si>
    <t>Marbach am Neckar</t>
  </si>
  <si>
    <t>Krefeld</t>
  </si>
  <si>
    <t>Kirchheim</t>
  </si>
  <si>
    <t>Göppingen</t>
  </si>
  <si>
    <t>I</t>
  </si>
  <si>
    <t>Lippstadt</t>
  </si>
  <si>
    <t>J</t>
  </si>
  <si>
    <t>St. Georgen</t>
  </si>
  <si>
    <t>Ausburg</t>
  </si>
  <si>
    <t>K</t>
  </si>
  <si>
    <t>Coburg</t>
  </si>
  <si>
    <t>Schwäbisch Gmünd</t>
  </si>
  <si>
    <t>Eschenlohe</t>
  </si>
  <si>
    <t>Hückeswagen</t>
  </si>
  <si>
    <t>L</t>
  </si>
  <si>
    <t>LANG TECHNIK GMBH (LANG TECHNIK)</t>
  </si>
  <si>
    <t>Laupheim</t>
  </si>
  <si>
    <t>Kempten</t>
  </si>
  <si>
    <t>M</t>
  </si>
  <si>
    <t>MASCHINEN-WAGNER WERKZEUGMASCHINEN GMBH (WAGNER MASCHINEN)</t>
  </si>
  <si>
    <t>Gosheim</t>
  </si>
  <si>
    <t>Betzigau</t>
  </si>
  <si>
    <t>N</t>
  </si>
  <si>
    <t>O</t>
  </si>
  <si>
    <t>Langen</t>
  </si>
  <si>
    <t>Wesseling</t>
  </si>
  <si>
    <t>Lengenwang</t>
  </si>
  <si>
    <t>P</t>
  </si>
  <si>
    <t>Pliezhausen</t>
  </si>
  <si>
    <t>Hülben</t>
  </si>
  <si>
    <t>Eschwege</t>
  </si>
  <si>
    <t>Kaufbeuren</t>
  </si>
  <si>
    <t>Schmoelln</t>
  </si>
  <si>
    <t>R</t>
  </si>
  <si>
    <t>Berg / Ravensburg</t>
  </si>
  <si>
    <t>Bad Camberg</t>
  </si>
  <si>
    <t>Marienfeld</t>
  </si>
  <si>
    <t>Sontheim</t>
  </si>
  <si>
    <t>Laubach</t>
  </si>
  <si>
    <t>Hergensweiler</t>
  </si>
  <si>
    <t>Heidelberg</t>
  </si>
  <si>
    <t>S</t>
  </si>
  <si>
    <t>Herzogenaurach</t>
  </si>
  <si>
    <t>Höfen/Enz</t>
  </si>
  <si>
    <t>Lauffen/Neckar</t>
  </si>
  <si>
    <t>Schramberg - Waldmössingen</t>
  </si>
  <si>
    <t>Erlangen</t>
  </si>
  <si>
    <t>Lübeck</t>
  </si>
  <si>
    <t>Albstadt</t>
  </si>
  <si>
    <t>Meckenbeuren</t>
  </si>
  <si>
    <t>Hilzingen</t>
  </si>
  <si>
    <t>T</t>
  </si>
  <si>
    <t>Martinsried / Planegg</t>
  </si>
  <si>
    <t>Alsdorf</t>
  </si>
  <si>
    <t>U</t>
  </si>
  <si>
    <t>Ulm</t>
  </si>
  <si>
    <t>Bad Urach</t>
  </si>
  <si>
    <t>V</t>
  </si>
  <si>
    <t>Biberach/Riss</t>
  </si>
  <si>
    <t>W</t>
  </si>
  <si>
    <t>Schwalmstadt-Ziegenhain</t>
  </si>
  <si>
    <t>Frickenhausen</t>
  </si>
  <si>
    <t>Igersheim</t>
  </si>
  <si>
    <t>Spangenberg</t>
  </si>
  <si>
    <t>Z</t>
  </si>
  <si>
    <t>Ilmenau</t>
  </si>
  <si>
    <t>Company</t>
  </si>
  <si>
    <t>Number of employees</t>
  </si>
  <si>
    <t>Sales (2020)</t>
  </si>
  <si>
    <t>Digitalization level</t>
  </si>
  <si>
    <t>Local Process Control / SCADA</t>
  </si>
  <si>
    <t>Production Data Management</t>
  </si>
  <si>
    <t>Energy management</t>
  </si>
  <si>
    <t>Performance package</t>
  </si>
  <si>
    <t>Operator model</t>
  </si>
  <si>
    <t>yes</t>
  </si>
  <si>
    <t>no</t>
  </si>
  <si>
    <t>Level 3 (IoT + Model + Intelligence)</t>
  </si>
  <si>
    <t>Level 4 (IoT + Model + Intelligence + Services + Business Processes)</t>
  </si>
  <si>
    <t>MES production planning</t>
  </si>
  <si>
    <t>Title</t>
  </si>
  <si>
    <t>Article /Report</t>
  </si>
  <si>
    <t>Link</t>
  </si>
  <si>
    <t>Keywords</t>
  </si>
  <si>
    <t xml:space="preserve">Summary </t>
  </si>
  <si>
    <t>external</t>
  </si>
  <si>
    <t>internal</t>
  </si>
  <si>
    <t>Ratgeber für das Identifizieren  von Möglichkeiten</t>
  </si>
  <si>
    <t>x</t>
  </si>
  <si>
    <t>https://www.mark3d.com/de/wp-content/uploads/2019/08/Ratgeber-fuer-den-3D-Druck-in-der-Produktion.pdf</t>
  </si>
  <si>
    <t>Additive Manufacturing; MRO (Maintenance, Repair and Operations)</t>
  </si>
  <si>
    <t>Possible applications of industrial 3D printing in the company</t>
  </si>
  <si>
    <t>Wenn 3D-Drucker ganze CNC-Bearbeitungszentren ersetzen</t>
  </si>
  <si>
    <t>https://www.autocad-magazin.de/wenn-3d-drucker-ganze-cnc-bearbeitungszentren-ersetzen/</t>
  </si>
  <si>
    <t>Additive Manufacturing, Poka-Yoke</t>
  </si>
  <si>
    <t>Example of the use of 3D printing as a substitute for CNC machining.</t>
  </si>
  <si>
    <t>Familienunternehmen BEULCO spart 200.000 Euro mit Serienproduktion von 3D-gedruckten Robotergreifern</t>
  </si>
  <si>
    <t>https://www.3d-grenzenlos.de/magazin/kurznachrichten/beulco-3d-druck-serienproduktion-von-robotergreifern-27804623/</t>
  </si>
  <si>
    <t>Additive Manufacturing</t>
  </si>
  <si>
    <t>Big savings by manufacturing robotic grippers with additive manufacturing.</t>
  </si>
  <si>
    <t>Fünf Anwendungsgebiete für den Metall 3D-Druck</t>
  </si>
  <si>
    <t>https://www.mark3d.com/de/wp-content/uploads/2019/10/DE_Markforged-Anwendungen-fuer-den-Metall-3D-Druck-Mark3D.pdf</t>
  </si>
  <si>
    <t>Automation, cloud-based software</t>
  </si>
  <si>
    <t>Application areas for metal 3D printing</t>
  </si>
  <si>
    <t>Welche Probleme können Sie mit der additiven Fertigung von Metallbauteilen lösen?</t>
  </si>
  <si>
    <t>https://www.mark3d.com/de/wp-content/uploads/2019/08/DE_Welche-Probleme-koennen-Sie-mit-der-additiven-Fertigung-von-Metallbauteilen-loesen-markforged-mark3d-ratgeber-3d-druck.pdf</t>
  </si>
  <si>
    <t>Production on demand, digital inventory</t>
  </si>
  <si>
    <t xml:space="preserve">What problems does additive manufacturing solve. Chapter on "Digital Inventory" for flexible spare parts provision over many years. </t>
  </si>
  <si>
    <t>COVID-19 Auswirkungen auf die Lieferketten: Globaler Industriebericht zur additiven Fertigung</t>
  </si>
  <si>
    <t>https://www.mark3d.com/de/wp-content/uploads/2021/03/MF_Supply_Chain_Global_AM_Industry_Report_DE.pdf</t>
  </si>
  <si>
    <t>Supply chain, cloud-based manufacturing, agile</t>
  </si>
  <si>
    <t>Survey regarding how companies are adapting to changing supply chains in the pandemic using cloud-based additive manufacturing.</t>
  </si>
  <si>
    <t>Ratgeber für den 3D-Druck in der Fertigung</t>
  </si>
  <si>
    <t>https://www.mark3d.com/de/wp-content/uploads/2021/03/Markforged-Ratgeber-fuer-den-3D-Druck-in-der-industriellen-Fertigung-Mark3D-neu2.pdf</t>
  </si>
  <si>
    <t>Prototyping, agil</t>
  </si>
  <si>
    <t>Help for interested parties regarding entry into additive manufacturing. Reasons for the use of 3D printing and clear demarcation in the industrial context.</t>
  </si>
  <si>
    <t>pro-micron GmbH</t>
  </si>
  <si>
    <t>Intelligente und fühlende Schleifwerkzeuge – spike®</t>
  </si>
  <si>
    <t>https://www.pro-micron.de/intelligente-und-fuehlende-schleifwerkzeuge-spike/</t>
  </si>
  <si>
    <t>Digitalization, Industry 4.0, digital tool management</t>
  </si>
  <si>
    <t>Presentation of Hermes intelligent tools, equipped with sensor technology from PRO-MICRON. Connection of grinding tools via digital interfaces.</t>
  </si>
  <si>
    <t>So will pro-micron die Metallwirtschaft smarter machen</t>
  </si>
  <si>
    <t>https://www.pro-micron.de/so-will-pro-micron-die-metallwirtschaft-smarter-machen/</t>
  </si>
  <si>
    <t>Smart Factory, Predictive Manufacturing</t>
  </si>
  <si>
    <t xml:space="preserve">Presentation of the concept of smart tools from pro-micron for machining work, equipped with sensors for monitoring tool data. </t>
  </si>
  <si>
    <t>Auftakt des Forschungsprojekts DIONE-X</t>
  </si>
  <si>
    <t>https://nachrichten.idw-online.de/2022/11/07/auftakt-des-forschungsprojekts-dione-x</t>
  </si>
  <si>
    <t>data-driven business models, data infrastructure, industry 4.0</t>
  </si>
  <si>
    <t>Research project in a group of companies from the field of metal cutting. Creation of infrastructure for the consolidation of production data in the cloud.</t>
  </si>
  <si>
    <t>Intelligente Fertigung: Neue Plattform verbessert Transparenz und Konnektivität</t>
  </si>
  <si>
    <t>https://www.digital-manufacturing-magazin.de/intelligente-fertigung-neue-plattform-verbessert-transparenz-und-konnektivitaet/</t>
  </si>
  <si>
    <t>smart manufacturing, cloud-native data management, AI</t>
  </si>
  <si>
    <t>Presentation of the concept of smart manufacturing in the context of Hexagon products.</t>
  </si>
  <si>
    <t>Optische Messtechnik erobert den Maschinenbau</t>
  </si>
  <si>
    <t>https://www.produktion.de/technik/optische-messtechnik-erobert-den-maschinenbau-417.html</t>
  </si>
  <si>
    <t>Metrology 4.0, AI, Machine Learning</t>
  </si>
  <si>
    <t>Use of optical measurement methods and hybrid concepts in industry.</t>
  </si>
  <si>
    <t>SD Formentechnik setzt beim Automatisieren auf Zimmer &amp; Kreim</t>
  </si>
  <si>
    <t>https://www.zk-system.com/sd-formentechnik-setzt-beim-automatisieren-auf-zimmer-kreim/</t>
  </si>
  <si>
    <t>Automation, autonomous production</t>
  </si>
  <si>
    <t>Pay-per-Use revolutioniert Maschinenfinanzierung</t>
  </si>
  <si>
    <t>https://www.nc-fertigung.de/pay-per-use-revolutioniert-maschinenfinanzierung</t>
  </si>
  <si>
    <t>Pay-per-Use, IoT</t>
  </si>
  <si>
    <t>Pay-per-USe concept for Zimmer&amp;Kreim EDM machines combined with IoT technology for predictive approaches.</t>
  </si>
  <si>
    <t>Druckluft-Leckagen in 7 Schritten reduzieren</t>
  </si>
  <si>
    <t>https://www.maschinenmarkt.vogel.de/druckluft-leckagen-in-7-schritten-reduzieren-a-1046741/</t>
  </si>
  <si>
    <t>Predictive maintenance, Software-as-a-Service</t>
  </si>
  <si>
    <t>Mader offers customers leakage app to monitor leaks in the compressed air network and take early action.</t>
  </si>
  <si>
    <t>Gildemeister Drehmaschinen</t>
  </si>
  <si>
    <t>-</t>
  </si>
  <si>
    <t>---</t>
  </si>
  <si>
    <t>now part of DMG MORI AG</t>
  </si>
  <si>
    <t>Danobat Overbeck</t>
  </si>
  <si>
    <t>belongs to Danobat Group, no matching articles found</t>
  </si>
  <si>
    <t>Blohm Jung GmbH</t>
  </si>
  <si>
    <t>Die Schwerkraft clever nutzen</t>
  </si>
  <si>
    <t>https://www.werkstatt-betrieb.de/a/fachartikel/die-schwerkraft-clever-nutzen-2188063</t>
  </si>
  <si>
    <t>Industry 4.0</t>
  </si>
  <si>
    <t>Only a small section with vague statements about the possibility of process control and monitoring of the data.</t>
  </si>
  <si>
    <t>Mit C.O.R.E. machen wir Ihre Produktion fit für die digitale Zukunft</t>
  </si>
  <si>
    <t>https://www.jung-machines.com/de/digitalisierung/core/</t>
  </si>
  <si>
    <t>IoT, human-machine interface</t>
  </si>
  <si>
    <t>Explanation of digital connective control panel from Blohm Jung</t>
  </si>
  <si>
    <t>Heimatec GmbH</t>
  </si>
  <si>
    <t>No matching articles, digitization does not seem to be a focus at the moment</t>
  </si>
  <si>
    <t>Forschungsprojekt von Pforzheimer Hochschule und Otec: Arbeiten am digitalen Zwilling</t>
  </si>
  <si>
    <t>https://www.pz-news.de/wirtschaft_artikel,-Forschungsprojekt-von-Pforzheimer-Hochschule-und-Otec-Arbeiten-am-digitalen-Zwilling-_arid,1192886.html</t>
  </si>
  <si>
    <t>Digital twin</t>
  </si>
  <si>
    <t>Merger of Otec and Pforzheim University for research concerning a digital twin of real machining centers.</t>
  </si>
  <si>
    <t>Mimatic GmbH</t>
  </si>
  <si>
    <t>Werkzeuge mit eingebauter Zustandsüberwachung</t>
  </si>
  <si>
    <t>https://www.mimatic.de/Portals/0/PDF/Presseberichte/Mimatic_WB_2016_09_PrintPDF_FIN.pdf</t>
  </si>
  <si>
    <t>Preventive Maintenance/Predictive maintenance, Cloud</t>
  </si>
  <si>
    <t>Tools from Mimatic with integrated condition monitoring for demand-oriented planning of maintenance operations.</t>
  </si>
  <si>
    <t>Industrie 4.0 im Visier</t>
  </si>
  <si>
    <t>https://www.mimatic.de/Portals/0/PDF/Presseberichte/WB_2_2017_Kooperation.pdf</t>
  </si>
  <si>
    <t>Content similar to the first article, relatively short.</t>
  </si>
  <si>
    <t>Werzeuge via App ud Cloud managen</t>
  </si>
  <si>
    <t>https://www.eltimon.de/Portals/3/PDF/MM_EMO_Daily.pdf</t>
  </si>
  <si>
    <t>Preventive Maintenance/Predictive maintenance, Cloud, NFC</t>
  </si>
  <si>
    <t>ELTIMON from Mimatic for monitoring tools via NFC using an app.</t>
  </si>
  <si>
    <t>Mit digitaler Strategie zum "gläsernen" Werkzeug</t>
  </si>
  <si>
    <t>https://www.eltimon.de/Portals/3/PDF/WB-Digitale-Strategie.pdf</t>
  </si>
  <si>
    <t>Detailed article about the ELTIMON system from Mimatic</t>
  </si>
  <si>
    <t>Gleason-Huth Tooling GmbH</t>
  </si>
  <si>
    <t>Gleason@EMO2021 Closed-Loop-Fertigung, 100% In-Prozess-Qualitätskontrolle mit Getriebegeräuschanalyse und Live-Demos</t>
  </si>
  <si>
    <t>https://www.gleason.com/de/facts-and-news/news-room/gleasonemo2021-closed-loop-manufacturing-100-in-process-quality-control-with-gear-noise-analysis-and-live-demos</t>
  </si>
  <si>
    <t>Agile manufacturing, in-process QM, cloud</t>
  </si>
  <si>
    <t>Presentation of the cloud-based Gleason gear noise analysis for quality control and parameter adjustment in the ongoing manufacturing process.</t>
  </si>
  <si>
    <t>Carl Benzinger GmbH</t>
  </si>
  <si>
    <t>No articles at all, neither internally nor externally (despite clear focus from Industry 4.0)</t>
  </si>
  <si>
    <t>IDEAL-Werk</t>
  </si>
  <si>
    <t>IDEAL 4.0 - Die Lösung zum Vernetzen von Maschinen</t>
  </si>
  <si>
    <t>https://www.ideal-werk.com/aktuelles/ideal-4-0-die-loesung-zum-vernetzen-von-maschinen-2/</t>
  </si>
  <si>
    <t>Industry 4.0, Predictive Maintenance</t>
  </si>
  <si>
    <t>Short internal article on IDEAL 4.0 - few details and rather superficial.</t>
  </si>
  <si>
    <t>Augmented Reality - Das ultimative Tool für den Service der Zukunft</t>
  </si>
  <si>
    <t>https://vdma.org/viewer/-/v2article/render/16812854</t>
  </si>
  <si>
    <t>Augmented Reality, Mixed Reality, Object Tracking</t>
  </si>
  <si>
    <t>Article on augmented reality and related topics with reference to collaboration with IDEAL-Werk employees, but not much information about IDEAL-Werk itself.</t>
  </si>
  <si>
    <t>Assisted Reality – Innovativer Service für Ihre IDEAL Schweißmaschine</t>
  </si>
  <si>
    <t>https://www.ideal-werk.com/aktuelles/assisted-reality-innovativer-service-fuer-ihre-ideal-schweissmaschine/</t>
  </si>
  <si>
    <t>Augmented Reality, Assistant Reality</t>
  </si>
  <si>
    <t>Short text and video about IDEAL factory solution for augmented reality service.</t>
  </si>
  <si>
    <t>DESCH Antriebstechnik GmbH</t>
  </si>
  <si>
    <t>UNSERE PLANOX® SR KUPPLUNG MIT DER NEUEN DESCH CONTROLLER APP</t>
  </si>
  <si>
    <t>https://www.desch.com/de/aktuelles/news/details/unsere-planox-r-sr-kupplung-mit-der-neuen-desch-controller-app.html</t>
  </si>
  <si>
    <t>Monitoring App, Sensor</t>
  </si>
  <si>
    <t xml:space="preserve">Short article introducing DESCH's in-house monitoring app for monitoring couplings. </t>
  </si>
  <si>
    <t>Präwema Antriebstechnik  GmbH</t>
  </si>
  <si>
    <t>Eine digitale Maschinenakte für jede Sonderfertigung</t>
  </si>
  <si>
    <t>https://www.it-production.com/produktionsmanagement/ecm-datenverwaltung-maschinenbau/</t>
  </si>
  <si>
    <t>Big Data, Software-as-a-Service</t>
  </si>
  <si>
    <t>Article about the digital machine share method used by Präwema. In effect, a simple CMS system.</t>
  </si>
  <si>
    <t>FARO Launches Augmented Reality App for Concrete Construction</t>
  </si>
  <si>
    <t>https://www.gim-international.com/content/news/faro-launches-augmented-reality-app-for-concrete-construction</t>
  </si>
  <si>
    <t>Software-as-a-Service, Cloud, Augmented Reality</t>
  </si>
  <si>
    <t>Article (in English) on the new app from FARO, which, in combination with certain laser scanners from the company, makes it possible to measure and record soils.</t>
  </si>
  <si>
    <t>Digitale Karten und Punktewolken: Faro kauft Geoslam</t>
  </si>
  <si>
    <t>https://www.automobil-industrie.vogel.de/digitale-karten-und-punktewolken-faro-kauft-geoslam-a-eac7bd1279d685b82e0c09e434372247/</t>
  </si>
  <si>
    <t>Digital twin, digitizing environments</t>
  </si>
  <si>
    <t>FARO has bought GeoSlam and thus their know-how regarding the digitization of environments (digital twin of a factory).</t>
  </si>
  <si>
    <t>Auf den Hund gekommen: Roboterhund Spot digitalisiert Baustellen</t>
  </si>
  <si>
    <t>https://www.presseportal.de/pm/134210/5289834</t>
  </si>
  <si>
    <t>Digital twin, robotics, machine learning</t>
  </si>
  <si>
    <t>In cooperation with other companies, FARO is researching the implementation of an autonomous laser scanner in the form of a robot dog for the automatic measurement/digitization of environments.</t>
  </si>
  <si>
    <t>Neues Abonnementmodell für die FARO CAM2-Software</t>
  </si>
  <si>
    <t>https://www.faro.com/de-DE/News-Library/2020/New-subscription-model-offered-with-faro-cam2-software</t>
  </si>
  <si>
    <t>Software-as-a-Service, IIoT Subscription model</t>
  </si>
  <si>
    <t xml:space="preserve">FARO offers a license model where the product can be purchased at a low price and further financed via a subscription model to offer the greatest possible flexibility. </t>
  </si>
  <si>
    <t>Monitorlösung und Revolver</t>
  </si>
  <si>
    <t>https://www.werkstatt-betrieb.de/a/produktmeldung/monitoringloesung-und-revolver-341046</t>
  </si>
  <si>
    <t>sensor-based monitoring, IoT</t>
  </si>
  <si>
    <t>Ott-Jakob has installed sensor technology for monitoring on their lathe turret. Short article about this system.</t>
  </si>
  <si>
    <t>Plananlagen-Kontrollsystem überwacht die Qualität der Werkzeugeinspannung</t>
  </si>
  <si>
    <t>https://www.maschinenmarkt.vogel.de/plananlagen-kontrollsystem-ueberwacht-die-qualitaet-der-werkzeugeinspannung-a-331622/</t>
  </si>
  <si>
    <t xml:space="preserve">Sensor monitoring </t>
  </si>
  <si>
    <t>Explanation of the system for sensor monitoring of the quality of the tool clamping. Detailed article, however little regarding further application possibilities (IoT etc.)</t>
  </si>
  <si>
    <t>LASCO Umformtechnik GmbH (LASCO)</t>
  </si>
  <si>
    <t>Das bringt die Massivumformung im Leichtbau weiter</t>
  </si>
  <si>
    <t>https://www.maschinenmarkt.vogel.de/das-bringt-die-massivumformung-im-leichtbau-weiter-a-849405/</t>
  </si>
  <si>
    <t>Virtual commissioning</t>
  </si>
  <si>
    <t>The last section of the article deals superficially with virtual commissioning at Lasco, which is intended to reduce project planning times.</t>
  </si>
  <si>
    <t>Virtuelle Inbetriebnahme</t>
  </si>
  <si>
    <t>https://www.lasco.com/automation-robotik/virtuelle-inbetriebnahme.html</t>
  </si>
  <si>
    <t>Short article on virtual commissioning at Lasco.</t>
  </si>
  <si>
    <t>Erwin Junker Maschinenfabrik GmbH (JUNKER)</t>
  </si>
  <si>
    <t>no articles, neither internal nor external</t>
  </si>
  <si>
    <t>COATIFY - mehr Transparenz zu höherer Produktivität</t>
  </si>
  <si>
    <t>https://www.wagner-group.com/de/unser-unternehmen/news/detail/wagner-praesentiert-coatify-mit-mehr-transparenz-zu-hoeherer-produktivitaet/</t>
  </si>
  <si>
    <t>IoT, productivity monitoring, production 4.0</t>
  </si>
  <si>
    <t>Wagner presents the new COATIFY application, with which coating processes can be digitally monitored and visualized. IoT is a big topic, and the overarching goal that is being addressed is Production 4.0.</t>
  </si>
  <si>
    <t xml:space="preserve">Transparente Informationen für vereinfachtes Management des Beschichtungsprozesses 4.0
</t>
  </si>
  <si>
    <t>https://www.wagner-group.com/de/unser-unternehmen/news/detail/transparente-informationen-fuer-vereinfachtes-management-des-beschichtungsprozesses-40/</t>
  </si>
  <si>
    <t>Supplementary article on the web-based COATIFY system.</t>
  </si>
  <si>
    <t>Smarte Komplettlösung E-Line: Für jede Anforderung das passende Pulverzentrum</t>
  </si>
  <si>
    <t>https://www.wagner-group.com/de/unser-unternehmen/news/detail/smarte-komplettloesung-e-line-fuer-jede-anforderung-das-passende-pulverzentrum/</t>
  </si>
  <si>
    <t>MES interface</t>
  </si>
  <si>
    <t>Wagner explains the new E-Line coating system with direct MES interface. However, this is only briefly mentioned and not explained in more detail.</t>
  </si>
  <si>
    <t xml:space="preserve">Vollmer Werke Maschinenfabrik GmbH </t>
  </si>
  <si>
    <t>VOLLMER 360-GRAD-TOUR DURCH DIGITALES TDZ IST ONLIN</t>
  </si>
  <si>
    <t>https://www.vollmer-group.com/de/unternehmen/presse/pressemeldungen/detail/vollmer-digitales-tdz-ist-online</t>
  </si>
  <si>
    <t>Virtual showroom</t>
  </si>
  <si>
    <t>Wagner introduces a web-based 360° showroom, which is used to virtually pick up customers and interested parties and provide an overview and information about the machines.</t>
  </si>
  <si>
    <t>DIGITALISIERUNG UND KOMPLETTLÖSUNGEN PRÄGEN DIE ZUKUNFT</t>
  </si>
  <si>
    <t>https://www.vollmer-group.com/de/unternehmen/presse/pressemeldungen/detail/die-zukunft</t>
  </si>
  <si>
    <t>Virtual commissioning, remote maintenance, virtual support</t>
  </si>
  <si>
    <t>Interview with Wagner's CEO and explanation of the Wagner V@dison platform, which is said to have enabled complete virtual commissioning and remote maintenance during Corona.</t>
  </si>
  <si>
    <t>Mit Umati in eine neue Dimension in der vernetzten Produktion</t>
  </si>
  <si>
    <t>https://www.maschinenmarkt.vogel.de/mit-umati-in-eine-neue-dimension-in-der-vernetzten-produktion-a-849957/</t>
  </si>
  <si>
    <t>OPC UA, UMATI, Production 4.0</t>
  </si>
  <si>
    <t>Vollmer is involved in the "UMATI" project, a new uniform interface for networking production machines.</t>
  </si>
  <si>
    <t>Automatisches Kompaktlager: Kleinteilelagerung für schmale Budgets</t>
  </si>
  <si>
    <t>https://logistra.de/news/nfz-fuhrpark-lagerlogistik-intralogistik-automatisches-kompaktlager-kleinteilelagerung-fuer-schmale-budgets-67005.html</t>
  </si>
  <si>
    <t>Goods-to-Person System</t>
  </si>
  <si>
    <t>Presentation of the fully automated small parts warehouse with interface for connection</t>
  </si>
  <si>
    <t>Video-Service mit Augmented Reality</t>
  </si>
  <si>
    <t>https://www.psb-gmbh.de/news/video-service/</t>
  </si>
  <si>
    <t>Augmented Reality, App-as-a-Service, Remote Maintenance</t>
  </si>
  <si>
    <t>Use of AR app to deliver services to customers.</t>
  </si>
  <si>
    <t xml:space="preserve">
„Flexline I 4.0-ready“ überwacht Spannstelle und Fertigungsprozess kontinuierlich</t>
  </si>
  <si>
    <t>https://www.roemheld.de/de/unternehmen/presse/news/flexline-i-4-0-ready~nREOrnDp1On</t>
  </si>
  <si>
    <t>Industry 4.0, sensor-based data evaluation, software-as-a-service</t>
  </si>
  <si>
    <t>Roehmheld offers new automated clamping systems with sensor-based monitoring and also optionally supplies a software interface for graphical evaluation, for example.</t>
  </si>
  <si>
    <t>Spannelemente werden zu Datenlieferanten für die Digitalisierung und Automation</t>
  </si>
  <si>
    <t>https://www.roemheld.de/de/unternehmen/presse/news/spanntechnik-aktuell~nloKQgk2O5d</t>
  </si>
  <si>
    <t>Sensor-based data evaluation, predictive maintenance</t>
  </si>
  <si>
    <t>Detailed description of the sensor-based clamping system from Roemheld. Conclusions on contour variations and casting defects possible.</t>
  </si>
  <si>
    <t>Roemheld präsentiert den Cobot mit den langen Armen</t>
  </si>
  <si>
    <t>https://www.maschinenmarkt.vogel.de/roemheld-praesentiert-den-cobot-mit-den-langen-armen-a-1047636/</t>
  </si>
  <si>
    <t>Assembly Assistance, Intelligent Manufacturing</t>
  </si>
  <si>
    <t>At Motek 2021, Roemheld presented a cobot with a particularly large operating radius and a smart masonry assistance system.</t>
  </si>
  <si>
    <t>Kompakter und mobiler 3D-Scanner</t>
  </si>
  <si>
    <t>https://www.qz-online.de/a/produktmeldung/kompakter-und-mobiler-3d-scanner-334067</t>
  </si>
  <si>
    <t>Additive Manufacturing, Smart Measuring</t>
  </si>
  <si>
    <t>GOM introduces new mobile scanner based on smart software that helps to achieve much better 3D scans, usable for 3D printing etc.</t>
  </si>
  <si>
    <t>GOM: 3D-Messtechnik sichert Qualität in Blechumform-Prozessketten</t>
  </si>
  <si>
    <t>https://www.form-werkzeug.de/a/news/gom-3d-messtechnik-sichert-qualitaet-in--213664</t>
  </si>
  <si>
    <t>Smart Quality Control</t>
  </si>
  <si>
    <t>GOM offers the possibility to ensure end-to-end quality control of components using 3D metrology by monitoring the manufacturing process.</t>
  </si>
  <si>
    <t>Bewertung von Aluminiumgussteilen mit Röntgenanlage</t>
  </si>
  <si>
    <t>https://invision-news.de/metrologie-ndt/treffgenaue-teilebewertung/</t>
  </si>
  <si>
    <t>At VMG Dambauer, motorcycle components are manufactured and subjected to automated quality control using 2D X-ray systems from Zeiss</t>
  </si>
  <si>
    <t>Siempelkamp Giesserei präsentiert größte berührungslose Robotermesszelle der Welt</t>
  </si>
  <si>
    <t>https://www.qz-online.de/a/news/siempelkamp-giesserei-praesentiert-groes-3181992</t>
  </si>
  <si>
    <t>Digital Twin, Automated Metrology, Smart Quality Control</t>
  </si>
  <si>
    <t>Detailed article about the use of automated 3D measurement technology from Zeiss on a robotic arm. Quick and easy creation of a digital twin and process chain monitoring.</t>
  </si>
  <si>
    <t xml:space="preserve">Gut zu Fuß dank Digitalisierung
</t>
  </si>
  <si>
    <t>https://www.zeiss.de/messtechnik/erfolgsgeschichten/on-track-thanks-to-digitization.html</t>
  </si>
  <si>
    <t>Digital Transformation, 3D Metrology</t>
  </si>
  <si>
    <t>The startup shoe commerce uses Zeiss technology to measure shoes. An algorithm is then used to select the ideal shoe for the customer's foot.</t>
  </si>
  <si>
    <t>GrindingHub zeigt Trends in der Schleif- und Werkzeugschleiftechnik</t>
  </si>
  <si>
    <t>https://mav.industrie.de/news/grindinghub-zeigt-trends-in-der-schleif-und-werkzeugschleiftechnik/</t>
  </si>
  <si>
    <t>Process monitoring</t>
  </si>
  <si>
    <t>The second section of the article deals with process monitoring at Kapp Niles. Since checking gears takes much longer than grinding itself, this is very useful for drawing conclusions about quality during the process.</t>
  </si>
  <si>
    <t>KAPP NILES Metrology präsentiert Neuentwicklungen auf der CONTROL 2019</t>
  </si>
  <si>
    <t>https://www.pressebox.de/pressemitteilung/niles-werkzeugmaschinen-gmbh/KAPP-NILES-Metrology-praesentiert-Neuentwicklungen-auf-der-CONTROL-2019/boxid/955017</t>
  </si>
  <si>
    <t>Smart quick-change system</t>
  </si>
  <si>
    <t>Mention of a smart quick-change system in a subordinate sentence, little information on this. Generally few articles on digitization.</t>
  </si>
  <si>
    <t>RÖHM GMBH (Spannen und Greifen?)</t>
  </si>
  <si>
    <t>Röhm &amp; CoreTigo zeigen intelligente Lösungen für Werkzeugmaschinen auf der SPS in Parma und der HMI in Hannover</t>
  </si>
  <si>
    <t>https://www.pressebox.de/pressemitteilung/coretigo/Roehm-CoreTigo-zeigen-intelligente-Loesungen-fuer-Werkzeugmaschinen-auf-der-SPS-in-Parma-und-der-HMI-in-Hannover/boxid/1113589</t>
  </si>
  <si>
    <t>Predicitve Maintenance, Predictive Quality, IO-Link, Cloud</t>
  </si>
  <si>
    <t>Interesting and relatively detailed article on the iJaw clamping jaw, which is equipped with sensors and technology for evaluating process data. The possibility of real-time monitoring and predictive maintenance/quality is also described.</t>
  </si>
  <si>
    <t>F-SENSO 2: DER NEUE ALLROUNDER FÜR DIE SPANNKRAFTMESSUNG VON RÖHM</t>
  </si>
  <si>
    <t>https://www.roehm.biz/aktuell/news/einzelansicht/f-senso-2-der-neue-allrounder-fuer-die-spannkraftmessung-von-roehm/</t>
  </si>
  <si>
    <t>Sensor-based data evaluation</t>
  </si>
  <si>
    <t>Superficial presentation of a measuring head for clamping force measurement.</t>
  </si>
  <si>
    <t>AMB-PREMIERE FÜR DIE SMARTE SPANNBACKE IJAW VON RÖHM</t>
  </si>
  <si>
    <t>https://www.roehm.biz/aktuell/news/einzelansicht/amb-premiere-fuer-die-smarte-spannbacke-ijaw-von-roehm/</t>
  </si>
  <si>
    <t>Digital Fingerprint, Cloud, Software-as-a-Service</t>
  </si>
  <si>
    <t>Detailed description of the iJaw clamping jaw system and explanation of the system's mounting and connection options.</t>
  </si>
  <si>
    <t>CIMT 2019: KLINGELNBERG PRÄSENTIERT ZUKUNFTSWEISENDE INDUSTRIE 4.0-LÖSUNGEN IN BEIJING, CHINA</t>
  </si>
  <si>
    <t>https://klingelnberg.com/aktuelles/news/presse/newsdetail?tx_news_pi1%5Baction%5D=detail&amp;tx_news_pi1%5Bcontroller%5D=News&amp;tx_news_pi1%5Bnews%5D=204&amp;cHash=551fddc332c5fd9f34e300fe05d1f37a</t>
  </si>
  <si>
    <t>Cyber-physical production systems, production monitoring</t>
  </si>
  <si>
    <t>Relatively superficial article on Industry 4.0 approaches at Klingelnberg. Introduction of a new platform with interfaces for connection to central production control.</t>
  </si>
  <si>
    <t>WIE SW DIE PREDIX-PLATTFORM ZUR DIGITALISIERUNG DER AUTOMOTIVE LIEFERKETTE NUTZT.</t>
  </si>
  <si>
    <t>https://sw-machines.com/blog/wie-sw-die-predix-plattform-zur-digitalisierung-der-automotive-lieferkette-nutzt/</t>
  </si>
  <si>
    <t>Data Science, Cloud, Software-as-a-Service, IoT</t>
  </si>
  <si>
    <t xml:space="preserve">Explanation of the concept of SW and the interesting new business models that have been established. </t>
  </si>
  <si>
    <t>SW Automation – Maßgeschneiderte Fertigungslösungen</t>
  </si>
  <si>
    <t>https://sw-machines.com/blog/sw-automation-massgeschneiderte-fertigungsloesungen/</t>
  </si>
  <si>
    <t>Predicitve Maintenance, Digital Twin, Cloud, Digital Commissioning</t>
  </si>
  <si>
    <t>Very detailed and interesting article on SW's products and especially digital services. Many Industrie 4.0 technologies in use and also in SW's portfolio.</t>
  </si>
  <si>
    <t>KI-Algorithmen optimieren Zylinderkopfhauben-Produktion</t>
  </si>
  <si>
    <t>https://www.ingenieur.de/fachmedien/vdi-z/datentechnik/ki-algorithmen-optimieren-zylinderkopfhauben-produktion/</t>
  </si>
  <si>
    <t>AI, Predicitve Quality, Real-Time Production Monitoring.</t>
  </si>
  <si>
    <t>Detailed and interesting article on the cooperation between SW and the StartUp Xplain Data regarding AI-supported data processing from production plants for predictive maintenance, failure analysis and smart quality inspection.</t>
  </si>
  <si>
    <t>Schwäbische Werkzeugmaschinen steigert Produktivität um 10 Prozent</t>
  </si>
  <si>
    <t>https://www.maschinenmarkt.vogel.de/schwaebische-werkzeugmaschinen-steigert-produktivitaet-um-10-prozent-a-1111104/</t>
  </si>
  <si>
    <t>Virtual commissioning, digital layout planning, digital Zwiling</t>
  </si>
  <si>
    <t>Detailed article on virtual commissioning/simulation of entire production lines including collision simulations and digital twin.</t>
  </si>
  <si>
    <t>Walter Maschinenbau GmbH</t>
  </si>
  <si>
    <t>WALTER startet Online Kundenschulungen</t>
  </si>
  <si>
    <t>https://www.walter-machines.com/de/walter/news-themen/newsuebersicht/details/news/walter-startet-online-kundenschulungen/</t>
  </si>
  <si>
    <t>E-Learning</t>
  </si>
  <si>
    <t>Short article on online customer training at Walter (rather born out of necessity due to the Corona pandemic).</t>
  </si>
  <si>
    <t>Jagenberg Group</t>
  </si>
  <si>
    <t>The group includes many companies, more precise specification necessary. As an example fight chosen.</t>
  </si>
  <si>
    <t>Kampf Schneid- und Wickeltechnik</t>
  </si>
  <si>
    <t>Es wird immer wichtiger, Systeme miteinander zu verbinden</t>
  </si>
  <si>
    <t>https://www.plastverarbeiter.de/markt/es-wird-immer-wichtiger-systeme-miteinander-zu-verbinden-277.html</t>
  </si>
  <si>
    <t>Predicitve Maintenance, Cloud, IoT</t>
  </si>
  <si>
    <t>Interview with Lutz Busch (CEO) and Maik Krüger (Head of Business Development) at Kampf on the topic of digitalization and Industry 4.0 (supply and demand at Kampf).</t>
  </si>
  <si>
    <t>Warum Plattformökonomie im Maschinenbau immer wichtiger wird</t>
  </si>
  <si>
    <t>https://www.produktion.de/veranstaltungen/deutscher-maschinenbau-gipfel/warum-plattformoekonomie-im-maschinenbau-immer-wichtiger-wird-819.html</t>
  </si>
  <si>
    <t>Platform economy, IoT, digital twin, predictive maintenance, AI</t>
  </si>
  <si>
    <t>Interview with Donatus Weber, Director of Digital Services at Kampf Schneid- und Wickeltechnik. Good overview of Kampf's digital services/products and their features united under the in-house platform (the @vanced).</t>
  </si>
  <si>
    <t xml:space="preserve">Neuer Zuschnitt der Workflows
</t>
  </si>
  <si>
    <t>https://www.it-zoom.de/it-mittelstand/e/neuer-zuschnitt-der-workflows-20922/</t>
  </si>
  <si>
    <t>Detailed interview with Lutz Busch (CEO) and Ralf Radny (Head of IT) at Kampf on the topic of digital transformation. Good supplement to the 1st article.</t>
  </si>
  <si>
    <t>„Fabrik der Zukunft“ war Thema bei „Region im Dialog“</t>
  </si>
  <si>
    <t>https://www.ak-kurier.de/akkurier/www/artikel/79453--fabrik-der-zukunft--war-thema-bei--region-im-dialog-</t>
  </si>
  <si>
    <t>AI, Predicitve Maintenance, IoT, Factory of the Future</t>
  </si>
  <si>
    <t>Professor Dr.-Ing. Peter Burggräf from the University of Siegen and Dr. Stephan Witt from the Kampf company in Wiehl talked about the "factory of the future" during an event at the University of Siegen, in particular about the opportunities offered by Industry 4.0</t>
  </si>
  <si>
    <t>Maschinenfabrik Berthold Hermle AG (HERMLE)</t>
  </si>
  <si>
    <t>VDMA vergibt Nachwuchspreis „Digitalisierung im Maschinenbau“</t>
  </si>
  <si>
    <t>https://www.digital-engineering-magazin.de/vdma-vergibt-nachwuchspreis-digitalisierung-im-maschinenbau/</t>
  </si>
  <si>
    <t>Predicitve Maintenance, Retrofitting, Neural Networks</t>
  </si>
  <si>
    <t>In collaboration with Hermle, a graduate student has developed a model based on a neural network that can be used for predictive maintenance based on the internal sensors of machining centers, without external components.</t>
  </si>
  <si>
    <t>Effizient auch im Umgang mit Energie und Ressourcen</t>
  </si>
  <si>
    <t>https://www.maschinenmarkt.ch/effizient-auch-im-umgang-mit-energie-und-ressourcen-a-aad59f8de68e566192c29e42c24167e7/</t>
  </si>
  <si>
    <t>CO2 Foodprint</t>
  </si>
  <si>
    <t>Articles on Hermle's sustainability concepts and their implementation.</t>
  </si>
  <si>
    <t>Hermle investiert und setzt auf Automation und Digitalisierung</t>
  </si>
  <si>
    <t>https://www.werkstatt-betrieb.de/a/fachartikel/hermle-investiert-und-setzt-auf-automati-2684136</t>
  </si>
  <si>
    <t>Software-as-a-Service, Maintenance App</t>
  </si>
  <si>
    <t>Section on digitalization as a business concept at Hermle. In-house service app and networking of machines.</t>
  </si>
  <si>
    <t>Hermle präsentiert sich auf der EMO 2019</t>
  </si>
  <si>
    <t>https://www.hermle.de/de/media/fachpresse/16_07_2019_hermle_praesentiert_sich_auf_der_emo_2019</t>
  </si>
  <si>
    <t>Smart Factory, UMATI, Digital Production</t>
  </si>
  <si>
    <t xml:space="preserve">Brief description of Hermle's "Digital Production", "Digital Operation" and "Digital Service" divisions. </t>
  </si>
  <si>
    <t xml:space="preserve">Hermle stellt mit der Navigator Oberfläche einen weiteren Digitalen Baustein vor
</t>
  </si>
  <si>
    <t>https://www.hermle.de/de/media/fachpresse/30_04_2019_navigator_oberflaeche</t>
  </si>
  <si>
    <t>Smart Factory,  Digital Production</t>
  </si>
  <si>
    <t>Hermle introduces new digital operator interface with web interface.</t>
  </si>
  <si>
    <t>Bin Picking: Liebherr feiert 10 Jahre Griff in die Kiste</t>
  </si>
  <si>
    <t>https://automationspraxis.industrie.de/news/bin-picking-liebherr-feiert-10-jahre-griff-in-die-kiste/</t>
  </si>
  <si>
    <t>AI</t>
  </si>
  <si>
    <t>An AI supports bin picking, which is the process of grabbing parts from an unsorted box, using Liebherr's LHRobotics.Vision app.</t>
  </si>
  <si>
    <t>Liebherr: „Von Losgröße 1 bis zur Massenfertigung“</t>
  </si>
  <si>
    <t>https://automationspraxis.industrie.de/menschen-macher/liebherr-von-losgroesse-1-bis-zur-massenfertigung/</t>
  </si>
  <si>
    <t>AI, IoT</t>
  </si>
  <si>
    <t>Interview with paragraphs on AI and IoT at Liebherr. IoT is described as a standard at Liebherr.</t>
  </si>
  <si>
    <t>„Bin Picking für alle“: Liebherr optimiert Griff in die Kiste mit KI</t>
  </si>
  <si>
    <t>https://automationspraxis.industrie.de/ki/bin-picking-fuer-alle-liebherr-optimiert-griff-in-die-kiste-mit-ki/</t>
  </si>
  <si>
    <t>Article specifies the AI-supported system for bin picking at Liebherr.</t>
  </si>
  <si>
    <t>Nothing found on digitization. Possibly, since many individual companies are grouped together under the DVS Group.</t>
  </si>
  <si>
    <t>Moving to the next level: Innovationen von Winterhalter</t>
  </si>
  <si>
    <t>https://www.falstaff.at/nd/moving-to-the-next-level-innovationen-von-winterhalter/</t>
  </si>
  <si>
    <t>Pay-per-X, IoT</t>
  </si>
  <si>
    <t>Article on the digitalization of the dishwashing process through the introduction of the Connected Wash dishwasher and the alternative Pay per Wash payment model, where the dishwasher is only charged for when it is actually used.</t>
  </si>
  <si>
    <t>PAY PER WASH: KEINE INVESTITION. NULL RISIKO.</t>
  </si>
  <si>
    <t>https://www.winterhalter.com/de-de/aktuelles/pressedetail/pay-per-wash-keine-investition-null-risiko/</t>
  </si>
  <si>
    <t xml:space="preserve">Extension to the article already mentioned regarding Winterhalter's "pay-per-wash" business model. </t>
  </si>
  <si>
    <t>Nachhaltig denken - innovativ handeln</t>
  </si>
  <si>
    <t>https://www.pressebox.de/pressemitteilung/chiron-werke-gmbh-co-kg/Nachhaltig-denken-innovativ-handeln/boxid/1112544</t>
  </si>
  <si>
    <t>Retrofit, Additive Manufacuring</t>
  </si>
  <si>
    <t>Short article about Chiron's sustainability strategy. Automated repair and additive manufacturing will be expanded. Less relevant article regarding digitalization.</t>
  </si>
  <si>
    <t>Reparieren, nicht neu produzieren! Mit automatisiertem LMD</t>
  </si>
  <si>
    <t>https://www.pressebox.de/pressemitteilung/chiron-werke-gmbh-co-kg/Reparieren-nicht-neu-produzieren-Mit-automatisiertem-LMD/boxid/1118129</t>
  </si>
  <si>
    <t>Retrofit, Additive Manufacuring, Digital Twin, Real-Time Monitoring</t>
  </si>
  <si>
    <t>In-depth article on Chiron's sustainability program. Paragraph on the use of digital twins and real-time data analysis to achieve this goal.</t>
  </si>
  <si>
    <t>Smarte Kooperationen für vernetzte Fertigung</t>
  </si>
  <si>
    <t>https://www.pressebox.de/pressemitteilung/chiron-werke-gmbh-co-kg/Smarte-Kooperationen-fuer-vernetzte-Fertigung/boxid/1112539</t>
  </si>
  <si>
    <t>Smart manufacturing, digital twin, real-time condition monitoring</t>
  </si>
  <si>
    <t>Interesting article on Chiron's concept of vented manufacturing. Use of digital twin, real-time condition monitoring and "intelligent coolant management" reflects the wide field of possible applications.</t>
  </si>
  <si>
    <t>Digitale Unterstützung auf ganzer Linie</t>
  </si>
  <si>
    <t>https://www.index-werke.de/fileadmin/user_upload/company/pr/INDEX_TRAUB_Digitalisierung_DE.zip</t>
  </si>
  <si>
    <t>IoT, Cloud, Software-as-a-Service, AR glasses</t>
  </si>
  <si>
    <t>Very interesting and detailed article on Index's digital portfolio. Particularly exciting is the retrofitting of older machines by means of an IoT connector based on a Raspberry Pi.</t>
  </si>
  <si>
    <t>Index zeigt seine Innovationen 2020</t>
  </si>
  <si>
    <t>https://mav.industrie.de/news/index-zeigt-seine-innovationen-2020/</t>
  </si>
  <si>
    <t>IoT, Cloud, Software-as-a-Service</t>
  </si>
  <si>
    <t>Shorter article on new products. Section on the cloud-based platform iXworld with many different apps/services such as the IoT platform iX 4.0.</t>
  </si>
  <si>
    <t>Digitale Services rund um die CNC-Maschine</t>
  </si>
  <si>
    <t>https://www.it-production.com/produktionsmanagement/die-sap-systemwelt-der-index-werke/</t>
  </si>
  <si>
    <t>Digital Services, IoT, Cloud, Software-as-a-Service</t>
  </si>
  <si>
    <t xml:space="preserve">Supplementary article on Index's digital offerings, focus is more on connectivity SAP, which was not mentioned in the other articles. </t>
  </si>
  <si>
    <t>Mit Live-Simulation und Automatisierung schneller ans Ziel</t>
  </si>
  <si>
    <t>https://www.maschinenmarkt.vogel.de/mit-live-simulation-und-automatisierung-schneller-ans-ziel-a-29af6aff15aef28f9c2c115cbb2a1c22/</t>
  </si>
  <si>
    <t>Live-Simulation</t>
  </si>
  <si>
    <t>Rather specific but very detailed article about the change in simulation technology to live simulations as a much faster way to run simulations. In connection with automation of the processes an enormous progress.</t>
  </si>
  <si>
    <t>cymex® select: In Sekunden zur passenden Antriebslösung</t>
  </si>
  <si>
    <t>https://www.pressebox.de/pressemitteilung/wittenstein-ag/cymex-select-In-Sekunden-zur-passenden-Antriebsloesung/boxid/1096537</t>
  </si>
  <si>
    <t>Smart Configurator</t>
  </si>
  <si>
    <t xml:space="preserve">Intelligent and automated system for requirement determination and selection of suitable systems or asisstence for design for the specific customer. </t>
  </si>
  <si>
    <t>Am 27. Oktober in der WITTENSTEIN Innovationsfabrik: “Moving. Digital. Together” – wie die digitale Transformation gemeinsam bewegt wird</t>
  </si>
  <si>
    <t>https://www.wittenstein.de/de-de/unternehmen/presse/pressemitteilung/am-27-oktober-in-der-wittenstein-innovationsfabrik/</t>
  </si>
  <si>
    <t xml:space="preserve"> Smart factory, smart products, data services, software, digital twin, AI</t>
  </si>
  <si>
    <t>Outlook on Wittenstein's apparently extensively digitized production. Unfortunately, few to no articles on the individual topics themselves.</t>
  </si>
  <si>
    <t xml:space="preserve">Emag investiert in Datenanalyse
</t>
  </si>
  <si>
    <t>https://mav.industrie.de/news/emag-investiert-in-datenanalyse/</t>
  </si>
  <si>
    <t>Data Science, Predictive Maintenance, AI</t>
  </si>
  <si>
    <t>EMAG invests in the field of data science and therefore acquires a minority stake in the company Anacision. Topics such as predictive maintenance are writ large (as of 2018)</t>
  </si>
  <si>
    <t>Inspektion und Wartung von EMAG: Unnötig teure Stillstandzeiten der Maschinen gezielt reduzieren</t>
  </si>
  <si>
    <t>https://www.emag.com/de/unternehmen/news-media/presse/detailansicht/article/inspektion-und-wartung-von-emag/</t>
  </si>
  <si>
    <t>AI, Predicitve Maintenance</t>
  </si>
  <si>
    <t>Update to the first article. Emag is now active in the field of predictive maintenance. Reduction of downtimes is the primary goal.</t>
  </si>
  <si>
    <t>Analyse hochfrequenter Daten zur Anomalieerkennung: Neu entwickeltes Verfahren ermöglicht die Auswertung im laufenden Prozess – die „In-Prozess-Anomalieerkennung“ in der Fertigung</t>
  </si>
  <si>
    <t>https://www.emag.com/de/unternehmen/news-media/presse/detailansicht/article/analyse-hochfrequenter-daten-zur-anomalieerkennung/</t>
  </si>
  <si>
    <t>IoT, AI, real-time monitoring, cloud, smart production</t>
  </si>
  <si>
    <t>Detailed article on the digital transformation at EMAG. Offering an IoT platform, cloud-based applications, live monitoring of machines and predictive production are current topics.</t>
  </si>
  <si>
    <t>Prozessoptimierung: Die industrielle Produktion flexibler und nachhaltiger gestalten</t>
  </si>
  <si>
    <t>https://www.digital-manufacturing-magazin.de/prozessoptimierung-die-industrielle-produktion-flexibler-und-nachhaltiger-gestalten/</t>
  </si>
  <si>
    <t xml:space="preserve">Data Driven Services, IoT, </t>
  </si>
  <si>
    <t>Section on the EDNA Energy Monitoring System which, in conjunction with IoT, can even provide workpiece-related key figures.</t>
  </si>
  <si>
    <t>Einfach, durchgängig, vernetzt: neues Industrie-Ökosystem für Schleiftechnologie</t>
  </si>
  <si>
    <t>https://www.produktion.de/fertigungsloesungen/einfach-durchgaengig-vernetzt-neues-industrie-oekosystem-fuer-schleiftechnologie-264.html</t>
  </si>
  <si>
    <t>EMAG delivers IoT-ready machines that even already contain sensor technology, which is indispensable for data-driven monitoring and control.</t>
  </si>
  <si>
    <t>Schnell, intelligent und grün - Revolutionäres BOXBAY Containerumschlagsystem beweist Marktreife</t>
  </si>
  <si>
    <t>https://www.pressebox.de/pressemitteilung/sms-siemag-ag/Schnell-intelligent-und-gruen-Revolutionaeres-BOXBAY-Containerumschlagsystem-beweist-Marktreife/boxid/1078076</t>
  </si>
  <si>
    <t>Smart Logistics</t>
  </si>
  <si>
    <t xml:space="preserve">Interesaante press release about the smart and digital port logistics system "Boxbay-HBS-High bay warehouse". </t>
  </si>
  <si>
    <t>Das lernende Stahlwerk ist erst der Anfang</t>
  </si>
  <si>
    <t>https://industrieanzeiger.industrie.de/news/das-lernende-stahlwerk-ist-erst-der-anfang/</t>
  </si>
  <si>
    <t>Digital Twin, AI, VR, AR, Smart Factory</t>
  </si>
  <si>
    <t>Generally very interesting article on digitalization in the steel industry. Two sections on the pioneering work of SMS Griup in the field of digital transformation in the steel industry.</t>
  </si>
  <si>
    <t>Vertikale Plattformen im Industrial Internet of Things (IIoT)</t>
  </si>
  <si>
    <t>https://www.sms-group.com/de-de/insights/all-insights/vertikale-plattformen-im-industrial-internet-of-things-iiot</t>
  </si>
  <si>
    <t>IIoT, Big Data, Digitaler Zwilling, Cloud, Platform-as-a-Service</t>
  </si>
  <si>
    <t>Description of the handling of digitalization and IIoT at SMS. Description of a modular platform concept.</t>
  </si>
  <si>
    <t>Maschinenanbindung: So hat die SMS group 55 Anlagen vernetzt</t>
  </si>
  <si>
    <t>https://www.digital-manufacturing-magazin.de/maschinenanbindung-so-hat-die-sms-group-55-anlagen-vernetzt/</t>
  </si>
  <si>
    <t>MES, Retrofit, Smart Factory</t>
  </si>
  <si>
    <t xml:space="preserve">Interesting article on the implementation of an MES system at SMS to network 55 plants. </t>
  </si>
  <si>
    <t xml:space="preserve">Die Digitale Werkstatt von HEIDENHAIN
Software, Beratung und Services, die die CNC-Fertigung voranbringen </t>
  </si>
  <si>
    <t>https://www.heidenhain.de/news/presse/die-digitale-werkstatt-von-heidenhain</t>
  </si>
  <si>
    <t xml:space="preserve">Digital Factory, Digital Order Planning, Real-Time Monitoring, </t>
  </si>
  <si>
    <t>Description of Heidenhain's digital concepts such as digital detailed job planning, PartCalculator, StateMonitor and PlantMonitor.</t>
  </si>
  <si>
    <t>Werkstattorientierte Fertigung in neuer Dimension</t>
  </si>
  <si>
    <t>https://mav.industrie.de/steuern-antreiben/werkstattorientierte-fertigung-in-neuer-dimension/</t>
  </si>
  <si>
    <t>Digital Twin, Real-Time Monitoring, Digital Factory</t>
  </si>
  <si>
    <t>Two sections on Heidenhain's digital offerings. Description of StateMonitor, supplemented by mention of Heidenhain's Digital Twin.</t>
  </si>
  <si>
    <t>PlantMonitor from HEIDENHAIN to Aid Digital Manufacturing</t>
  </si>
  <si>
    <t>https://www.globenewswire.com/en/news-release/2022/04/05/2416848/0/en/PlantMonitor-from-HEIDENHAIN-to-Aid-Digital-Manufacturing.html</t>
  </si>
  <si>
    <t>Data Driven Services, Digital Factory</t>
  </si>
  <si>
    <t>Supplementary article on the StateMonitor application from Heidenhain.</t>
  </si>
  <si>
    <t xml:space="preserve">Beschleunigte digitale Transformation </t>
  </si>
  <si>
    <t>https://www.mann-hummel.com/de/unternehmen/news-presse/2022/beschleunigte-digitale-transformation.html</t>
  </si>
  <si>
    <t>Data Driven Production, Digital Factory, (EMS)</t>
  </si>
  <si>
    <t>Description of M+H's collaboration with Celonis for the implementation of intelligent data-driven processes for production optimization.</t>
  </si>
  <si>
    <t>CIO Stamm rüstet die IT für neue Märkte</t>
  </si>
  <si>
    <t>https://www.cio.de/a/cio-stamm-ruestet-die-it-fuer-neue-maerkte,3691380</t>
  </si>
  <si>
    <t>Data Driven Services, Digital Enterprise, Digital Twin, Smart Factory</t>
  </si>
  <si>
    <t>Detailed description of the planned digital transformation of M+H. Realignment towards a digital enterprise with technologies such as data-driven processes, digital twin and smart factory.</t>
  </si>
  <si>
    <t>Digitale Transformation: Wie Mann+Hummel zu einem datengesteuerten Hersteller wird</t>
  </si>
  <si>
    <t>https://www.digitalbusiness-cloud.de/digitale-transformation-wie-mannhummel-zu-einem-datengesteuerten-hersteller-wird/</t>
  </si>
  <si>
    <t>Data Driven Services, Digital Enterprise, Smart Factory</t>
  </si>
  <si>
    <t>Supplementary detailed article on M+H's digital transformation in collaboration with Celonis.</t>
  </si>
  <si>
    <t>Auch der digitale Zwilling zeigt Zähne</t>
  </si>
  <si>
    <t>https://mapal.com/de-de/a/machining-analytics-solution</t>
  </si>
  <si>
    <t>Digital Twin, real-time monitoring, predictive maintenance, AI</t>
  </si>
  <si>
    <t>Explanation of Mapal's " c-Com" digital application, which makes it possible to transform machine data into a digital twin, perform predictive maintenance using AI, and map a complete life cycle of a product.</t>
  </si>
  <si>
    <t>MAPAL erhält Landesmittel für Digitalprojekt</t>
  </si>
  <si>
    <t>https://mapal.com/de-de/a/foerderung-digitalprojekt</t>
  </si>
  <si>
    <t xml:space="preserve">Datenmanagement, Life-Cycle-Management, </t>
  </si>
  <si>
    <t xml:space="preserve">Short article on obtaining funding for digitalization. </t>
  </si>
  <si>
    <t>Technischer Berater in der Tasche –
c-Com Verschleißerkennungs-App</t>
  </si>
  <si>
    <t>https://mapal.com/de-de/a/c-com-verschleisserkennung</t>
  </si>
  <si>
    <t>Supplementary article on the c-Com app from Mapal.</t>
  </si>
  <si>
    <t>Kooperationen, Kundenportale und künstliche Intelligenz</t>
  </si>
  <si>
    <t>https://mapal.com/de-de/a/c-com-projekte</t>
  </si>
  <si>
    <t>Detailed article on the difital concept and Mapal's c-Com application.</t>
  </si>
  <si>
    <t>Automatisierung, Digitalisierung und zwei neue Maschinen</t>
  </si>
  <si>
    <t>https://www.werkstatt-betrieb.de/a/fachartikel/automatisierung-digitalisierung-und-zwei-1552553</t>
  </si>
  <si>
    <t>MES, Digital Twin, API</t>
  </si>
  <si>
    <t>Section on digitization at DMG Mori using its own API to connect the machines, the use of a digital twin and connection to MES and ERP.</t>
  </si>
  <si>
    <t>So funktioniert das Maschinen-Abonnement</t>
  </si>
  <si>
    <t>https://www.it-production.com/fertigungsnahe-it/das-payzr-geschaeftsmodell-von-dmg-mori/</t>
  </si>
  <si>
    <t xml:space="preserve">Equipment-as-a-Service, Software-as-a-Service, Cloud, IoT, </t>
  </si>
  <si>
    <t>Under the motto "Netflix for Manufacturing", DMG Mori is using IoT and cloud to introduce an equipment-as-a-service model with its Payzr subscription model to offer companies an all-round carefree rental package for machine and software.</t>
  </si>
  <si>
    <t>Fertigung automatisieren – Zukunft sichern</t>
  </si>
  <si>
    <t>https://www.produktion.de/technik/fertigung-automatisieren-zukunft-sichern-55-788.html</t>
  </si>
  <si>
    <t>Smart Shopfloor, Digital Twin, Digital Engineering</t>
  </si>
  <si>
    <t>Article on the implementation of digitalization with DMG Mori through products such as the "Cell Controller LPS 4" for intelligent and networked store floor management. In addition, the use of a digital twin is described.</t>
  </si>
  <si>
    <t>Schaeffler und DMG Mori digitalisieren den Werkzeugbau</t>
  </si>
  <si>
    <t>https://mav.industrie.de/news/schaeffler-und-dmg-mori-digitalisieren-den-werkzeugbau/</t>
  </si>
  <si>
    <t>KI, Smart Factory</t>
  </si>
  <si>
    <t>Short article on the use of AI to help implement a smart factory in collaboration with Schaeffler.</t>
  </si>
  <si>
    <t>Heidelberger Druck plant smarte Wallboxen mittels SAP-Software</t>
  </si>
  <si>
    <t>https://www.electrive.net/2021/11/29/heidelberger-druck-plant-smarte-wallboxen-mittels-sap-software/</t>
  </si>
  <si>
    <t>Cloud, Smart Products</t>
  </si>
  <si>
    <t>Short article about the new development of Heidelberger regarding a smart wallbox with connection to SAP for the automation and digitalization of processes in this regard.</t>
  </si>
  <si>
    <t>Digitalisierung: Transformation vom Produkt bis in den Vertrieb</t>
  </si>
  <si>
    <t>https://www.haufe.de/controlling/controllerpraxis/digitalisierung-transformation-vom-produkt-bis-in-den-vertrieb_112_565864.html</t>
  </si>
  <si>
    <t>Digital Transformation, Remote Diagnose, AI, Predictive Monitorin</t>
  </si>
  <si>
    <t xml:space="preserve">Detailed article on the digital transformation at Heidelberger Druckmaschinen and the transformation of the business model towards digital services. </t>
  </si>
  <si>
    <t>Heidelberger Druckmaschinen entwickelt Service-as-a-Service-Modelle</t>
  </si>
  <si>
    <t>https://www.cio.de/a/heidelberger-druckmaschinen-entwickelt-service-as-a-service-modelle,3583314</t>
  </si>
  <si>
    <t>X-as-a-Service, Maintenance 4.0, Digital concepts</t>
  </si>
  <si>
    <t>Brief description of the new business models of Heidelberger Druckmaschinen and the technologies required to implement them.</t>
  </si>
  <si>
    <t xml:space="preserve">Heidelberger Druckmaschinen AG: 'Equipment as a Service' wächst ― Heidelberg will mit Munich Re Subskriptionsgeschäft deutlich ausbauen </t>
  </si>
  <si>
    <t>http://ww.dgap.de/dgap/News/corporate/heidelberger-druckmaschinen-equipment-service-waechst-heidelberg-will-mit-munich-subskriptionsgeschaeft-deutlich-ausbauen/?newsID=1485891</t>
  </si>
  <si>
    <t>Equipment-as-a-Service, IoT, digital business models</t>
  </si>
  <si>
    <t>Description of the concept for Equipment-as-a-Service from Heidelberger Druckmaschinen, implemented through networking and IoT.</t>
  </si>
  <si>
    <t>Heidelberg-Workflow geht komplett in die Cloud</t>
  </si>
  <si>
    <t>https://www.print.de/allgemein/heidelberg-workflow-geht-komplett-in-die-cloud/</t>
  </si>
  <si>
    <t>Software-as-a-Service, Cloud, Smart Products</t>
  </si>
  <si>
    <t>Detailed description of the new cloud-based workflow app from Heidelberger, which allows the entire print shop to be displayed in one portal.</t>
  </si>
  <si>
    <t>Vom Maschinenbauer zum besten IT-Arbeitgeber</t>
  </si>
  <si>
    <t>https://www.golem.de/news/trumpf-vom-maschinenbauer-zum-besten-it-arbeitgeber-2204-164605.html</t>
  </si>
  <si>
    <t>Smart Factory, Cloud, Data Science, Big Data</t>
  </si>
  <si>
    <t>Article about the digital transformation at Trumpf towards the best IT employer 2021. Detailed description of the major projects towards Big Data and Data Science as well as the provision of cloud solutions.</t>
  </si>
  <si>
    <t>Trumpf eröffnet dritte Smart Factory</t>
  </si>
  <si>
    <t>https://www.bigdata-insider.de/trumpf-eroeffnet-dritte-smart-factory-a-974931/</t>
  </si>
  <si>
    <t>Smart Factory, Real-Time Monitoring, Asisstence App</t>
  </si>
  <si>
    <t>Short article on third Smart Factory opened by Trumpf (full networking and monitoring of 33 plants).</t>
  </si>
  <si>
    <t>Trumpf will die Blechfertigung mithilfe von KI wesentlich effizienter machen</t>
  </si>
  <si>
    <t>https://www.all-electronics.de/markt/trumpf-will-die-blechfertigung-mithilfe-von-ki-wesentlich-effizienter-machen.html</t>
  </si>
  <si>
    <t xml:space="preserve">AI, neural networks, </t>
  </si>
  <si>
    <t>Detailed article on the planned use of AI in sheet metal manufacturing.</t>
  </si>
  <si>
    <t xml:space="preserve">Sichere IoT-Plattform serienmäßig </t>
  </si>
  <si>
    <t>https://www.blechnet.com/sichere-iot-plattform-serienmaessig-a-770994/</t>
  </si>
  <si>
    <t>IIoT, Cloud</t>
  </si>
  <si>
    <t>Short article on the IoT platform that Trumpf obtains from business partner Axoom.</t>
  </si>
  <si>
    <t>Automatisiertes Herzstück: Jungheinrich baut neues Hochregallager für V-Zug</t>
  </si>
  <si>
    <t>https://www.technische-logistik.net/news/automatisiertes-herzstueck-jungheinrich-baut-neues-hochregallager-fuer-v-zug.html</t>
  </si>
  <si>
    <t>Warehouse Management System, Automated Warehouse</t>
  </si>
  <si>
    <t>Artiel about automated warehouse system with warehouse management and connection to Erp system. Less digital aspects in the article.</t>
  </si>
  <si>
    <t>Strategisches Robotik-Bündnis: Jungheinrich steigt bei Magazino ein</t>
  </si>
  <si>
    <t>https://www.handelsblatt.com/technik/digitale-revolution/automatisierung-strategisches-robotik-buendnis-jungheinrich-steigt-bei-magazino-ein-/26212042.html</t>
  </si>
  <si>
    <t>AI, Smart Robotic</t>
  </si>
  <si>
    <t>Jungheinrich acquires a stake in Magazino, an up-and-coming start-up for AI-based robots based in Munich.</t>
  </si>
  <si>
    <t xml:space="preserve">Jungheinrich automatisiert Coca-Cola-Geschäft in Polen </t>
  </si>
  <si>
    <t>https://www.mm-logistik.vogel.de/jungheinrich-automatisiert-coca-cola-geschaeft-in-polen-a-1060217/</t>
  </si>
  <si>
    <t>WMS, Automated warehouse</t>
  </si>
  <si>
    <t>Article about the automation of Coca-Cola Poland's warehouse and the central consolidation of all intralogistics processes in the company's own WMS (Warehouse Management System).</t>
  </si>
  <si>
    <t>Der Weg zur Industriesteuerung 5.0: OT und IT verschmelzen</t>
  </si>
  <si>
    <t>https://www.elektro-automatisierung-digital.de/produktion/der-weg-zur-industriesteuerung-50-ot-und-it-verschmelzen</t>
  </si>
  <si>
    <t>Control 5.0, IoT; Cloud</t>
  </si>
  <si>
    <t>Article about the path to "Control 5.0". According to the article, Voith is already running a pilot project in which everything is executed on five process-isolated control instances.</t>
  </si>
  <si>
    <t>Neue ProServices von Voith, BTG und Toscotec</t>
  </si>
  <si>
    <t>https://www.fibers-in-process.de/news/papierherstellung/hygienepapier/Tissueproduktion-Neue-ProServices-von-Voith-BTG-und-Toscotec-26704</t>
  </si>
  <si>
    <t>X-as-a-Service, real-time monitoring</t>
  </si>
  <si>
    <t>Presentation of some of Voith's partly digital services (ProSteam: analysis of steam, condensate and related parameters).</t>
  </si>
  <si>
    <t>Überwachung von Verlusten in der Stoffaufbereitung mit der Digitalisierungslösung OnView.MassBalance für mehr Nachhaltigkeit und Transparenz</t>
  </si>
  <si>
    <t>https://voith.com/corp-de/news-room/pressemeldungen/_2022-08-03-vp-ueberwachung-von-verlusten-in-der-stoffaufbereitung.html</t>
  </si>
  <si>
    <t>Software-as-a-Service, Cloud, Smart Products, Real-Time Monitoring</t>
  </si>
  <si>
    <t>Article about Voith's digital "OnView.MassBalance" application for monitoring losses in stock preparation.</t>
  </si>
  <si>
    <t>Digitale Lösungen aus dem Papermaking 4.0-Portfolio führen zu einer optimierten Energieeffizienz mit deutlichen Kosteneinsparungen</t>
  </si>
  <si>
    <t>https://voith.com/corp-de/news-room/pressemeldungen/digitale-loesungen-aus-dem-papermaking-4-portfolio.html</t>
  </si>
  <si>
    <t>Papermaking 4.0, real-time monitoring</t>
  </si>
  <si>
    <t>Presentation of Voith's digital portfolio.</t>
  </si>
  <si>
    <t>Expert</t>
  </si>
  <si>
    <t>Position</t>
  </si>
  <si>
    <t>Date of Interview</t>
  </si>
  <si>
    <t>Voith Group</t>
  </si>
  <si>
    <t>Sathyamurthy Sundaram</t>
  </si>
  <si>
    <t>Director - Digital Products &amp; Services</t>
  </si>
  <si>
    <t>March 2nd, 2023</t>
  </si>
  <si>
    <t>Kampf Schneid- und Wickeltechnik GmbH</t>
  </si>
  <si>
    <t>Maik Krüger</t>
  </si>
  <si>
    <t>Head of Business Development</t>
  </si>
  <si>
    <t>Nov 15th, 2022</t>
  </si>
  <si>
    <t>Barnes Group</t>
  </si>
  <si>
    <t>Dr. Stefan Kruppa</t>
  </si>
  <si>
    <t>Vice President R&amp;D, Molding Solutions</t>
  </si>
  <si>
    <t>Nov 18th, 2022</t>
  </si>
  <si>
    <t>KraussMaffei Technologies GmbH</t>
  </si>
  <si>
    <t>Director Smart Machines</t>
  </si>
  <si>
    <t>SMS digital</t>
  </si>
  <si>
    <t>Dr. Boris Feige</t>
  </si>
  <si>
    <t>Chief Operating Officer</t>
  </si>
  <si>
    <t>Apr 15th, 2023</t>
  </si>
  <si>
    <t>Subscribed Industry Podcast</t>
  </si>
  <si>
    <t>Julius Klemkow</t>
  </si>
  <si>
    <t>Founder and Host</t>
  </si>
  <si>
    <t>Mar 6h, 2023</t>
  </si>
  <si>
    <t>Capgemini Invent</t>
  </si>
  <si>
    <t>Dr. Thomas Vollmer</t>
  </si>
  <si>
    <t>Director Intelligent Industry</t>
  </si>
  <si>
    <t>Apr 26th, 2023</t>
  </si>
  <si>
    <t>#employees</t>
  </si>
  <si>
    <t>sales</t>
  </si>
  <si>
    <t>digitalization level</t>
  </si>
  <si>
    <t>category</t>
  </si>
  <si>
    <t>micro</t>
  </si>
  <si>
    <t>SME</t>
  </si>
  <si>
    <t>medium</t>
  </si>
  <si>
    <t>large</t>
  </si>
  <si>
    <t>small &amp; micro</t>
  </si>
  <si>
    <t>very large</t>
  </si>
  <si>
    <t>average employees</t>
  </si>
  <si>
    <t>std dev employees</t>
  </si>
  <si>
    <t>average sales</t>
  </si>
  <si>
    <t>std evaluation sales</t>
  </si>
  <si>
    <t>average digitalization level</t>
  </si>
  <si>
    <t>stdt dev digitalization level</t>
  </si>
  <si>
    <t>#number</t>
  </si>
  <si>
    <t>Level 3</t>
  </si>
  <si>
    <t>Level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</si>
</sst>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quot;_-;\-* #,##0.00\ &quot;€&quot;_-;_-* &quot;-&quot;??\ &quot;€&quot;_-;_-@_-"/>
    <numFmt numFmtId="164" formatCode="_-* #,##0.00\ _€_-;\-* #,##0.00\ _€_-;_-* &quot;-&quot;??\ _€_-;_-@_-"/>
    <numFmt numFmtId="165" formatCode="_-* #,##0\ _€_-;\-* #,##0\ _€_-;_-* &quot;-&quot;??\ _€_-;_-@_-"/>
  </numFmts>
  <fonts count="12"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
      <b/>
      <sz val="10"/>
      <name val="Arial"/>
      <family val="2"/>
    </font>
    <font>
      <sz val="10"/>
      <color theme="1"/>
      <name val="Arial"/>
      <family val="2"/>
    </font>
    <font>
      <sz val="10"/>
      <color rgb="FF000000"/>
      <name val="Arial"/>
      <family val="2"/>
    </font>
    <font>
      <sz val="10"/>
      <color rgb="FF444444"/>
      <name val="Arial"/>
      <family val="2"/>
    </font>
    <font>
      <u/>
      <sz val="11"/>
      <color theme="10"/>
      <name val="Calibri"/>
      <family val="2"/>
      <scheme val="minor"/>
    </font>
    <font>
      <b/>
      <sz val="10"/>
      <color theme="1"/>
      <name val="Arial"/>
      <family val="2"/>
    </font>
    <font>
      <u/>
      <sz val="10"/>
      <color theme="10"/>
      <name val="Arial"/>
      <family val="2"/>
    </font>
    <font>
      <u/>
      <sz val="10"/>
      <color rgb="FF000000"/>
      <name val="Arial"/>
      <family val="2"/>
    </font>
  </fonts>
  <fills count="11">
    <fill>
      <patternFill patternType="none"/>
    </fill>
    <fill>
      <patternFill patternType="gray125"/>
    </fill>
    <fill>
      <patternFill patternType="solid">
        <fgColor rgb="FF8EA9DB"/>
        <bgColor indexed="64"/>
      </patternFill>
    </fill>
    <fill>
      <patternFill patternType="solid">
        <fgColor rgb="FFE39D9D"/>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6"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164" fontId="1" fillId="0" borderId="0" applyFont="0" applyFill="0" applyBorder="0" applyAlignment="0" applyProtection="0"/>
    <xf numFmtId="0" fontId="8" fillId="0" borderId="0" applyNumberFormat="0" applyFill="0" applyBorder="0" applyAlignment="0" applyProtection="0"/>
  </cellStyleXfs>
  <cellXfs count="97">
    <xf numFmtId="0" fontId="0" fillId="0" borderId="0" xfId="0"/>
    <xf numFmtId="0" fontId="2" fillId="0" borderId="0" xfId="0" applyFont="1" applyAlignment="1">
      <alignment horizontal="center"/>
    </xf>
    <xf numFmtId="0" fontId="0" fillId="0" borderId="0" xfId="0" applyAlignment="1">
      <alignment horizontal="center"/>
    </xf>
    <xf numFmtId="0" fontId="0" fillId="0" borderId="0" xfId="0" applyAlignment="1">
      <alignment horizontal="left"/>
    </xf>
    <xf numFmtId="0" fontId="0" fillId="0" borderId="0" xfId="0" applyFill="1"/>
    <xf numFmtId="0" fontId="2" fillId="0" borderId="0" xfId="0" applyFont="1" applyFill="1" applyAlignment="1">
      <alignment horizontal="center"/>
    </xf>
    <xf numFmtId="0" fontId="3" fillId="0" borderId="0" xfId="0" applyFont="1" applyFill="1"/>
    <xf numFmtId="0" fontId="0" fillId="0" borderId="0" xfId="0" applyFill="1" applyAlignment="1">
      <alignment horizontal="right"/>
    </xf>
    <xf numFmtId="0" fontId="4" fillId="6" borderId="1" xfId="0" applyFont="1" applyFill="1" applyBorder="1" applyAlignment="1">
      <alignment horizontal="center" vertical="center" wrapText="1"/>
    </xf>
    <xf numFmtId="0" fontId="5" fillId="0" borderId="0" xfId="0" applyFont="1"/>
    <xf numFmtId="0" fontId="4" fillId="2"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5" fillId="0" borderId="0" xfId="0" applyFont="1" applyAlignment="1">
      <alignment horizontal="center"/>
    </xf>
    <xf numFmtId="0" fontId="5" fillId="8" borderId="0" xfId="0" applyFont="1" applyFill="1" applyAlignment="1">
      <alignment horizontal="center" wrapText="1"/>
    </xf>
    <xf numFmtId="165" fontId="5" fillId="0" borderId="0" xfId="2" applyNumberFormat="1" applyFont="1" applyAlignment="1">
      <alignment horizontal="center" vertical="center"/>
    </xf>
    <xf numFmtId="44" fontId="6" fillId="0" borderId="0" xfId="1" applyFont="1" applyAlignment="1">
      <alignment horizontal="right" vertical="center"/>
    </xf>
    <xf numFmtId="0" fontId="5" fillId="0" borderId="0" xfId="0" applyFont="1" applyAlignment="1">
      <alignment horizontal="center" vertical="center"/>
    </xf>
    <xf numFmtId="0" fontId="6" fillId="0" borderId="0" xfId="0" applyFont="1"/>
    <xf numFmtId="165" fontId="6" fillId="0" borderId="0" xfId="2" applyNumberFormat="1" applyFont="1" applyAlignment="1">
      <alignment horizontal="center" vertical="center"/>
    </xf>
    <xf numFmtId="44" fontId="6" fillId="0" borderId="0" xfId="1" applyFont="1" applyAlignment="1">
      <alignment horizontal="center" vertical="center"/>
    </xf>
    <xf numFmtId="0" fontId="6" fillId="0" borderId="0" xfId="0" applyFont="1" applyAlignment="1">
      <alignment horizontal="center" vertical="center" wrapText="1"/>
    </xf>
    <xf numFmtId="44" fontId="5" fillId="0" borderId="0" xfId="1" applyFont="1" applyAlignment="1">
      <alignment horizontal="right" vertical="center"/>
    </xf>
    <xf numFmtId="165" fontId="6" fillId="0" borderId="0" xfId="2" applyNumberFormat="1" applyFont="1" applyAlignment="1">
      <alignment horizontal="center"/>
    </xf>
    <xf numFmtId="44" fontId="6" fillId="0" borderId="0" xfId="1" applyFont="1" applyAlignment="1">
      <alignment horizontal="right"/>
    </xf>
    <xf numFmtId="0" fontId="6" fillId="0" borderId="0" xfId="0" applyFont="1" applyAlignment="1">
      <alignment horizontal="center" vertical="center"/>
    </xf>
    <xf numFmtId="0" fontId="6" fillId="0" borderId="0" xfId="0" applyFont="1" applyAlignment="1">
      <alignment vertical="center" wrapText="1"/>
    </xf>
    <xf numFmtId="165" fontId="5" fillId="0" borderId="0" xfId="2" applyNumberFormat="1" applyFont="1" applyFill="1" applyAlignment="1">
      <alignment horizontal="center" vertical="center"/>
    </xf>
    <xf numFmtId="44" fontId="6" fillId="0" borderId="0" xfId="1" applyFont="1" applyFill="1" applyAlignment="1">
      <alignment horizontal="right" vertical="center"/>
    </xf>
    <xf numFmtId="0" fontId="7" fillId="0" borderId="0" xfId="0" applyFont="1"/>
    <xf numFmtId="0" fontId="5" fillId="0" borderId="0" xfId="0" applyFont="1" applyFill="1" applyAlignment="1">
      <alignment horizontal="center" wrapText="1"/>
    </xf>
    <xf numFmtId="165" fontId="5" fillId="0" borderId="0" xfId="2" applyNumberFormat="1" applyFont="1" applyAlignment="1">
      <alignment horizontal="center"/>
    </xf>
    <xf numFmtId="44" fontId="5" fillId="0" borderId="0" xfId="1" applyFont="1" applyAlignment="1">
      <alignment horizontal="right"/>
    </xf>
    <xf numFmtId="0" fontId="5" fillId="0" borderId="2" xfId="0" applyFont="1" applyBorder="1"/>
    <xf numFmtId="49" fontId="9" fillId="9" borderId="1" xfId="0" applyNumberFormat="1" applyFont="1" applyFill="1" applyBorder="1" applyAlignment="1">
      <alignment horizontal="center" vertical="center"/>
    </xf>
    <xf numFmtId="0" fontId="5" fillId="0" borderId="3" xfId="0" applyFont="1" applyBorder="1"/>
    <xf numFmtId="0" fontId="5" fillId="0" borderId="4" xfId="0" applyFont="1" applyBorder="1"/>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10" fillId="0" borderId="4" xfId="3" applyFont="1" applyFill="1" applyBorder="1"/>
    <xf numFmtId="0" fontId="5" fillId="0" borderId="6" xfId="0" applyFont="1" applyBorder="1"/>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10" fillId="0" borderId="6" xfId="3" applyFont="1" applyFill="1" applyBorder="1"/>
    <xf numFmtId="0" fontId="5" fillId="0" borderId="8" xfId="0" applyFont="1" applyBorder="1"/>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10" fillId="0" borderId="8" xfId="3" applyFont="1" applyFill="1" applyBorder="1"/>
    <xf numFmtId="0" fontId="5" fillId="10" borderId="10" xfId="0" applyFont="1" applyFill="1" applyBorder="1" applyAlignment="1">
      <alignment horizontal="center" vertical="center"/>
    </xf>
    <xf numFmtId="0" fontId="9" fillId="0" borderId="1" xfId="0" applyFont="1" applyBorder="1" applyAlignment="1">
      <alignment horizontal="center"/>
    </xf>
    <xf numFmtId="0" fontId="5" fillId="0" borderId="1" xfId="0" applyFont="1" applyBorder="1"/>
    <xf numFmtId="0" fontId="5" fillId="0" borderId="1" xfId="0" applyFont="1" applyBorder="1" applyAlignment="1">
      <alignment horizontal="center" vertical="center"/>
    </xf>
    <xf numFmtId="0" fontId="5" fillId="0" borderId="10" xfId="0" applyFont="1" applyBorder="1" applyAlignment="1">
      <alignment horizontal="center" vertical="center"/>
    </xf>
    <xf numFmtId="0" fontId="10" fillId="0" borderId="1" xfId="3" applyFont="1" applyFill="1" applyBorder="1"/>
    <xf numFmtId="0" fontId="5" fillId="0" borderId="11" xfId="0" applyFont="1" applyBorder="1"/>
    <xf numFmtId="0" fontId="5" fillId="0" borderId="1" xfId="0" quotePrefix="1" applyFont="1" applyBorder="1" applyAlignment="1">
      <alignment horizontal="center" vertical="center"/>
    </xf>
    <xf numFmtId="0" fontId="5" fillId="0" borderId="10" xfId="0" quotePrefix="1" applyFont="1" applyBorder="1" applyAlignment="1">
      <alignment horizontal="center" vertical="center"/>
    </xf>
    <xf numFmtId="0" fontId="5" fillId="0" borderId="1" xfId="0" quotePrefix="1" applyFont="1" applyBorder="1" applyAlignment="1">
      <alignment horizontal="left"/>
    </xf>
    <xf numFmtId="0" fontId="5" fillId="0" borderId="1" xfId="0" quotePrefix="1" applyFont="1" applyBorder="1"/>
    <xf numFmtId="0" fontId="6" fillId="0" borderId="4" xfId="0" applyFont="1" applyBorder="1"/>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11" fillId="0" borderId="4" xfId="3" applyFont="1" applyFill="1" applyBorder="1"/>
    <xf numFmtId="0" fontId="6" fillId="0" borderId="6" xfId="0" applyFont="1" applyBorder="1"/>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11" fillId="0" borderId="6" xfId="3" applyFont="1" applyFill="1" applyBorder="1"/>
    <xf numFmtId="0" fontId="6" fillId="0" borderId="8" xfId="0" applyFont="1" applyBorder="1"/>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11" fillId="0" borderId="8" xfId="3" applyFont="1" applyFill="1" applyBorder="1"/>
    <xf numFmtId="0" fontId="9" fillId="0" borderId="1" xfId="0" applyFont="1" applyBorder="1" applyAlignment="1">
      <alignment horizontal="center" vertical="center"/>
    </xf>
    <xf numFmtId="0" fontId="5" fillId="0" borderId="8" xfId="0" applyFont="1" applyBorder="1" applyAlignment="1">
      <alignment vertical="top"/>
    </xf>
    <xf numFmtId="0" fontId="10" fillId="0" borderId="8" xfId="3" applyFont="1" applyFill="1" applyBorder="1" applyAlignment="1">
      <alignment vertical="center"/>
    </xf>
    <xf numFmtId="0" fontId="5" fillId="0" borderId="8" xfId="0" applyFont="1" applyBorder="1" applyAlignment="1">
      <alignment vertical="center"/>
    </xf>
    <xf numFmtId="0" fontId="5" fillId="0" borderId="8" xfId="0" applyFont="1" applyBorder="1" applyAlignment="1">
      <alignment vertical="center" wrapText="1"/>
    </xf>
    <xf numFmtId="0" fontId="5" fillId="0" borderId="6" xfId="0" applyFont="1" applyBorder="1" applyAlignment="1">
      <alignment vertical="center" wrapText="1"/>
    </xf>
    <xf numFmtId="0" fontId="10" fillId="0" borderId="6" xfId="3" applyFont="1" applyFill="1" applyBorder="1" applyAlignment="1">
      <alignment vertical="center"/>
    </xf>
    <xf numFmtId="0" fontId="5" fillId="0" borderId="6" xfId="0" applyFont="1" applyBorder="1" applyAlignment="1">
      <alignment vertical="center"/>
    </xf>
    <xf numFmtId="0" fontId="2" fillId="0" borderId="0" xfId="0" applyFont="1"/>
    <xf numFmtId="0" fontId="4" fillId="6" borderId="1" xfId="0" applyFont="1" applyFill="1" applyBorder="1" applyAlignment="1">
      <alignment horizontal="center" vertical="center" wrapText="1"/>
    </xf>
    <xf numFmtId="0" fontId="4" fillId="7" borderId="1" xfId="0" applyFont="1" applyFill="1" applyBorder="1" applyAlignment="1">
      <alignment horizontal="center" vertical="center" wrapText="1"/>
    </xf>
    <xf numFmtId="165" fontId="4" fillId="7" borderId="1" xfId="2" applyNumberFormat="1" applyFont="1" applyFill="1" applyBorder="1" applyAlignment="1">
      <alignment horizontal="center" vertical="center" wrapText="1"/>
    </xf>
    <xf numFmtId="44" fontId="4" fillId="7" borderId="1" xfId="1" applyFont="1" applyFill="1" applyBorder="1" applyAlignment="1">
      <alignment horizontal="center" vertical="center" wrapText="1"/>
    </xf>
    <xf numFmtId="0" fontId="5" fillId="10" borderId="4" xfId="0" applyFont="1" applyFill="1" applyBorder="1" applyAlignment="1">
      <alignment horizontal="center" vertical="center"/>
    </xf>
    <xf numFmtId="0" fontId="5" fillId="10" borderId="6" xfId="0" applyFont="1" applyFill="1" applyBorder="1" applyAlignment="1">
      <alignment horizontal="center" vertical="center"/>
    </xf>
    <xf numFmtId="0" fontId="5" fillId="10" borderId="8" xfId="0" applyFont="1" applyFill="1" applyBorder="1" applyAlignment="1">
      <alignment horizontal="center" vertical="center"/>
    </xf>
    <xf numFmtId="0" fontId="9" fillId="0" borderId="4"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pplyAlignment="1">
      <alignment horizontal="center" vertical="center"/>
    </xf>
    <xf numFmtId="0" fontId="9" fillId="0" borderId="4"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0" fontId="9" fillId="9" borderId="1" xfId="0" applyFont="1" applyFill="1" applyBorder="1" applyAlignment="1">
      <alignment horizontal="center" vertical="center"/>
    </xf>
    <xf numFmtId="44" fontId="0" fillId="0" borderId="0" xfId="1" applyFont="1"/>
    <xf numFmtId="44" fontId="0" fillId="0" borderId="0" xfId="0" applyNumberFormat="1"/>
  </cellXfs>
  <cellStyles count="4">
    <cellStyle name="Hyperlink" xfId="3" xr:uid="{B7E8E64C-EE0B-4CC1-9BA1-395CB7F57ADE}"/>
    <cellStyle name="Komma" xfId="2" builtinId="3"/>
    <cellStyle name="Standard" xfId="0" builtinId="0"/>
    <cellStyle name="Währung" xfId="1" builtinId="4"/>
  </cellStyles>
  <dxfs count="1">
    <dxf>
      <font>
        <color rgb="FF006100"/>
      </font>
      <fill>
        <patternFill>
          <bgColor rgb="FFC6EFCE"/>
        </patternFill>
      </fill>
    </dxf>
  </dxfs>
  <tableStyles count="0" defaultTableStyle="TableStyleMedium2" defaultPivotStyle="PivotStyleLight16"/>
  <colors>
    <mruColors>
      <color rgb="FF962424"/>
      <color rgb="FFE39D9D"/>
      <color rgb="FFE6C8C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micro</a:t>
            </a:r>
            <a:r>
              <a:rPr lang="de-DE" baseline="0"/>
              <a:t> &amp; small enterprises</a:t>
            </a:r>
            <a:endParaRPr lang="de-D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cat>
            <c:strRef>
              <c:f>'digested data'!$N$17:$Q$17</c:f>
              <c:strCache>
                <c:ptCount val="4"/>
                <c:pt idx="0">
                  <c:v>Level 1</c:v>
                </c:pt>
                <c:pt idx="1">
                  <c:v>Level 2</c:v>
                </c:pt>
                <c:pt idx="2">
                  <c:v>Level 3</c:v>
                </c:pt>
                <c:pt idx="3">
                  <c:v>Level 4</c:v>
                </c:pt>
              </c:strCache>
            </c:strRef>
          </c:cat>
          <c:val>
            <c:numRef>
              <c:f>'digested data'!$N$18:$Q$18</c:f>
              <c:numCache>
                <c:formatCode>General</c:formatCode>
                <c:ptCount val="4"/>
                <c:pt idx="0">
                  <c:v>9</c:v>
                </c:pt>
                <c:pt idx="1">
                  <c:v>2</c:v>
                </c:pt>
                <c:pt idx="2">
                  <c:v>0</c:v>
                </c:pt>
                <c:pt idx="3">
                  <c:v>1</c:v>
                </c:pt>
              </c:numCache>
            </c:numRef>
          </c:val>
          <c:extLst>
            <c:ext xmlns:c16="http://schemas.microsoft.com/office/drawing/2014/chart" uri="{C3380CC4-5D6E-409C-BE32-E72D297353CC}">
              <c16:uniqueId val="{00000000-5673-4C40-9CA2-C546C86ED146}"/>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medium enterprises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cat>
            <c:strRef>
              <c:f>'digested data'!$N$19:$Q$19</c:f>
              <c:strCache>
                <c:ptCount val="4"/>
                <c:pt idx="0">
                  <c:v>Level 1</c:v>
                </c:pt>
                <c:pt idx="1">
                  <c:v>Level 2</c:v>
                </c:pt>
                <c:pt idx="2">
                  <c:v>Level 3</c:v>
                </c:pt>
                <c:pt idx="3">
                  <c:v>Level 4</c:v>
                </c:pt>
              </c:strCache>
            </c:strRef>
          </c:cat>
          <c:val>
            <c:numRef>
              <c:f>'digested data'!$N$20:$Q$20</c:f>
              <c:numCache>
                <c:formatCode>General</c:formatCode>
                <c:ptCount val="4"/>
                <c:pt idx="0">
                  <c:v>12</c:v>
                </c:pt>
                <c:pt idx="1">
                  <c:v>2</c:v>
                </c:pt>
                <c:pt idx="2">
                  <c:v>6</c:v>
                </c:pt>
                <c:pt idx="3">
                  <c:v>6</c:v>
                </c:pt>
              </c:numCache>
            </c:numRef>
          </c:val>
          <c:extLst>
            <c:ext xmlns:c16="http://schemas.microsoft.com/office/drawing/2014/chart" uri="{C3380CC4-5D6E-409C-BE32-E72D297353CC}">
              <c16:uniqueId val="{00000000-0714-47E3-BDBD-15DEA9EC4F24}"/>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large enterprises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cat>
            <c:strRef>
              <c:f>'digested data'!$N$22:$Q$22</c:f>
              <c:strCache>
                <c:ptCount val="4"/>
                <c:pt idx="0">
                  <c:v>Level 1</c:v>
                </c:pt>
                <c:pt idx="1">
                  <c:v>Level 2</c:v>
                </c:pt>
                <c:pt idx="2">
                  <c:v>Level 3</c:v>
                </c:pt>
                <c:pt idx="3">
                  <c:v>Level 4</c:v>
                </c:pt>
              </c:strCache>
            </c:strRef>
          </c:cat>
          <c:val>
            <c:numRef>
              <c:f>'digested data'!$N$23:$Q$23</c:f>
              <c:numCache>
                <c:formatCode>General</c:formatCode>
                <c:ptCount val="4"/>
                <c:pt idx="0">
                  <c:v>17</c:v>
                </c:pt>
                <c:pt idx="1">
                  <c:v>2</c:v>
                </c:pt>
                <c:pt idx="2">
                  <c:v>11</c:v>
                </c:pt>
                <c:pt idx="3">
                  <c:v>4</c:v>
                </c:pt>
              </c:numCache>
            </c:numRef>
          </c:val>
          <c:extLst>
            <c:ext xmlns:c16="http://schemas.microsoft.com/office/drawing/2014/chart" uri="{C3380CC4-5D6E-409C-BE32-E72D297353CC}">
              <c16:uniqueId val="{00000000-D68F-46CA-824C-1FC720A68D7D}"/>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corporations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cat>
            <c:strRef>
              <c:f>'digested data'!$N$24:$Q$24</c:f>
              <c:strCache>
                <c:ptCount val="4"/>
                <c:pt idx="0">
                  <c:v>Level 1</c:v>
                </c:pt>
                <c:pt idx="1">
                  <c:v>Level 2</c:v>
                </c:pt>
                <c:pt idx="2">
                  <c:v>Level 3</c:v>
                </c:pt>
                <c:pt idx="3">
                  <c:v>Level 4</c:v>
                </c:pt>
              </c:strCache>
            </c:strRef>
          </c:cat>
          <c:val>
            <c:numRef>
              <c:f>'digested data'!$N$25:$Q$25</c:f>
              <c:numCache>
                <c:formatCode>General</c:formatCode>
                <c:ptCount val="4"/>
                <c:pt idx="0">
                  <c:v>1</c:v>
                </c:pt>
                <c:pt idx="1">
                  <c:v>1</c:v>
                </c:pt>
                <c:pt idx="2">
                  <c:v>7</c:v>
                </c:pt>
                <c:pt idx="3">
                  <c:v>11</c:v>
                </c:pt>
              </c:numCache>
            </c:numRef>
          </c:val>
          <c:extLst>
            <c:ext xmlns:c16="http://schemas.microsoft.com/office/drawing/2014/chart" uri="{C3380CC4-5D6E-409C-BE32-E72D297353CC}">
              <c16:uniqueId val="{00000000-D934-4170-A493-1A52CC42DB74}"/>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cat>
            <c:strRef>
              <c:f>'digested data'!$N$17:$Q$17</c:f>
              <c:strCache>
                <c:ptCount val="4"/>
                <c:pt idx="0">
                  <c:v>Level 1</c:v>
                </c:pt>
                <c:pt idx="1">
                  <c:v>Level 2</c:v>
                </c:pt>
                <c:pt idx="2">
                  <c:v>Level 3</c:v>
                </c:pt>
                <c:pt idx="3">
                  <c:v>Level 4</c:v>
                </c:pt>
              </c:strCache>
            </c:strRef>
          </c:cat>
          <c:val>
            <c:numRef>
              <c:f>'digested data'!$N$18:$Q$18</c:f>
              <c:numCache>
                <c:formatCode>General</c:formatCode>
                <c:ptCount val="4"/>
                <c:pt idx="0">
                  <c:v>9</c:v>
                </c:pt>
                <c:pt idx="1">
                  <c:v>2</c:v>
                </c:pt>
                <c:pt idx="2">
                  <c:v>0</c:v>
                </c:pt>
                <c:pt idx="3">
                  <c:v>1</c:v>
                </c:pt>
              </c:numCache>
            </c:numRef>
          </c:val>
          <c:extLst>
            <c:ext xmlns:c16="http://schemas.microsoft.com/office/drawing/2014/chart" uri="{C3380CC4-5D6E-409C-BE32-E72D297353CC}">
              <c16:uniqueId val="{00000000-C57E-4181-B7FE-2CAEBF480186}"/>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6</xdr:col>
      <xdr:colOff>55876</xdr:colOff>
      <xdr:row>24</xdr:row>
      <xdr:rowOff>91353</xdr:rowOff>
    </xdr:from>
    <xdr:to>
      <xdr:col>10</xdr:col>
      <xdr:colOff>442888</xdr:colOff>
      <xdr:row>38</xdr:row>
      <xdr:rowOff>167553</xdr:rowOff>
    </xdr:to>
    <xdr:graphicFrame macro="">
      <xdr:nvGraphicFramePr>
        <xdr:cNvPr id="2" name="Diagramm 1">
          <a:extLst>
            <a:ext uri="{FF2B5EF4-FFF2-40B4-BE49-F238E27FC236}">
              <a16:creationId xmlns:a16="http://schemas.microsoft.com/office/drawing/2014/main" id="{965811A2-6A3B-4DFA-8E67-86BC8D399A3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510044</xdr:colOff>
      <xdr:row>23</xdr:row>
      <xdr:rowOff>187469</xdr:rowOff>
    </xdr:from>
    <xdr:to>
      <xdr:col>14</xdr:col>
      <xdr:colOff>654602</xdr:colOff>
      <xdr:row>38</xdr:row>
      <xdr:rowOff>73169</xdr:rowOff>
    </xdr:to>
    <xdr:graphicFrame macro="">
      <xdr:nvGraphicFramePr>
        <xdr:cNvPr id="3" name="Diagramm 2">
          <a:extLst>
            <a:ext uri="{FF2B5EF4-FFF2-40B4-BE49-F238E27FC236}">
              <a16:creationId xmlns:a16="http://schemas.microsoft.com/office/drawing/2014/main" id="{9437E351-45F5-4A55-B8E9-B66D2588731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270596</xdr:colOff>
      <xdr:row>23</xdr:row>
      <xdr:rowOff>164089</xdr:rowOff>
    </xdr:from>
    <xdr:to>
      <xdr:col>18</xdr:col>
      <xdr:colOff>552450</xdr:colOff>
      <xdr:row>38</xdr:row>
      <xdr:rowOff>49789</xdr:rowOff>
    </xdr:to>
    <xdr:graphicFrame macro="">
      <xdr:nvGraphicFramePr>
        <xdr:cNvPr id="4" name="Diagramm 3">
          <a:extLst>
            <a:ext uri="{FF2B5EF4-FFF2-40B4-BE49-F238E27FC236}">
              <a16:creationId xmlns:a16="http://schemas.microsoft.com/office/drawing/2014/main" id="{6AA566FE-871F-4853-B19F-6C063948123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19</xdr:col>
      <xdr:colOff>616526</xdr:colOff>
      <xdr:row>24</xdr:row>
      <xdr:rowOff>37666</xdr:rowOff>
    </xdr:from>
    <xdr:to>
      <xdr:col>23</xdr:col>
      <xdr:colOff>542059</xdr:colOff>
      <xdr:row>38</xdr:row>
      <xdr:rowOff>113866</xdr:rowOff>
    </xdr:to>
    <xdr:graphicFrame macro="">
      <xdr:nvGraphicFramePr>
        <xdr:cNvPr id="5" name="Diagramm 4">
          <a:extLst>
            <a:ext uri="{FF2B5EF4-FFF2-40B4-BE49-F238E27FC236}">
              <a16:creationId xmlns:a16="http://schemas.microsoft.com/office/drawing/2014/main" id="{D8C5A8E7-821B-4F54-A946-DEEBA527E85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17</xdr:col>
      <xdr:colOff>502660</xdr:colOff>
      <xdr:row>50</xdr:row>
      <xdr:rowOff>7360</xdr:rowOff>
    </xdr:from>
    <xdr:to>
      <xdr:col>22</xdr:col>
      <xdr:colOff>364115</xdr:colOff>
      <xdr:row>64</xdr:row>
      <xdr:rowOff>83560</xdr:rowOff>
    </xdr:to>
    <xdr:graphicFrame macro="">
      <xdr:nvGraphicFramePr>
        <xdr:cNvPr id="6" name="Diagramm 5">
          <a:extLst>
            <a:ext uri="{FF2B5EF4-FFF2-40B4-BE49-F238E27FC236}">
              <a16:creationId xmlns:a16="http://schemas.microsoft.com/office/drawing/2014/main" id="{30D40A20-A6FA-44AC-AD07-25F9964DD4F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Lina Castillo" id="{B71ABD65-2091-4A66-AD64-04D3FBA022B8}" userId="S::lina.castillo@innovation-hub.de::0926eaf6-f58a-4c09-bfc6-2ac9abb11093" providerId="AD"/>
  <person displayName="Jochen Fischer" id="{38D70D9A-D211-4845-BDDD-8562C2415E40}" userId="S::jochen.fischer@innovation-hub.de::90cdb7df-e3b8-4846-8144-1386f49e0bba" providerId="AD"/>
</personLis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6" Type="http://schemas.openxmlformats.org/officeDocument/2006/relationships/hyperlink" Target="https://www.ideal-werk.com/aktuelles/assisted-reality-innovativer-service-fuer-ihre-ideal-schweissmaschine/" TargetMode="External"/><Relationship Id="rId117" Type="http://schemas.openxmlformats.org/officeDocument/2006/relationships/hyperlink" Target="https://www.all-electronics.de/markt/trumpf-will-die-blechfertigung-mithilfe-von-ki-wesentlich-effizienter-machen.html" TargetMode="External"/><Relationship Id="rId21" Type="http://schemas.openxmlformats.org/officeDocument/2006/relationships/hyperlink" Target="https://www.eltimon.de/Portals/3/PDF/MM_EMO_Daily.pdf" TargetMode="External"/><Relationship Id="rId42" Type="http://schemas.openxmlformats.org/officeDocument/2006/relationships/hyperlink" Target="https://www.maschinenmarkt.vogel.de/mit-umati-in-eine-neue-dimension-in-der-vernetzten-produktion-a-849957/" TargetMode="External"/><Relationship Id="rId47" Type="http://schemas.openxmlformats.org/officeDocument/2006/relationships/hyperlink" Target="https://www.maschinenmarkt.vogel.de/roemheld-praesentiert-den-cobot-mit-den-langen-armen-a-1047636/" TargetMode="External"/><Relationship Id="rId63" Type="http://schemas.openxmlformats.org/officeDocument/2006/relationships/hyperlink" Target="https://www.walter-machines.com/de/walter/news-themen/newsuebersicht/details/news/walter-startet-online-kundenschulungen/" TargetMode="External"/><Relationship Id="rId68" Type="http://schemas.openxmlformats.org/officeDocument/2006/relationships/hyperlink" Target="https://www.digital-engineering-magazin.de/vdma-vergibt-nachwuchspreis-digitalisierung-im-maschinenbau/" TargetMode="External"/><Relationship Id="rId84" Type="http://schemas.openxmlformats.org/officeDocument/2006/relationships/hyperlink" Target="https://www.maschinenmarkt.vogel.de/mit-live-simulation-und-automatisierung-schneller-ans-ziel-a-29af6aff15aef28f9c2c115cbb2a1c22/" TargetMode="External"/><Relationship Id="rId89" Type="http://schemas.openxmlformats.org/officeDocument/2006/relationships/hyperlink" Target="https://www.emag.com/de/unternehmen/news-media/presse/detailansicht/article/analyse-hochfrequenter-daten-zur-anomalieerkennung/" TargetMode="External"/><Relationship Id="rId112" Type="http://schemas.openxmlformats.org/officeDocument/2006/relationships/hyperlink" Target="https://www.cio.de/a/heidelberger-druckmaschinen-entwickelt-service-as-a-service-modelle,3583314" TargetMode="External"/><Relationship Id="rId16" Type="http://schemas.openxmlformats.org/officeDocument/2006/relationships/hyperlink" Target="https://www.werkstatt-betrieb.de/a/fachartikel/die-schwerkraft-clever-nutzen-2188063" TargetMode="External"/><Relationship Id="rId107" Type="http://schemas.openxmlformats.org/officeDocument/2006/relationships/hyperlink" Target="https://www.it-production.com/fertigungsnahe-it/das-payzr-geschaeftsmodell-von-dmg-mori/" TargetMode="External"/><Relationship Id="rId11" Type="http://schemas.openxmlformats.org/officeDocument/2006/relationships/hyperlink" Target="https://www.3d-grenzenlos.de/magazin/kurznachrichten/beulco-3d-druck-serienproduktion-von-robotergreifern-27804623/" TargetMode="External"/><Relationship Id="rId32" Type="http://schemas.openxmlformats.org/officeDocument/2006/relationships/hyperlink" Target="https://www.faro.com/de-DE/News-Library/2020/New-subscription-model-offered-with-faro-cam2-software" TargetMode="External"/><Relationship Id="rId37" Type="http://schemas.openxmlformats.org/officeDocument/2006/relationships/hyperlink" Target="https://www.wagner-group.com/de/unser-unternehmen/news/detail/wagner-praesentiert-coatify-mit-mehr-transparenz-zu-hoeherer-produktivitaet/" TargetMode="External"/><Relationship Id="rId53" Type="http://schemas.openxmlformats.org/officeDocument/2006/relationships/hyperlink" Target="https://mav.industrie.de/news/grindinghub-zeigt-trends-in-der-schleif-und-werkzeugschleiftechnik/" TargetMode="External"/><Relationship Id="rId58" Type="http://schemas.openxmlformats.org/officeDocument/2006/relationships/hyperlink" Target="https://klingelnberg.com/aktuelles/news/presse/newsdetail?tx_news_pi1%5Baction%5D=detail&amp;tx_news_pi1%5Bcontroller%5D=News&amp;tx_news_pi1%5Bnews%5D=204&amp;cHash=551fddc332c5fd9f34e300fe05d1f37a" TargetMode="External"/><Relationship Id="rId74" Type="http://schemas.openxmlformats.org/officeDocument/2006/relationships/hyperlink" Target="https://automationspraxis.industrie.de/menschen-macher/liebherr-von-losgroesse-1-bis-zur-massenfertigung/" TargetMode="External"/><Relationship Id="rId79" Type="http://schemas.openxmlformats.org/officeDocument/2006/relationships/hyperlink" Target="https://www.pressebox.de/pressemitteilung/chiron-werke-gmbh-co-kg/Reparieren-nicht-neu-produzieren-Mit-automatisiertem-LMD/boxid/1118129" TargetMode="External"/><Relationship Id="rId102" Type="http://schemas.openxmlformats.org/officeDocument/2006/relationships/hyperlink" Target="https://mapal.com/de-de/a/machining-analytics-solution" TargetMode="External"/><Relationship Id="rId123" Type="http://schemas.openxmlformats.org/officeDocument/2006/relationships/hyperlink" Target="https://www.fibers-in-process.de/news/papierherstellung/hygienepapier/Tissueproduktion-Neue-ProServices-von-Voith-BTG-und-Toscotec-26704" TargetMode="External"/><Relationship Id="rId5" Type="http://schemas.openxmlformats.org/officeDocument/2006/relationships/hyperlink" Target="https://www.mark3d.com/de/wp-content/uploads/2021/03/Markforged-Ratgeber-fuer-den-3D-Druck-in-der-industriellen-Fertigung-Mark3D-neu2.pdf" TargetMode="External"/><Relationship Id="rId90" Type="http://schemas.openxmlformats.org/officeDocument/2006/relationships/hyperlink" Target="https://www.digital-manufacturing-magazin.de/prozessoptimierung-die-industrielle-produktion-flexibler-und-nachhaltiger-gestalten/" TargetMode="External"/><Relationship Id="rId95" Type="http://schemas.openxmlformats.org/officeDocument/2006/relationships/hyperlink" Target="https://www.digital-manufacturing-magazin.de/maschinenanbindung-so-hat-die-sms-group-55-anlagen-vernetzt/" TargetMode="External"/><Relationship Id="rId22" Type="http://schemas.openxmlformats.org/officeDocument/2006/relationships/hyperlink" Target="https://www.eltimon.de/Portals/3/PDF/WB-Digitale-Strategie.pdf" TargetMode="External"/><Relationship Id="rId27" Type="http://schemas.openxmlformats.org/officeDocument/2006/relationships/hyperlink" Target="https://www.desch.com/de/aktuelles/news/details/unsere-planox-r-sr-kupplung-mit-der-neuen-desch-controller-app.html" TargetMode="External"/><Relationship Id="rId43" Type="http://schemas.openxmlformats.org/officeDocument/2006/relationships/hyperlink" Target="https://logistra.de/news/nfz-fuhrpark-lagerlogistik-intralogistik-automatisches-kompaktlager-kleinteilelagerung-fuer-schmale-budgets-67005.html" TargetMode="External"/><Relationship Id="rId48" Type="http://schemas.openxmlformats.org/officeDocument/2006/relationships/hyperlink" Target="https://www.qz-online.de/a/produktmeldung/kompakter-und-mobiler-3d-scanner-334067" TargetMode="External"/><Relationship Id="rId64" Type="http://schemas.openxmlformats.org/officeDocument/2006/relationships/hyperlink" Target="https://www.plastverarbeiter.de/markt/es-wird-immer-wichtiger-systeme-miteinander-zu-verbinden-277.html" TargetMode="External"/><Relationship Id="rId69" Type="http://schemas.openxmlformats.org/officeDocument/2006/relationships/hyperlink" Target="https://www.maschinenmarkt.ch/effizient-auch-im-umgang-mit-energie-und-ressourcen-a-aad59f8de68e566192c29e42c24167e7/" TargetMode="External"/><Relationship Id="rId113" Type="http://schemas.openxmlformats.org/officeDocument/2006/relationships/hyperlink" Target="http://ww.dgap.de/dgap/News/corporate/heidelberger-druckmaschinen-equipment-service-waechst-heidelberg-will-mit-munich-subskriptionsgeschaeft-deutlich-ausbauen/?newsID=1485891" TargetMode="External"/><Relationship Id="rId118" Type="http://schemas.openxmlformats.org/officeDocument/2006/relationships/hyperlink" Target="https://www.blechnet.com/sichere-iot-plattform-serienmaessig-a-770994/" TargetMode="External"/><Relationship Id="rId80" Type="http://schemas.openxmlformats.org/officeDocument/2006/relationships/hyperlink" Target="https://www.pressebox.de/pressemitteilung/chiron-werke-gmbh-co-kg/Smarte-Kooperationen-fuer-vernetzte-Fertigung/boxid/1112539" TargetMode="External"/><Relationship Id="rId85" Type="http://schemas.openxmlformats.org/officeDocument/2006/relationships/hyperlink" Target="https://www.pressebox.de/pressemitteilung/wittenstein-ag/cymex-select-In-Sekunden-zur-passenden-Antriebsloesung/boxid/1096537" TargetMode="External"/><Relationship Id="rId12" Type="http://schemas.openxmlformats.org/officeDocument/2006/relationships/hyperlink" Target="https://nachrichten.idw-online.de/2022/11/07/auftakt-des-forschungsprojekts-dione-x" TargetMode="External"/><Relationship Id="rId17" Type="http://schemas.openxmlformats.org/officeDocument/2006/relationships/hyperlink" Target="https://www.jung-machines.com/de/digitalisierung/core/" TargetMode="External"/><Relationship Id="rId33" Type="http://schemas.openxmlformats.org/officeDocument/2006/relationships/hyperlink" Target="https://www.werkstatt-betrieb.de/a/produktmeldung/monitoringloesung-und-revolver-341046" TargetMode="External"/><Relationship Id="rId38" Type="http://schemas.openxmlformats.org/officeDocument/2006/relationships/hyperlink" Target="https://www.wagner-group.com/de/unser-unternehmen/news/detail/transparente-informationen-fuer-vereinfachtes-management-des-beschichtungsprozesses-40/" TargetMode="External"/><Relationship Id="rId59" Type="http://schemas.openxmlformats.org/officeDocument/2006/relationships/hyperlink" Target="https://sw-machines.com/blog/wie-sw-die-predix-plattform-zur-digitalisierung-der-automotive-lieferkette-nutzt/" TargetMode="External"/><Relationship Id="rId103" Type="http://schemas.openxmlformats.org/officeDocument/2006/relationships/hyperlink" Target="https://mapal.com/de-de/a/foerderung-digitalprojekt" TargetMode="External"/><Relationship Id="rId108" Type="http://schemas.openxmlformats.org/officeDocument/2006/relationships/hyperlink" Target="https://www.produktion.de/technik/fertigung-automatisieren-zukunft-sichern-55-788.html" TargetMode="External"/><Relationship Id="rId124" Type="http://schemas.openxmlformats.org/officeDocument/2006/relationships/hyperlink" Target="https://voith.com/corp-de/news-room/pressemeldungen/_2022-08-03-vp-ueberwachung-von-verlusten-in-der-stoffaufbereitung.html" TargetMode="External"/><Relationship Id="rId54" Type="http://schemas.openxmlformats.org/officeDocument/2006/relationships/hyperlink" Target="https://www.pressebox.de/pressemitteilung/niles-werkzeugmaschinen-gmbh/KAPP-NILES-Metrology-praesentiert-Neuentwicklungen-auf-der-CONTROL-2019/boxid/955017" TargetMode="External"/><Relationship Id="rId70" Type="http://schemas.openxmlformats.org/officeDocument/2006/relationships/hyperlink" Target="https://www.werkstatt-betrieb.de/a/fachartikel/hermle-investiert-und-setzt-auf-automati-2684136" TargetMode="External"/><Relationship Id="rId75" Type="http://schemas.openxmlformats.org/officeDocument/2006/relationships/hyperlink" Target="https://automationspraxis.industrie.de/ki/bin-picking-fuer-alle-liebherr-optimiert-griff-in-die-kiste-mit-ki/" TargetMode="External"/><Relationship Id="rId91" Type="http://schemas.openxmlformats.org/officeDocument/2006/relationships/hyperlink" Target="https://www.produktion.de/fertigungsloesungen/einfach-durchgaengig-vernetzt-neues-industrie-oekosystem-fuer-schleiftechnologie-264.html" TargetMode="External"/><Relationship Id="rId96" Type="http://schemas.openxmlformats.org/officeDocument/2006/relationships/hyperlink" Target="https://www.heidenhain.de/news/presse/die-digitale-werkstatt-von-heidenhain" TargetMode="External"/><Relationship Id="rId1" Type="http://schemas.openxmlformats.org/officeDocument/2006/relationships/hyperlink" Target="https://www.mark3d.com/de/wp-content/uploads/2019/08/Ratgeber-fuer-den-3D-Druck-in-der-Produktion.pdf" TargetMode="External"/><Relationship Id="rId6" Type="http://schemas.openxmlformats.org/officeDocument/2006/relationships/hyperlink" Target="https://www.pro-micron.de/intelligente-und-fuehlende-schleifwerkzeuge-spike/" TargetMode="External"/><Relationship Id="rId23" Type="http://schemas.openxmlformats.org/officeDocument/2006/relationships/hyperlink" Target="https://www.gleason.com/de/facts-and-news/news-room/gleasonemo2021-closed-loop-manufacturing-100-in-process-quality-control-with-gear-noise-analysis-and-live-demos" TargetMode="External"/><Relationship Id="rId28" Type="http://schemas.openxmlformats.org/officeDocument/2006/relationships/hyperlink" Target="https://www.it-production.com/produktionsmanagement/ecm-datenverwaltung-maschinenbau/" TargetMode="External"/><Relationship Id="rId49" Type="http://schemas.openxmlformats.org/officeDocument/2006/relationships/hyperlink" Target="https://www.form-werkzeug.de/a/news/gom-3d-messtechnik-sichert-qualitaet-in--213664" TargetMode="External"/><Relationship Id="rId114" Type="http://schemas.openxmlformats.org/officeDocument/2006/relationships/hyperlink" Target="https://www.print.de/allgemein/heidelberg-workflow-geht-komplett-in-die-cloud/" TargetMode="External"/><Relationship Id="rId119" Type="http://schemas.openxmlformats.org/officeDocument/2006/relationships/hyperlink" Target="https://www.technische-logistik.net/news/automatisiertes-herzstueck-jungheinrich-baut-neues-hochregallager-fuer-v-zug.html" TargetMode="External"/><Relationship Id="rId44" Type="http://schemas.openxmlformats.org/officeDocument/2006/relationships/hyperlink" Target="https://www.psb-gmbh.de/news/video-service/" TargetMode="External"/><Relationship Id="rId60" Type="http://schemas.openxmlformats.org/officeDocument/2006/relationships/hyperlink" Target="https://sw-machines.com/blog/sw-automation-massgeschneiderte-fertigungsloesungen/" TargetMode="External"/><Relationship Id="rId65" Type="http://schemas.openxmlformats.org/officeDocument/2006/relationships/hyperlink" Target="https://www.produktion.de/veranstaltungen/deutscher-maschinenbau-gipfel/warum-plattformoekonomie-im-maschinenbau-immer-wichtiger-wird-819.html" TargetMode="External"/><Relationship Id="rId81" Type="http://schemas.openxmlformats.org/officeDocument/2006/relationships/hyperlink" Target="https://www.index-werke.de/fileadmin/user_upload/company/pr/INDEX_TRAUB_Digitalisierung_DE.zip" TargetMode="External"/><Relationship Id="rId86" Type="http://schemas.openxmlformats.org/officeDocument/2006/relationships/hyperlink" Target="https://www.wittenstein.de/de-de/unternehmen/presse/pressemitteilung/am-27-oktober-in-der-wittenstein-innovationsfabrik/" TargetMode="External"/><Relationship Id="rId13" Type="http://schemas.openxmlformats.org/officeDocument/2006/relationships/hyperlink" Target="https://www.zk-system.com/sd-formentechnik-setzt-beim-automatisieren-auf-zimmer-kreim/" TargetMode="External"/><Relationship Id="rId18" Type="http://schemas.openxmlformats.org/officeDocument/2006/relationships/hyperlink" Target="https://www.pz-news.de/wirtschaft_artikel,-Forschungsprojekt-von-Pforzheimer-Hochschule-und-Otec-Arbeiten-am-digitalen-Zwilling-_arid,1192886.html" TargetMode="External"/><Relationship Id="rId39" Type="http://schemas.openxmlformats.org/officeDocument/2006/relationships/hyperlink" Target="https://www.wagner-group.com/de/unser-unternehmen/news/detail/smarte-komplettloesung-e-line-fuer-jede-anforderung-das-passende-pulverzentrum/" TargetMode="External"/><Relationship Id="rId109" Type="http://schemas.openxmlformats.org/officeDocument/2006/relationships/hyperlink" Target="https://mav.industrie.de/news/schaeffler-und-dmg-mori-digitalisieren-den-werkzeugbau/" TargetMode="External"/><Relationship Id="rId34" Type="http://schemas.openxmlformats.org/officeDocument/2006/relationships/hyperlink" Target="https://www.maschinenmarkt.vogel.de/plananlagen-kontrollsystem-ueberwacht-die-qualitaet-der-werkzeugeinspannung-a-331622/" TargetMode="External"/><Relationship Id="rId50" Type="http://schemas.openxmlformats.org/officeDocument/2006/relationships/hyperlink" Target="https://invision-news.de/metrologie-ndt/treffgenaue-teilebewertung/" TargetMode="External"/><Relationship Id="rId55" Type="http://schemas.openxmlformats.org/officeDocument/2006/relationships/hyperlink" Target="https://www.pressebox.de/pressemitteilung/coretigo/Roehm-CoreTigo-zeigen-intelligente-Loesungen-fuer-Werkzeugmaschinen-auf-der-SPS-in-Parma-und-der-HMI-in-Hannover/boxid/1113589" TargetMode="External"/><Relationship Id="rId76" Type="http://schemas.openxmlformats.org/officeDocument/2006/relationships/hyperlink" Target="https://www.falstaff.at/nd/moving-to-the-next-level-innovationen-von-winterhalter/" TargetMode="External"/><Relationship Id="rId97" Type="http://schemas.openxmlformats.org/officeDocument/2006/relationships/hyperlink" Target="https://mav.industrie.de/steuern-antreiben/werkstattorientierte-fertigung-in-neuer-dimension/" TargetMode="External"/><Relationship Id="rId104" Type="http://schemas.openxmlformats.org/officeDocument/2006/relationships/hyperlink" Target="https://mapal.com/de-de/a/c-com-verschleisserkennung" TargetMode="External"/><Relationship Id="rId120" Type="http://schemas.openxmlformats.org/officeDocument/2006/relationships/hyperlink" Target="https://www.handelsblatt.com/technik/digitale-revolution/automatisierung-strategisches-robotik-buendnis-jungheinrich-steigt-bei-magazino-ein-/26212042.html" TargetMode="External"/><Relationship Id="rId125" Type="http://schemas.openxmlformats.org/officeDocument/2006/relationships/hyperlink" Target="https://voith.com/corp-de/news-room/pressemeldungen/digitale-loesungen-aus-dem-papermaking-4-portfolio.html" TargetMode="External"/><Relationship Id="rId7" Type="http://schemas.openxmlformats.org/officeDocument/2006/relationships/hyperlink" Target="https://www.pro-micron.de/so-will-pro-micron-die-metallwirtschaft-smarter-machen/" TargetMode="External"/><Relationship Id="rId71" Type="http://schemas.openxmlformats.org/officeDocument/2006/relationships/hyperlink" Target="https://www.hermle.de/de/media/fachpresse/30_04_2019_navigator_oberflaeche" TargetMode="External"/><Relationship Id="rId92" Type="http://schemas.openxmlformats.org/officeDocument/2006/relationships/hyperlink" Target="https://www.pressebox.de/pressemitteilung/sms-siemag-ag/Schnell-intelligent-und-gruen-Revolutionaeres-BOXBAY-Containerumschlagsystem-beweist-Marktreife/boxid/1078076" TargetMode="External"/><Relationship Id="rId2" Type="http://schemas.openxmlformats.org/officeDocument/2006/relationships/hyperlink" Target="https://www.mark3d.com/de/wp-content/uploads/2019/10/DE_Markforged-Anwendungen-fuer-den-Metall-3D-Druck-Mark3D.pdf" TargetMode="External"/><Relationship Id="rId29" Type="http://schemas.openxmlformats.org/officeDocument/2006/relationships/hyperlink" Target="https://www.gim-international.com/content/news/faro-launches-augmented-reality-app-for-concrete-construction" TargetMode="External"/><Relationship Id="rId24" Type="http://schemas.openxmlformats.org/officeDocument/2006/relationships/hyperlink" Target="https://www.ideal-werk.com/aktuelles/ideal-4-0-die-loesung-zum-vernetzen-von-maschinen-2/" TargetMode="External"/><Relationship Id="rId40" Type="http://schemas.openxmlformats.org/officeDocument/2006/relationships/hyperlink" Target="https://www.vollmer-group.com/de/unternehmen/presse/pressemeldungen/detail/vollmer-digitales-tdz-ist-online" TargetMode="External"/><Relationship Id="rId45" Type="http://schemas.openxmlformats.org/officeDocument/2006/relationships/hyperlink" Target="https://www.roemheld.de/de/unternehmen/presse/news/flexline-i-4-0-ready~nREOrnDp1On" TargetMode="External"/><Relationship Id="rId66" Type="http://schemas.openxmlformats.org/officeDocument/2006/relationships/hyperlink" Target="https://www.it-zoom.de/it-mittelstand/e/neuer-zuschnitt-der-workflows-20922/" TargetMode="External"/><Relationship Id="rId87" Type="http://schemas.openxmlformats.org/officeDocument/2006/relationships/hyperlink" Target="https://mav.industrie.de/news/emag-investiert-in-datenanalyse/" TargetMode="External"/><Relationship Id="rId110" Type="http://schemas.openxmlformats.org/officeDocument/2006/relationships/hyperlink" Target="https://www.electrive.net/2021/11/29/heidelberger-druck-plant-smarte-wallboxen-mittels-sap-software/" TargetMode="External"/><Relationship Id="rId115" Type="http://schemas.openxmlformats.org/officeDocument/2006/relationships/hyperlink" Target="https://www.golem.de/news/trumpf-vom-maschinenbauer-zum-besten-it-arbeitgeber-2204-164605.html" TargetMode="External"/><Relationship Id="rId61" Type="http://schemas.openxmlformats.org/officeDocument/2006/relationships/hyperlink" Target="https://www.ingenieur.de/fachmedien/vdi-z/datentechnik/ki-algorithmen-optimieren-zylinderkopfhauben-produktion/" TargetMode="External"/><Relationship Id="rId82" Type="http://schemas.openxmlformats.org/officeDocument/2006/relationships/hyperlink" Target="https://mav.industrie.de/news/index-zeigt-seine-innovationen-2020/" TargetMode="External"/><Relationship Id="rId19" Type="http://schemas.openxmlformats.org/officeDocument/2006/relationships/hyperlink" Target="https://www.mimatic.de/Portals/0/PDF/Presseberichte/Mimatic_WB_2016_09_PrintPDF_FIN.pdf" TargetMode="External"/><Relationship Id="rId14" Type="http://schemas.openxmlformats.org/officeDocument/2006/relationships/hyperlink" Target="https://www.nc-fertigung.de/pay-per-use-revolutioniert-maschinenfinanzierung" TargetMode="External"/><Relationship Id="rId30" Type="http://schemas.openxmlformats.org/officeDocument/2006/relationships/hyperlink" Target="https://www.automobil-industrie.vogel.de/digitale-karten-und-punktewolken-faro-kauft-geoslam-a-eac7bd1279d685b82e0c09e434372247/" TargetMode="External"/><Relationship Id="rId35" Type="http://schemas.openxmlformats.org/officeDocument/2006/relationships/hyperlink" Target="https://www.maschinenmarkt.vogel.de/das-bringt-die-massivumformung-im-leichtbau-weiter-a-849405/" TargetMode="External"/><Relationship Id="rId56" Type="http://schemas.openxmlformats.org/officeDocument/2006/relationships/hyperlink" Target="https://www.roehm.biz/aktuell/news/einzelansicht/f-senso-2-der-neue-allrounder-fuer-die-spannkraftmessung-von-roehm/" TargetMode="External"/><Relationship Id="rId77" Type="http://schemas.openxmlformats.org/officeDocument/2006/relationships/hyperlink" Target="https://www.winterhalter.com/de-de/aktuelles/pressedetail/pay-per-wash-keine-investition-null-risiko/" TargetMode="External"/><Relationship Id="rId100" Type="http://schemas.openxmlformats.org/officeDocument/2006/relationships/hyperlink" Target="https://www.cio.de/a/cio-stamm-ruestet-die-it-fuer-neue-maerkte,3691380" TargetMode="External"/><Relationship Id="rId105" Type="http://schemas.openxmlformats.org/officeDocument/2006/relationships/hyperlink" Target="https://mapal.com/de-de/a/c-com-projekte" TargetMode="External"/><Relationship Id="rId8" Type="http://schemas.openxmlformats.org/officeDocument/2006/relationships/hyperlink" Target="https://www.digital-manufacturing-magazin.de/intelligente-fertigung-neue-plattform-verbessert-transparenz-und-konnektivitaet/" TargetMode="External"/><Relationship Id="rId51" Type="http://schemas.openxmlformats.org/officeDocument/2006/relationships/hyperlink" Target="https://www.qz-online.de/a/news/siempelkamp-giesserei-praesentiert-groes-3181992" TargetMode="External"/><Relationship Id="rId72" Type="http://schemas.openxmlformats.org/officeDocument/2006/relationships/hyperlink" Target="https://www.hermle.de/de/media/fachpresse/16_07_2019_hermle_praesentiert_sich_auf_der_emo_2019" TargetMode="External"/><Relationship Id="rId93" Type="http://schemas.openxmlformats.org/officeDocument/2006/relationships/hyperlink" Target="https://industrieanzeiger.industrie.de/news/das-lernende-stahlwerk-ist-erst-der-anfang/" TargetMode="External"/><Relationship Id="rId98" Type="http://schemas.openxmlformats.org/officeDocument/2006/relationships/hyperlink" Target="https://www.globenewswire.com/en/news-release/2022/04/05/2416848/0/en/PlantMonitor-from-HEIDENHAIN-to-Aid-Digital-Manufacturing.html" TargetMode="External"/><Relationship Id="rId121" Type="http://schemas.openxmlformats.org/officeDocument/2006/relationships/hyperlink" Target="https://www.mm-logistik.vogel.de/jungheinrich-automatisiert-coca-cola-geschaeft-in-polen-a-1060217/" TargetMode="External"/><Relationship Id="rId3" Type="http://schemas.openxmlformats.org/officeDocument/2006/relationships/hyperlink" Target="https://www.mark3d.com/de/wp-content/uploads/2019/08/DE_Welche-Probleme-koennen-Sie-mit-der-additiven-Fertigung-von-Metallbauteilen-loesen-markforged-mark3d-ratgeber-3d-druck.pdf" TargetMode="External"/><Relationship Id="rId25" Type="http://schemas.openxmlformats.org/officeDocument/2006/relationships/hyperlink" Target="https://vdma.org/viewer/-/v2article/render/16812854" TargetMode="External"/><Relationship Id="rId46" Type="http://schemas.openxmlformats.org/officeDocument/2006/relationships/hyperlink" Target="https://www.roemheld.de/de/unternehmen/presse/news/spanntechnik-aktuell~nloKQgk2O5d" TargetMode="External"/><Relationship Id="rId67" Type="http://schemas.openxmlformats.org/officeDocument/2006/relationships/hyperlink" Target="https://www.ak-kurier.de/akkurier/www/artikel/79453--fabrik-der-zukunft--war-thema-bei--region-im-dialog-" TargetMode="External"/><Relationship Id="rId116" Type="http://schemas.openxmlformats.org/officeDocument/2006/relationships/hyperlink" Target="https://www.bigdata-insider.de/trumpf-eroeffnet-dritte-smart-factory-a-974931/" TargetMode="External"/><Relationship Id="rId20" Type="http://schemas.openxmlformats.org/officeDocument/2006/relationships/hyperlink" Target="https://www.mimatic.de/Portals/0/PDF/Presseberichte/WB_2_2017_Kooperation.pdf" TargetMode="External"/><Relationship Id="rId41" Type="http://schemas.openxmlformats.org/officeDocument/2006/relationships/hyperlink" Target="https://www.vollmer-group.com/de/unternehmen/presse/pressemeldungen/detail/die-zukunft" TargetMode="External"/><Relationship Id="rId62" Type="http://schemas.openxmlformats.org/officeDocument/2006/relationships/hyperlink" Target="https://www.maschinenmarkt.vogel.de/schwaebische-werkzeugmaschinen-steigert-produktivitaet-um-10-prozent-a-1111104/" TargetMode="External"/><Relationship Id="rId83" Type="http://schemas.openxmlformats.org/officeDocument/2006/relationships/hyperlink" Target="https://www.it-production.com/produktionsmanagement/die-sap-systemwelt-der-index-werke/" TargetMode="External"/><Relationship Id="rId88" Type="http://schemas.openxmlformats.org/officeDocument/2006/relationships/hyperlink" Target="https://www.emag.com/de/unternehmen/news-media/presse/detailansicht/article/inspektion-und-wartung-von-emag/" TargetMode="External"/><Relationship Id="rId111" Type="http://schemas.openxmlformats.org/officeDocument/2006/relationships/hyperlink" Target="https://www.haufe.de/controlling/controllerpraxis/digitalisierung-transformation-vom-produkt-bis-in-den-vertrieb_112_565864.html" TargetMode="External"/><Relationship Id="rId15" Type="http://schemas.openxmlformats.org/officeDocument/2006/relationships/hyperlink" Target="https://www.maschinenmarkt.vogel.de/druckluft-leckagen-in-7-schritten-reduzieren-a-1046741/" TargetMode="External"/><Relationship Id="rId36" Type="http://schemas.openxmlformats.org/officeDocument/2006/relationships/hyperlink" Target="https://www.lasco.com/automation-robotik/virtuelle-inbetriebnahme.html" TargetMode="External"/><Relationship Id="rId57" Type="http://schemas.openxmlformats.org/officeDocument/2006/relationships/hyperlink" Target="https://www.roehm.biz/aktuell/news/einzelansicht/amb-premiere-fuer-die-smarte-spannbacke-ijaw-von-roehm/" TargetMode="External"/><Relationship Id="rId106" Type="http://schemas.openxmlformats.org/officeDocument/2006/relationships/hyperlink" Target="https://www.werkstatt-betrieb.de/a/fachartikel/automatisierung-digitalisierung-und-zwei-1552553" TargetMode="External"/><Relationship Id="rId10" Type="http://schemas.openxmlformats.org/officeDocument/2006/relationships/hyperlink" Target="https://www.autocad-magazin.de/wenn-3d-drucker-ganze-cnc-bearbeitungszentren-ersetzen/" TargetMode="External"/><Relationship Id="rId31" Type="http://schemas.openxmlformats.org/officeDocument/2006/relationships/hyperlink" Target="https://www.presseportal.de/pm/134210/5289834" TargetMode="External"/><Relationship Id="rId52" Type="http://schemas.openxmlformats.org/officeDocument/2006/relationships/hyperlink" Target="https://www.zeiss.de/messtechnik/erfolgsgeschichten/on-track-thanks-to-digitization.html" TargetMode="External"/><Relationship Id="rId73" Type="http://schemas.openxmlformats.org/officeDocument/2006/relationships/hyperlink" Target="https://automationspraxis.industrie.de/news/bin-picking-liebherr-feiert-10-jahre-griff-in-die-kiste/" TargetMode="External"/><Relationship Id="rId78" Type="http://schemas.openxmlformats.org/officeDocument/2006/relationships/hyperlink" Target="https://www.pressebox.de/pressemitteilung/chiron-werke-gmbh-co-kg/Nachhaltig-denken-innovativ-handeln/boxid/1112544" TargetMode="External"/><Relationship Id="rId94" Type="http://schemas.openxmlformats.org/officeDocument/2006/relationships/hyperlink" Target="https://www.sms-group.com/de-de/insights/all-insights/vertikale-plattformen-im-industrial-internet-of-things-iiot" TargetMode="External"/><Relationship Id="rId99" Type="http://schemas.openxmlformats.org/officeDocument/2006/relationships/hyperlink" Target="https://www.mann-hummel.com/de/unternehmen/news-presse/2022/beschleunigte-digitale-transformation.html" TargetMode="External"/><Relationship Id="rId101" Type="http://schemas.openxmlformats.org/officeDocument/2006/relationships/hyperlink" Target="https://www.digitalbusiness-cloud.de/digitale-transformation-wie-mannhummel-zu-einem-datengesteuerten-hersteller-wird/" TargetMode="External"/><Relationship Id="rId122" Type="http://schemas.openxmlformats.org/officeDocument/2006/relationships/hyperlink" Target="https://www.elektro-automatisierung-digital.de/produktion/der-weg-zur-industriesteuerung-50-ot-und-it-verschmelzen" TargetMode="External"/><Relationship Id="rId4" Type="http://schemas.openxmlformats.org/officeDocument/2006/relationships/hyperlink" Target="https://www.mark3d.com/de/wp-content/uploads/2021/03/MF_Supply_Chain_Global_AM_Industry_Report_DE.pdf" TargetMode="External"/><Relationship Id="rId9" Type="http://schemas.openxmlformats.org/officeDocument/2006/relationships/hyperlink" Target="https://www.produktion.de/technik/optische-messtechnik-erobert-den-maschinenbau-417.html"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E94E7-2E40-4EF1-B7A4-6D91B373CBB9}">
  <dimension ref="A1:E185"/>
  <sheetViews>
    <sheetView topLeftCell="A153" workbookViewId="0">
      <selection activeCell="C174" sqref="C174"/>
    </sheetView>
  </sheetViews>
  <sheetFormatPr baseColWidth="10" defaultColWidth="11.42578125" defaultRowHeight="15" x14ac:dyDescent="0.25"/>
  <cols>
    <col min="1" max="1" width="48.42578125" style="4" customWidth="1"/>
    <col min="2" max="2" width="35.5703125" style="4" customWidth="1"/>
    <col min="3" max="3" width="20" style="4" customWidth="1"/>
    <col min="4" max="16384" width="11.42578125" style="4"/>
  </cols>
  <sheetData>
    <row r="1" spans="1:5" x14ac:dyDescent="0.25">
      <c r="A1" s="5" t="s">
        <v>302</v>
      </c>
      <c r="B1" s="5" t="s">
        <v>303</v>
      </c>
      <c r="C1" s="5" t="s">
        <v>304</v>
      </c>
      <c r="D1" s="5" t="s">
        <v>305</v>
      </c>
      <c r="E1" s="5" t="s">
        <v>306</v>
      </c>
    </row>
    <row r="2" spans="1:5" x14ac:dyDescent="0.25">
      <c r="A2" s="4" t="s">
        <v>0</v>
      </c>
      <c r="B2" s="4" t="s">
        <v>307</v>
      </c>
      <c r="C2" s="4">
        <v>4229</v>
      </c>
      <c r="D2" s="4" t="s">
        <v>308</v>
      </c>
      <c r="E2" s="4" t="s">
        <v>309</v>
      </c>
    </row>
    <row r="3" spans="1:5" x14ac:dyDescent="0.25">
      <c r="A3" s="4" t="s">
        <v>1</v>
      </c>
      <c r="B3" s="4" t="s">
        <v>307</v>
      </c>
      <c r="C3" s="4">
        <v>10961</v>
      </c>
      <c r="D3" s="4" t="s">
        <v>310</v>
      </c>
      <c r="E3" s="4" t="s">
        <v>309</v>
      </c>
    </row>
    <row r="4" spans="1:5" x14ac:dyDescent="0.25">
      <c r="A4" s="4" t="s">
        <v>2</v>
      </c>
      <c r="B4" s="4" t="s">
        <v>307</v>
      </c>
      <c r="C4" s="4">
        <v>77933</v>
      </c>
      <c r="D4" s="4" t="s">
        <v>311</v>
      </c>
      <c r="E4" s="4" t="s">
        <v>312</v>
      </c>
    </row>
    <row r="5" spans="1:5" x14ac:dyDescent="0.25">
      <c r="A5" s="4" t="s">
        <v>3</v>
      </c>
      <c r="B5" s="4" t="s">
        <v>307</v>
      </c>
      <c r="C5" s="4">
        <v>74547</v>
      </c>
      <c r="D5" s="4" t="s">
        <v>313</v>
      </c>
      <c r="E5" s="4" t="s">
        <v>314</v>
      </c>
    </row>
    <row r="6" spans="1:5" x14ac:dyDescent="0.25">
      <c r="A6" s="4" t="s">
        <v>4</v>
      </c>
      <c r="B6" s="4" t="s">
        <v>307</v>
      </c>
      <c r="C6" s="4">
        <v>75334</v>
      </c>
      <c r="D6" s="4" t="s">
        <v>315</v>
      </c>
      <c r="E6" s="4" t="s">
        <v>316</v>
      </c>
    </row>
    <row r="7" spans="1:5" x14ac:dyDescent="0.25">
      <c r="A7" s="4" t="s">
        <v>5</v>
      </c>
      <c r="B7" s="4" t="s">
        <v>307</v>
      </c>
      <c r="C7" s="4">
        <v>53804</v>
      </c>
      <c r="D7" s="4" t="s">
        <v>317</v>
      </c>
      <c r="E7" s="4" t="s">
        <v>318</v>
      </c>
    </row>
    <row r="8" spans="1:5" x14ac:dyDescent="0.25">
      <c r="A8" s="4" t="s">
        <v>6</v>
      </c>
      <c r="B8" s="4" t="s">
        <v>307</v>
      </c>
      <c r="C8" s="4">
        <v>73249</v>
      </c>
      <c r="D8" s="4" t="s">
        <v>319</v>
      </c>
      <c r="E8" s="4" t="s">
        <v>320</v>
      </c>
    </row>
    <row r="9" spans="1:5" x14ac:dyDescent="0.25">
      <c r="A9" s="4" t="s">
        <v>8</v>
      </c>
      <c r="B9" s="4" t="s">
        <v>307</v>
      </c>
      <c r="C9" s="4">
        <v>71364</v>
      </c>
      <c r="D9" s="4" t="s">
        <v>321</v>
      </c>
      <c r="E9" s="4" t="s">
        <v>322</v>
      </c>
    </row>
    <row r="10" spans="1:5" x14ac:dyDescent="0.25">
      <c r="A10" s="4" t="s">
        <v>9</v>
      </c>
      <c r="B10" s="4" t="s">
        <v>307</v>
      </c>
      <c r="C10" s="4">
        <v>4288</v>
      </c>
      <c r="D10" s="4" t="s">
        <v>323</v>
      </c>
      <c r="E10" s="4" t="s">
        <v>324</v>
      </c>
    </row>
    <row r="11" spans="1:5" x14ac:dyDescent="0.25">
      <c r="A11" s="4" t="s">
        <v>10</v>
      </c>
      <c r="B11" s="4" t="s">
        <v>307</v>
      </c>
      <c r="C11" s="4">
        <v>73337</v>
      </c>
      <c r="D11" s="4" t="s">
        <v>325</v>
      </c>
      <c r="E11" s="4" t="s">
        <v>326</v>
      </c>
    </row>
    <row r="12" spans="1:5" x14ac:dyDescent="0.25">
      <c r="A12" s="4" t="s">
        <v>11</v>
      </c>
      <c r="B12" s="4" t="s">
        <v>307</v>
      </c>
      <c r="C12" s="4">
        <v>82178</v>
      </c>
      <c r="D12" s="4" t="s">
        <v>327</v>
      </c>
      <c r="E12" s="4" t="s">
        <v>328</v>
      </c>
    </row>
    <row r="13" spans="1:5" x14ac:dyDescent="0.25">
      <c r="A13" s="4" t="s">
        <v>12</v>
      </c>
      <c r="B13" s="4" t="s">
        <v>307</v>
      </c>
      <c r="C13" s="4">
        <v>73614</v>
      </c>
      <c r="D13" s="4" t="s">
        <v>329</v>
      </c>
      <c r="E13" s="4" t="s">
        <v>330</v>
      </c>
    </row>
    <row r="14" spans="1:5" x14ac:dyDescent="0.25">
      <c r="A14" s="4" t="s">
        <v>331</v>
      </c>
      <c r="B14" s="4" t="s">
        <v>307</v>
      </c>
      <c r="C14" s="4">
        <v>73734</v>
      </c>
      <c r="D14" s="4" t="s">
        <v>332</v>
      </c>
      <c r="E14" s="4" t="s">
        <v>333</v>
      </c>
    </row>
    <row r="15" spans="1:5" x14ac:dyDescent="0.25">
      <c r="A15" s="4" t="s">
        <v>13</v>
      </c>
      <c r="B15" s="4" t="s">
        <v>307</v>
      </c>
      <c r="C15" s="4">
        <v>70771</v>
      </c>
      <c r="D15" s="4" t="s">
        <v>334</v>
      </c>
      <c r="E15" s="4" t="s">
        <v>335</v>
      </c>
    </row>
    <row r="16" spans="1:5" x14ac:dyDescent="0.25">
      <c r="A16" s="4" t="s">
        <v>14</v>
      </c>
      <c r="B16" s="4" t="s">
        <v>307</v>
      </c>
      <c r="C16" s="4">
        <v>70734</v>
      </c>
      <c r="D16" s="4" t="s">
        <v>336</v>
      </c>
      <c r="E16" s="4" t="s">
        <v>337</v>
      </c>
    </row>
    <row r="17" spans="1:5" x14ac:dyDescent="0.25">
      <c r="A17" s="4" t="s">
        <v>338</v>
      </c>
      <c r="B17" s="4" t="s">
        <v>339</v>
      </c>
      <c r="C17" s="4">
        <v>73911</v>
      </c>
      <c r="D17" s="4" t="s">
        <v>340</v>
      </c>
      <c r="E17" s="4" t="s">
        <v>341</v>
      </c>
    </row>
    <row r="18" spans="1:5" x14ac:dyDescent="0.25">
      <c r="A18" s="4" t="s">
        <v>15</v>
      </c>
      <c r="B18" s="4" t="s">
        <v>307</v>
      </c>
      <c r="C18" s="4">
        <v>45549</v>
      </c>
      <c r="D18" s="4" t="s">
        <v>342</v>
      </c>
      <c r="E18" s="4" t="s">
        <v>343</v>
      </c>
    </row>
    <row r="19" spans="1:5" x14ac:dyDescent="0.25">
      <c r="A19" s="4" t="s">
        <v>16</v>
      </c>
      <c r="B19" s="4" t="s">
        <v>307</v>
      </c>
      <c r="C19" s="4">
        <v>69221</v>
      </c>
      <c r="D19" s="4" t="s">
        <v>344</v>
      </c>
      <c r="E19" s="4" t="s">
        <v>345</v>
      </c>
    </row>
    <row r="20" spans="1:5" x14ac:dyDescent="0.25">
      <c r="A20" s="4" t="s">
        <v>17</v>
      </c>
      <c r="B20" s="4" t="s">
        <v>307</v>
      </c>
      <c r="C20" s="4">
        <v>60528</v>
      </c>
      <c r="D20" s="4" t="s">
        <v>346</v>
      </c>
      <c r="E20" s="4" t="s">
        <v>309</v>
      </c>
    </row>
    <row r="21" spans="1:5" x14ac:dyDescent="0.25">
      <c r="A21" s="4" t="s">
        <v>18</v>
      </c>
      <c r="B21" s="4" t="s">
        <v>307</v>
      </c>
      <c r="C21" s="4">
        <v>42857</v>
      </c>
      <c r="D21" s="4" t="s">
        <v>347</v>
      </c>
      <c r="E21" s="4" t="s">
        <v>348</v>
      </c>
    </row>
    <row r="22" spans="1:5" x14ac:dyDescent="0.25">
      <c r="A22" s="4" t="s">
        <v>19</v>
      </c>
      <c r="B22" s="4" t="s">
        <v>307</v>
      </c>
      <c r="C22" s="4">
        <v>75428</v>
      </c>
      <c r="D22" s="4" t="s">
        <v>349</v>
      </c>
      <c r="E22" s="4" t="s">
        <v>309</v>
      </c>
    </row>
    <row r="23" spans="1:5" x14ac:dyDescent="0.25">
      <c r="A23" s="4" t="s">
        <v>20</v>
      </c>
      <c r="B23" s="4" t="s">
        <v>307</v>
      </c>
      <c r="C23" s="4">
        <v>52525</v>
      </c>
      <c r="D23" s="4" t="s">
        <v>350</v>
      </c>
      <c r="E23" s="4" t="s">
        <v>351</v>
      </c>
    </row>
    <row r="24" spans="1:5" x14ac:dyDescent="0.25">
      <c r="A24" s="4" t="s">
        <v>21</v>
      </c>
      <c r="B24" s="4" t="s">
        <v>307</v>
      </c>
      <c r="C24" s="4">
        <v>46397</v>
      </c>
      <c r="D24" s="4" t="s">
        <v>352</v>
      </c>
      <c r="E24" s="4" t="s">
        <v>353</v>
      </c>
    </row>
    <row r="25" spans="1:5" x14ac:dyDescent="0.25">
      <c r="A25" s="4" t="s">
        <v>22</v>
      </c>
      <c r="B25" s="4" t="s">
        <v>307</v>
      </c>
      <c r="C25" s="4">
        <v>73760</v>
      </c>
      <c r="D25" s="4" t="s">
        <v>354</v>
      </c>
      <c r="E25" s="4" t="s">
        <v>320</v>
      </c>
    </row>
    <row r="26" spans="1:5" x14ac:dyDescent="0.25">
      <c r="A26" s="4" t="s">
        <v>23</v>
      </c>
      <c r="B26" s="4" t="s">
        <v>307</v>
      </c>
      <c r="C26" s="4">
        <v>41464</v>
      </c>
      <c r="D26" s="4" t="s">
        <v>355</v>
      </c>
      <c r="E26" s="4" t="s">
        <v>333</v>
      </c>
    </row>
    <row r="27" spans="1:5" x14ac:dyDescent="0.25">
      <c r="A27" s="4" t="s">
        <v>24</v>
      </c>
      <c r="B27" s="4" t="s">
        <v>307</v>
      </c>
      <c r="C27" s="4">
        <v>88287</v>
      </c>
      <c r="D27" s="4" t="s">
        <v>356</v>
      </c>
      <c r="E27" s="4" t="s">
        <v>357</v>
      </c>
    </row>
    <row r="28" spans="1:5" x14ac:dyDescent="0.25">
      <c r="A28" s="4" t="s">
        <v>25</v>
      </c>
      <c r="B28" s="4" t="s">
        <v>307</v>
      </c>
      <c r="C28" s="4">
        <v>40549</v>
      </c>
      <c r="D28" s="4" t="s">
        <v>358</v>
      </c>
      <c r="E28" s="4" t="s">
        <v>359</v>
      </c>
    </row>
    <row r="29" spans="1:5" x14ac:dyDescent="0.25">
      <c r="A29" s="4" t="s">
        <v>26</v>
      </c>
      <c r="B29" s="4" t="s">
        <v>307</v>
      </c>
      <c r="C29" s="4">
        <v>75417</v>
      </c>
      <c r="D29" s="4" t="s">
        <v>360</v>
      </c>
      <c r="E29" s="4" t="s">
        <v>309</v>
      </c>
    </row>
    <row r="30" spans="1:5" x14ac:dyDescent="0.25">
      <c r="A30" s="4" t="s">
        <v>361</v>
      </c>
      <c r="B30" s="4" t="s">
        <v>362</v>
      </c>
      <c r="C30" s="4">
        <v>710077</v>
      </c>
      <c r="D30" s="4" t="s">
        <v>363</v>
      </c>
      <c r="E30" s="4" t="s">
        <v>364</v>
      </c>
    </row>
    <row r="31" spans="1:5" x14ac:dyDescent="0.25">
      <c r="A31" s="4" t="s">
        <v>27</v>
      </c>
      <c r="B31" s="4" t="s">
        <v>307</v>
      </c>
      <c r="C31" s="4">
        <v>42697</v>
      </c>
      <c r="D31" s="4" t="s">
        <v>365</v>
      </c>
      <c r="E31" s="4" t="s">
        <v>366</v>
      </c>
    </row>
    <row r="32" spans="1:5" x14ac:dyDescent="0.25">
      <c r="A32" s="4" t="s">
        <v>28</v>
      </c>
      <c r="B32" s="4" t="s">
        <v>307</v>
      </c>
      <c r="C32" s="4">
        <v>38122</v>
      </c>
      <c r="D32" s="4" t="s">
        <v>367</v>
      </c>
      <c r="E32" s="4" t="s">
        <v>368</v>
      </c>
    </row>
    <row r="33" spans="1:5" x14ac:dyDescent="0.25">
      <c r="A33" s="4" t="s">
        <v>29</v>
      </c>
      <c r="B33" s="4" t="s">
        <v>307</v>
      </c>
      <c r="C33" s="4">
        <v>73447</v>
      </c>
      <c r="D33" s="4" t="s">
        <v>369</v>
      </c>
      <c r="E33" s="4" t="s">
        <v>370</v>
      </c>
    </row>
    <row r="34" spans="1:5" x14ac:dyDescent="0.25">
      <c r="A34" s="4" t="s">
        <v>30</v>
      </c>
      <c r="B34" s="4" t="s">
        <v>307</v>
      </c>
      <c r="C34" s="4">
        <v>49393</v>
      </c>
      <c r="D34" s="4" t="s">
        <v>371</v>
      </c>
      <c r="E34" s="4" t="s">
        <v>372</v>
      </c>
    </row>
    <row r="35" spans="1:5" x14ac:dyDescent="0.25">
      <c r="A35" s="4" t="s">
        <v>31</v>
      </c>
      <c r="B35" s="4" t="s">
        <v>307</v>
      </c>
      <c r="C35" s="4">
        <v>90556</v>
      </c>
      <c r="D35" s="4" t="s">
        <v>373</v>
      </c>
      <c r="E35" s="4" t="s">
        <v>374</v>
      </c>
    </row>
    <row r="36" spans="1:5" x14ac:dyDescent="0.25">
      <c r="A36" s="4" t="s">
        <v>32</v>
      </c>
      <c r="B36" s="4" t="s">
        <v>307</v>
      </c>
      <c r="C36" s="4">
        <v>50769</v>
      </c>
      <c r="D36" s="4" t="s">
        <v>375</v>
      </c>
      <c r="E36" s="4" t="s">
        <v>376</v>
      </c>
    </row>
    <row r="37" spans="1:5" x14ac:dyDescent="0.25">
      <c r="A37" s="4" t="s">
        <v>33</v>
      </c>
      <c r="B37" s="4" t="s">
        <v>307</v>
      </c>
      <c r="C37" s="4">
        <v>78532</v>
      </c>
      <c r="D37" s="4" t="s">
        <v>377</v>
      </c>
      <c r="E37" s="4" t="s">
        <v>309</v>
      </c>
    </row>
    <row r="38" spans="1:5" x14ac:dyDescent="0.25">
      <c r="A38" s="4" t="s">
        <v>34</v>
      </c>
      <c r="B38" s="4" t="s">
        <v>307</v>
      </c>
      <c r="C38" s="4">
        <v>76275</v>
      </c>
      <c r="D38" s="4" t="s">
        <v>378</v>
      </c>
      <c r="E38" s="4" t="s">
        <v>379</v>
      </c>
    </row>
    <row r="39" spans="1:5" x14ac:dyDescent="0.25">
      <c r="A39" s="4" t="s">
        <v>380</v>
      </c>
      <c r="B39" s="4" t="s">
        <v>381</v>
      </c>
      <c r="C39" s="4">
        <v>2100</v>
      </c>
      <c r="D39" s="4" t="s">
        <v>382</v>
      </c>
      <c r="E39" s="4" t="s">
        <v>383</v>
      </c>
    </row>
    <row r="40" spans="1:5" x14ac:dyDescent="0.25">
      <c r="A40" s="4" t="s">
        <v>35</v>
      </c>
      <c r="B40" s="4" t="s">
        <v>307</v>
      </c>
      <c r="C40" s="4">
        <v>73728</v>
      </c>
      <c r="D40" s="4" t="s">
        <v>332</v>
      </c>
      <c r="E40" s="4" t="s">
        <v>384</v>
      </c>
    </row>
    <row r="41" spans="1:5" x14ac:dyDescent="0.25">
      <c r="A41" s="4" t="s">
        <v>36</v>
      </c>
      <c r="B41" s="4" t="s">
        <v>307</v>
      </c>
      <c r="C41" s="4">
        <v>48691</v>
      </c>
      <c r="D41" s="4" t="s">
        <v>385</v>
      </c>
      <c r="E41" s="4" t="s">
        <v>386</v>
      </c>
    </row>
    <row r="42" spans="1:5" x14ac:dyDescent="0.25">
      <c r="A42" s="4" t="s">
        <v>37</v>
      </c>
      <c r="B42" s="4" t="s">
        <v>307</v>
      </c>
      <c r="C42" s="4">
        <v>41464</v>
      </c>
      <c r="D42" s="4" t="s">
        <v>355</v>
      </c>
      <c r="E42" s="4" t="s">
        <v>333</v>
      </c>
    </row>
    <row r="43" spans="1:5" x14ac:dyDescent="0.25">
      <c r="A43" s="4" t="s">
        <v>38</v>
      </c>
      <c r="B43" s="4" t="s">
        <v>307</v>
      </c>
      <c r="C43" s="4">
        <v>35719</v>
      </c>
      <c r="D43" s="4" t="s">
        <v>387</v>
      </c>
      <c r="E43" s="4" t="s">
        <v>388</v>
      </c>
    </row>
    <row r="44" spans="1:5" x14ac:dyDescent="0.25">
      <c r="A44" s="4" t="s">
        <v>389</v>
      </c>
      <c r="B44" s="4" t="s">
        <v>390</v>
      </c>
      <c r="C44" s="4" t="s">
        <v>391</v>
      </c>
      <c r="D44" s="4" t="s">
        <v>392</v>
      </c>
      <c r="E44" s="4" t="s">
        <v>393</v>
      </c>
    </row>
    <row r="45" spans="1:5" x14ac:dyDescent="0.25">
      <c r="A45" s="4" t="s">
        <v>39</v>
      </c>
      <c r="B45" s="4" t="s">
        <v>307</v>
      </c>
      <c r="C45" s="4">
        <v>85560</v>
      </c>
      <c r="D45" s="4" t="s">
        <v>394</v>
      </c>
      <c r="E45" s="4" t="s">
        <v>395</v>
      </c>
    </row>
    <row r="46" spans="1:5" x14ac:dyDescent="0.25">
      <c r="A46" s="4" t="s">
        <v>396</v>
      </c>
      <c r="B46" s="4" t="s">
        <v>397</v>
      </c>
      <c r="C46" s="4">
        <v>36042</v>
      </c>
      <c r="D46" s="4" t="s">
        <v>398</v>
      </c>
      <c r="E46" s="4" t="s">
        <v>399</v>
      </c>
    </row>
    <row r="47" spans="1:5" x14ac:dyDescent="0.25">
      <c r="A47" s="4" t="s">
        <v>40</v>
      </c>
      <c r="B47" s="4" t="s">
        <v>307</v>
      </c>
      <c r="C47" s="4">
        <v>40210</v>
      </c>
      <c r="D47" s="4" t="s">
        <v>358</v>
      </c>
      <c r="E47" s="4" t="s">
        <v>400</v>
      </c>
    </row>
    <row r="48" spans="1:5" x14ac:dyDescent="0.25">
      <c r="A48" s="4" t="s">
        <v>41</v>
      </c>
      <c r="B48" s="4" t="s">
        <v>307</v>
      </c>
      <c r="C48" s="4">
        <v>70771</v>
      </c>
      <c r="D48" s="4" t="s">
        <v>334</v>
      </c>
      <c r="E48" s="4" t="s">
        <v>388</v>
      </c>
    </row>
    <row r="49" spans="1:5" x14ac:dyDescent="0.25">
      <c r="A49" s="4" t="s">
        <v>42</v>
      </c>
      <c r="B49" s="4" t="s">
        <v>307</v>
      </c>
      <c r="C49" s="4">
        <v>55545</v>
      </c>
      <c r="D49" s="4" t="s">
        <v>401</v>
      </c>
      <c r="E49" s="4" t="s">
        <v>402</v>
      </c>
    </row>
    <row r="50" spans="1:5" x14ac:dyDescent="0.25">
      <c r="A50" s="4" t="s">
        <v>403</v>
      </c>
      <c r="B50" s="4" t="s">
        <v>404</v>
      </c>
      <c r="C50" s="4">
        <v>43020</v>
      </c>
      <c r="D50" s="4" t="s">
        <v>405</v>
      </c>
      <c r="E50" s="4" t="s">
        <v>406</v>
      </c>
    </row>
    <row r="51" spans="1:5" x14ac:dyDescent="0.25">
      <c r="A51" s="4" t="s">
        <v>43</v>
      </c>
      <c r="B51" s="4" t="s">
        <v>307</v>
      </c>
      <c r="C51" s="4">
        <v>57074</v>
      </c>
      <c r="D51" s="4" t="s">
        <v>407</v>
      </c>
      <c r="E51" s="4" t="s">
        <v>333</v>
      </c>
    </row>
    <row r="52" spans="1:5" x14ac:dyDescent="0.25">
      <c r="A52" s="4" t="s">
        <v>44</v>
      </c>
      <c r="B52" s="4" t="s">
        <v>307</v>
      </c>
      <c r="C52" s="4">
        <v>71106</v>
      </c>
      <c r="D52" s="4" t="s">
        <v>408</v>
      </c>
      <c r="E52" s="4" t="s">
        <v>409</v>
      </c>
    </row>
    <row r="53" spans="1:5" x14ac:dyDescent="0.25">
      <c r="A53" s="4" t="s">
        <v>45</v>
      </c>
      <c r="B53" s="4" t="s">
        <v>307</v>
      </c>
      <c r="C53" s="4">
        <v>78661</v>
      </c>
      <c r="D53" s="4" t="s">
        <v>410</v>
      </c>
      <c r="E53" s="4" t="s">
        <v>411</v>
      </c>
    </row>
    <row r="54" spans="1:5" x14ac:dyDescent="0.25">
      <c r="A54" s="4" t="s">
        <v>46</v>
      </c>
      <c r="B54" s="4" t="s">
        <v>307</v>
      </c>
      <c r="C54" s="4">
        <v>90556</v>
      </c>
      <c r="D54" s="4" t="s">
        <v>373</v>
      </c>
      <c r="E54" s="4" t="s">
        <v>374</v>
      </c>
    </row>
    <row r="55" spans="1:5" x14ac:dyDescent="0.25">
      <c r="A55" s="4" t="s">
        <v>47</v>
      </c>
      <c r="B55" s="4" t="s">
        <v>307</v>
      </c>
      <c r="C55" s="4">
        <v>52062</v>
      </c>
      <c r="D55" s="4" t="s">
        <v>412</v>
      </c>
      <c r="E55" s="4" t="s">
        <v>395</v>
      </c>
    </row>
    <row r="56" spans="1:5" x14ac:dyDescent="0.25">
      <c r="A56" s="4" t="s">
        <v>413</v>
      </c>
      <c r="B56" s="4" t="s">
        <v>414</v>
      </c>
      <c r="C56" s="4">
        <v>5608</v>
      </c>
      <c r="D56" s="4" t="s">
        <v>415</v>
      </c>
      <c r="E56" s="4" t="s">
        <v>333</v>
      </c>
    </row>
    <row r="57" spans="1:5" x14ac:dyDescent="0.25">
      <c r="A57" s="4" t="s">
        <v>48</v>
      </c>
      <c r="B57" s="4" t="s">
        <v>307</v>
      </c>
      <c r="C57" s="4">
        <v>70825</v>
      </c>
      <c r="D57" s="4" t="s">
        <v>416</v>
      </c>
      <c r="E57" s="4" t="s">
        <v>417</v>
      </c>
    </row>
    <row r="58" spans="1:5" x14ac:dyDescent="0.25">
      <c r="A58" s="4" t="s">
        <v>418</v>
      </c>
      <c r="B58" s="4" t="s">
        <v>414</v>
      </c>
      <c r="C58" s="4">
        <v>5703</v>
      </c>
      <c r="D58" s="4" t="s">
        <v>419</v>
      </c>
      <c r="E58" s="4" t="s">
        <v>420</v>
      </c>
    </row>
    <row r="59" spans="1:5" x14ac:dyDescent="0.25">
      <c r="A59" s="4" t="s">
        <v>49</v>
      </c>
      <c r="B59" s="4" t="s">
        <v>307</v>
      </c>
      <c r="C59" s="4">
        <v>78739</v>
      </c>
      <c r="D59" s="4" t="s">
        <v>421</v>
      </c>
      <c r="E59" s="4" t="s">
        <v>422</v>
      </c>
    </row>
    <row r="60" spans="1:5" x14ac:dyDescent="0.25">
      <c r="A60" s="4" t="s">
        <v>50</v>
      </c>
      <c r="B60" s="4" t="s">
        <v>307</v>
      </c>
      <c r="C60" s="4">
        <v>40211</v>
      </c>
      <c r="D60" s="4" t="s">
        <v>358</v>
      </c>
      <c r="E60" s="4" t="s">
        <v>333</v>
      </c>
    </row>
    <row r="61" spans="1:5" x14ac:dyDescent="0.25">
      <c r="A61" s="4" t="s">
        <v>51</v>
      </c>
      <c r="B61" s="4" t="s">
        <v>307</v>
      </c>
      <c r="C61" s="4">
        <v>60437</v>
      </c>
      <c r="D61" s="4" t="s">
        <v>346</v>
      </c>
      <c r="E61" s="4" t="s">
        <v>423</v>
      </c>
    </row>
    <row r="62" spans="1:5" x14ac:dyDescent="0.25">
      <c r="A62" s="4" t="s">
        <v>52</v>
      </c>
      <c r="B62" s="4" t="s">
        <v>307</v>
      </c>
      <c r="C62" s="4">
        <v>35315</v>
      </c>
      <c r="D62" s="4" t="s">
        <v>424</v>
      </c>
      <c r="E62" s="4" t="s">
        <v>425</v>
      </c>
    </row>
    <row r="63" spans="1:5" x14ac:dyDescent="0.25">
      <c r="A63" s="4" t="s">
        <v>53</v>
      </c>
      <c r="B63" s="4" t="s">
        <v>307</v>
      </c>
      <c r="C63" s="4">
        <v>32107</v>
      </c>
      <c r="D63" s="4" t="s">
        <v>426</v>
      </c>
      <c r="E63" s="4" t="s">
        <v>427</v>
      </c>
    </row>
    <row r="64" spans="1:5" x14ac:dyDescent="0.25">
      <c r="A64" s="4" t="s">
        <v>428</v>
      </c>
      <c r="B64" s="4" t="s">
        <v>429</v>
      </c>
      <c r="C64" s="4">
        <v>20749</v>
      </c>
      <c r="D64" s="4" t="s">
        <v>430</v>
      </c>
      <c r="E64" s="4" t="s">
        <v>431</v>
      </c>
    </row>
    <row r="65" spans="1:5" x14ac:dyDescent="0.25">
      <c r="A65" s="4" t="s">
        <v>54</v>
      </c>
      <c r="B65" s="4" t="s">
        <v>307</v>
      </c>
      <c r="C65" s="4">
        <v>89150</v>
      </c>
      <c r="D65" s="4" t="s">
        <v>432</v>
      </c>
      <c r="E65" s="4" t="s">
        <v>388</v>
      </c>
    </row>
    <row r="66" spans="1:5" x14ac:dyDescent="0.25">
      <c r="A66" s="4" t="s">
        <v>55</v>
      </c>
      <c r="B66" s="4" t="s">
        <v>307</v>
      </c>
      <c r="C66" s="4">
        <v>21337</v>
      </c>
      <c r="D66" s="4" t="s">
        <v>433</v>
      </c>
      <c r="E66" s="4" t="s">
        <v>434</v>
      </c>
    </row>
    <row r="67" spans="1:5" x14ac:dyDescent="0.25">
      <c r="A67" s="4" t="s">
        <v>56</v>
      </c>
      <c r="B67" s="4" t="s">
        <v>307</v>
      </c>
      <c r="C67" s="4">
        <v>52457</v>
      </c>
      <c r="D67" s="4" t="s">
        <v>435</v>
      </c>
      <c r="E67" s="4" t="s">
        <v>436</v>
      </c>
    </row>
    <row r="68" spans="1:5" x14ac:dyDescent="0.25">
      <c r="A68" s="4" t="s">
        <v>57</v>
      </c>
      <c r="B68" s="4" t="s">
        <v>307</v>
      </c>
      <c r="C68" s="4">
        <v>72072</v>
      </c>
      <c r="D68" s="4" t="s">
        <v>437</v>
      </c>
      <c r="E68" s="4" t="s">
        <v>411</v>
      </c>
    </row>
    <row r="69" spans="1:5" x14ac:dyDescent="0.25">
      <c r="A69" s="4" t="s">
        <v>438</v>
      </c>
      <c r="B69" s="4" t="s">
        <v>439</v>
      </c>
      <c r="C69" s="4">
        <v>39956</v>
      </c>
      <c r="D69" s="4" t="s">
        <v>440</v>
      </c>
      <c r="E69" s="4" t="s">
        <v>441</v>
      </c>
    </row>
    <row r="70" spans="1:5" x14ac:dyDescent="0.25">
      <c r="A70" s="4" t="s">
        <v>58</v>
      </c>
      <c r="B70" s="4" t="s">
        <v>307</v>
      </c>
      <c r="C70" s="4">
        <v>78194</v>
      </c>
      <c r="D70" s="4" t="s">
        <v>442</v>
      </c>
      <c r="E70" s="4" t="s">
        <v>443</v>
      </c>
    </row>
    <row r="71" spans="1:5" x14ac:dyDescent="0.25">
      <c r="A71" s="4" t="s">
        <v>59</v>
      </c>
      <c r="B71" s="4" t="s">
        <v>307</v>
      </c>
      <c r="C71" s="4">
        <v>72417</v>
      </c>
      <c r="D71" s="4" t="s">
        <v>444</v>
      </c>
      <c r="E71" s="4" t="s">
        <v>320</v>
      </c>
    </row>
    <row r="72" spans="1:5" x14ac:dyDescent="0.25">
      <c r="A72" s="4" t="s">
        <v>445</v>
      </c>
      <c r="B72" s="4" t="s">
        <v>307</v>
      </c>
      <c r="C72" s="4">
        <v>35578</v>
      </c>
      <c r="D72" s="4" t="s">
        <v>446</v>
      </c>
      <c r="E72" s="4" t="s">
        <v>447</v>
      </c>
    </row>
    <row r="73" spans="1:5" x14ac:dyDescent="0.25">
      <c r="A73" s="4" t="s">
        <v>60</v>
      </c>
      <c r="B73" s="4" t="s">
        <v>307</v>
      </c>
      <c r="C73" s="4">
        <v>88289</v>
      </c>
      <c r="D73" s="4" t="s">
        <v>448</v>
      </c>
      <c r="E73" s="4" t="s">
        <v>447</v>
      </c>
    </row>
    <row r="74" spans="1:5" x14ac:dyDescent="0.25">
      <c r="A74" s="4" t="s">
        <v>61</v>
      </c>
      <c r="B74" s="4" t="s">
        <v>307</v>
      </c>
      <c r="C74" s="4">
        <v>63263</v>
      </c>
      <c r="D74" s="4" t="s">
        <v>449</v>
      </c>
      <c r="E74" s="4" t="s">
        <v>450</v>
      </c>
    </row>
    <row r="75" spans="1:5" x14ac:dyDescent="0.25">
      <c r="A75" s="4" t="s">
        <v>62</v>
      </c>
      <c r="B75" s="4" t="s">
        <v>307</v>
      </c>
      <c r="C75" s="4">
        <v>77654</v>
      </c>
      <c r="D75" s="4" t="s">
        <v>451</v>
      </c>
      <c r="E75" s="4" t="s">
        <v>452</v>
      </c>
    </row>
    <row r="76" spans="1:5" x14ac:dyDescent="0.25">
      <c r="A76" s="4" t="s">
        <v>63</v>
      </c>
      <c r="B76" s="4" t="s">
        <v>307</v>
      </c>
      <c r="C76" s="4">
        <v>49176</v>
      </c>
      <c r="D76" s="4" t="s">
        <v>453</v>
      </c>
      <c r="E76" s="4" t="s">
        <v>454</v>
      </c>
    </row>
    <row r="77" spans="1:5" x14ac:dyDescent="0.25">
      <c r="A77" s="4" t="s">
        <v>64</v>
      </c>
      <c r="B77" s="4" t="s">
        <v>307</v>
      </c>
      <c r="C77" s="4">
        <v>90768</v>
      </c>
      <c r="D77" s="4" t="s">
        <v>455</v>
      </c>
      <c r="E77" s="4" t="s">
        <v>456</v>
      </c>
    </row>
    <row r="78" spans="1:5" x14ac:dyDescent="0.25">
      <c r="A78" s="4" t="s">
        <v>65</v>
      </c>
      <c r="B78" s="4" t="s">
        <v>307</v>
      </c>
      <c r="C78" s="4">
        <v>85652</v>
      </c>
      <c r="D78" s="4" t="s">
        <v>457</v>
      </c>
      <c r="E78" s="4" t="s">
        <v>458</v>
      </c>
    </row>
    <row r="79" spans="1:5" x14ac:dyDescent="0.25">
      <c r="A79" s="4" t="s">
        <v>66</v>
      </c>
      <c r="B79" s="4" t="s">
        <v>307</v>
      </c>
      <c r="C79" s="4">
        <v>35325</v>
      </c>
      <c r="D79" s="4" t="s">
        <v>459</v>
      </c>
      <c r="E79" s="4" t="s">
        <v>460</v>
      </c>
    </row>
    <row r="80" spans="1:5" x14ac:dyDescent="0.25">
      <c r="A80" s="4" t="s">
        <v>67</v>
      </c>
      <c r="B80" s="4" t="s">
        <v>307</v>
      </c>
      <c r="C80" s="4">
        <v>65203</v>
      </c>
      <c r="D80" s="4" t="s">
        <v>461</v>
      </c>
      <c r="E80" s="4" t="s">
        <v>434</v>
      </c>
    </row>
    <row r="81" spans="1:5" x14ac:dyDescent="0.25">
      <c r="A81" s="4" t="s">
        <v>68</v>
      </c>
      <c r="B81" s="4" t="s">
        <v>307</v>
      </c>
      <c r="C81" s="4">
        <v>52066</v>
      </c>
      <c r="D81" s="4" t="s">
        <v>412</v>
      </c>
      <c r="E81" s="4" t="s">
        <v>333</v>
      </c>
    </row>
    <row r="82" spans="1:5" x14ac:dyDescent="0.25">
      <c r="A82" s="4" t="s">
        <v>69</v>
      </c>
      <c r="B82" s="4" t="s">
        <v>307</v>
      </c>
      <c r="C82" s="4">
        <v>53809</v>
      </c>
      <c r="D82" s="4" t="s">
        <v>462</v>
      </c>
      <c r="E82" s="4" t="s">
        <v>463</v>
      </c>
    </row>
    <row r="83" spans="1:5" x14ac:dyDescent="0.25">
      <c r="A83" s="4" t="s">
        <v>70</v>
      </c>
      <c r="B83" s="4" t="s">
        <v>307</v>
      </c>
      <c r="C83" s="4">
        <v>40764</v>
      </c>
      <c r="D83" s="4" t="s">
        <v>464</v>
      </c>
      <c r="E83" s="4" t="s">
        <v>395</v>
      </c>
    </row>
    <row r="84" spans="1:5" x14ac:dyDescent="0.25">
      <c r="A84" s="4" t="s">
        <v>71</v>
      </c>
      <c r="B84" s="4" t="s">
        <v>307</v>
      </c>
      <c r="C84" s="4">
        <v>41199</v>
      </c>
      <c r="D84" s="4" t="s">
        <v>465</v>
      </c>
      <c r="E84" s="4" t="s">
        <v>466</v>
      </c>
    </row>
    <row r="85" spans="1:5" x14ac:dyDescent="0.25">
      <c r="A85" s="4" t="s">
        <v>72</v>
      </c>
      <c r="B85" s="4" t="s">
        <v>307</v>
      </c>
      <c r="C85" s="4">
        <v>60528</v>
      </c>
      <c r="D85" s="4" t="s">
        <v>346</v>
      </c>
      <c r="E85" s="4" t="s">
        <v>333</v>
      </c>
    </row>
    <row r="86" spans="1:5" x14ac:dyDescent="0.25">
      <c r="A86" s="4" t="s">
        <v>73</v>
      </c>
      <c r="B86" s="4" t="s">
        <v>307</v>
      </c>
      <c r="C86" s="4">
        <v>36124</v>
      </c>
      <c r="D86" s="4" t="s">
        <v>467</v>
      </c>
      <c r="E86" s="4" t="s">
        <v>468</v>
      </c>
    </row>
    <row r="87" spans="1:5" x14ac:dyDescent="0.25">
      <c r="A87" s="4" t="s">
        <v>74</v>
      </c>
      <c r="B87" s="4" t="s">
        <v>307</v>
      </c>
      <c r="C87" s="4">
        <v>26901</v>
      </c>
      <c r="D87" s="4" t="s">
        <v>469</v>
      </c>
      <c r="E87" s="4" t="s">
        <v>470</v>
      </c>
    </row>
    <row r="88" spans="1:5" x14ac:dyDescent="0.25">
      <c r="A88" s="4" t="s">
        <v>471</v>
      </c>
      <c r="B88" s="4" t="s">
        <v>414</v>
      </c>
      <c r="C88" s="4">
        <v>5442</v>
      </c>
      <c r="D88" s="4" t="s">
        <v>472</v>
      </c>
      <c r="E88" s="4" t="s">
        <v>333</v>
      </c>
    </row>
    <row r="89" spans="1:5" x14ac:dyDescent="0.25">
      <c r="A89" s="4" t="s">
        <v>75</v>
      </c>
      <c r="B89" s="4" t="s">
        <v>307</v>
      </c>
      <c r="C89" s="4">
        <v>46145</v>
      </c>
      <c r="D89" s="4" t="s">
        <v>473</v>
      </c>
      <c r="E89" s="4" t="s">
        <v>431</v>
      </c>
    </row>
    <row r="90" spans="1:5" x14ac:dyDescent="0.25">
      <c r="A90" s="4" t="s">
        <v>76</v>
      </c>
      <c r="B90" s="4" t="s">
        <v>307</v>
      </c>
      <c r="C90" s="4">
        <v>51429</v>
      </c>
      <c r="D90" s="4" t="s">
        <v>474</v>
      </c>
      <c r="E90" s="4" t="s">
        <v>475</v>
      </c>
    </row>
    <row r="91" spans="1:5" x14ac:dyDescent="0.25">
      <c r="A91" s="4" t="s">
        <v>77</v>
      </c>
      <c r="B91" s="4" t="s">
        <v>307</v>
      </c>
      <c r="C91" s="4">
        <v>47877</v>
      </c>
      <c r="D91" s="4" t="s">
        <v>476</v>
      </c>
      <c r="E91" s="4" t="s">
        <v>477</v>
      </c>
    </row>
    <row r="92" spans="1:5" x14ac:dyDescent="0.25">
      <c r="A92" s="4" t="s">
        <v>78</v>
      </c>
      <c r="B92" s="4" t="s">
        <v>307</v>
      </c>
      <c r="C92" s="4">
        <v>60528</v>
      </c>
      <c r="D92" s="4" t="s">
        <v>346</v>
      </c>
      <c r="E92" s="4" t="s">
        <v>333</v>
      </c>
    </row>
    <row r="93" spans="1:5" x14ac:dyDescent="0.25">
      <c r="A93" s="4" t="s">
        <v>79</v>
      </c>
      <c r="B93" s="4" t="s">
        <v>307</v>
      </c>
      <c r="C93" s="4">
        <v>75203</v>
      </c>
      <c r="D93" s="4" t="s">
        <v>478</v>
      </c>
      <c r="E93" s="4" t="s">
        <v>479</v>
      </c>
    </row>
    <row r="94" spans="1:5" x14ac:dyDescent="0.25">
      <c r="A94" s="4" t="s">
        <v>80</v>
      </c>
      <c r="B94" s="4" t="s">
        <v>307</v>
      </c>
      <c r="C94" s="4">
        <v>30916</v>
      </c>
      <c r="D94" s="4" t="s">
        <v>480</v>
      </c>
      <c r="E94" s="4" t="s">
        <v>481</v>
      </c>
    </row>
    <row r="95" spans="1:5" x14ac:dyDescent="0.25">
      <c r="A95" s="4" t="s">
        <v>81</v>
      </c>
      <c r="B95" s="4" t="s">
        <v>307</v>
      </c>
      <c r="C95" s="4">
        <v>73760</v>
      </c>
      <c r="D95" s="4" t="s">
        <v>354</v>
      </c>
      <c r="E95" s="4" t="s">
        <v>482</v>
      </c>
    </row>
    <row r="96" spans="1:5" x14ac:dyDescent="0.25">
      <c r="A96" s="4" t="s">
        <v>82</v>
      </c>
      <c r="B96" s="4" t="s">
        <v>307</v>
      </c>
      <c r="C96" s="4">
        <v>63263</v>
      </c>
      <c r="D96" s="4" t="s">
        <v>449</v>
      </c>
      <c r="E96" s="4" t="s">
        <v>483</v>
      </c>
    </row>
    <row r="97" spans="1:5" x14ac:dyDescent="0.25">
      <c r="A97" s="4" t="s">
        <v>83</v>
      </c>
      <c r="B97" s="4" t="s">
        <v>307</v>
      </c>
      <c r="C97" s="4">
        <v>82266</v>
      </c>
      <c r="D97" s="4" t="s">
        <v>484</v>
      </c>
      <c r="E97" s="4" t="s">
        <v>427</v>
      </c>
    </row>
    <row r="98" spans="1:5" x14ac:dyDescent="0.25">
      <c r="A98" s="4" t="s">
        <v>84</v>
      </c>
      <c r="B98" s="4" t="s">
        <v>307</v>
      </c>
      <c r="C98" s="4">
        <v>15711</v>
      </c>
      <c r="D98" s="4" t="s">
        <v>485</v>
      </c>
      <c r="E98" s="4" t="s">
        <v>309</v>
      </c>
    </row>
    <row r="99" spans="1:5" x14ac:dyDescent="0.25">
      <c r="A99" s="4" t="s">
        <v>85</v>
      </c>
      <c r="B99" s="4" t="s">
        <v>307</v>
      </c>
      <c r="C99" s="4">
        <v>10963</v>
      </c>
      <c r="D99" s="4" t="s">
        <v>310</v>
      </c>
      <c r="E99" s="4" t="s">
        <v>333</v>
      </c>
    </row>
    <row r="100" spans="1:5" x14ac:dyDescent="0.25">
      <c r="A100" s="4" t="s">
        <v>86</v>
      </c>
      <c r="B100" s="4" t="s">
        <v>307</v>
      </c>
      <c r="C100" s="4">
        <v>71144</v>
      </c>
      <c r="D100" s="4" t="s">
        <v>486</v>
      </c>
      <c r="E100" s="4" t="s">
        <v>487</v>
      </c>
    </row>
    <row r="101" spans="1:5" x14ac:dyDescent="0.25">
      <c r="A101" s="4" t="s">
        <v>488</v>
      </c>
      <c r="B101" s="4" t="s">
        <v>429</v>
      </c>
      <c r="C101" s="4">
        <v>20720</v>
      </c>
      <c r="D101" s="4" t="s">
        <v>489</v>
      </c>
      <c r="E101" s="4" t="s">
        <v>431</v>
      </c>
    </row>
    <row r="102" spans="1:5" x14ac:dyDescent="0.25">
      <c r="A102" s="4" t="s">
        <v>87</v>
      </c>
      <c r="B102" s="4" t="s">
        <v>307</v>
      </c>
      <c r="C102" s="4">
        <v>97440</v>
      </c>
      <c r="D102" s="4" t="s">
        <v>490</v>
      </c>
      <c r="E102" s="4" t="s">
        <v>309</v>
      </c>
    </row>
    <row r="103" spans="1:5" x14ac:dyDescent="0.25">
      <c r="A103" s="4" t="s">
        <v>88</v>
      </c>
      <c r="B103" s="4" t="s">
        <v>307</v>
      </c>
      <c r="C103" s="4">
        <v>73271</v>
      </c>
      <c r="D103" s="4" t="s">
        <v>491</v>
      </c>
      <c r="E103" s="4" t="s">
        <v>492</v>
      </c>
    </row>
    <row r="104" spans="1:5" x14ac:dyDescent="0.25">
      <c r="A104" s="4" t="s">
        <v>89</v>
      </c>
      <c r="B104" s="4" t="s">
        <v>307</v>
      </c>
      <c r="C104" s="4">
        <v>78234</v>
      </c>
      <c r="D104" s="4" t="s">
        <v>493</v>
      </c>
      <c r="E104" s="4" t="s">
        <v>494</v>
      </c>
    </row>
    <row r="105" spans="1:5" x14ac:dyDescent="0.25">
      <c r="A105" s="4" t="s">
        <v>90</v>
      </c>
      <c r="B105" s="4" t="s">
        <v>307</v>
      </c>
      <c r="C105" s="4">
        <v>44799</v>
      </c>
      <c r="D105" s="4" t="s">
        <v>495</v>
      </c>
      <c r="E105" s="4" t="s">
        <v>333</v>
      </c>
    </row>
    <row r="106" spans="1:5" x14ac:dyDescent="0.25">
      <c r="A106" s="4" t="s">
        <v>91</v>
      </c>
      <c r="B106" s="4" t="s">
        <v>307</v>
      </c>
      <c r="C106" s="4">
        <v>72275</v>
      </c>
      <c r="D106" s="4" t="s">
        <v>496</v>
      </c>
      <c r="E106" s="4" t="s">
        <v>497</v>
      </c>
    </row>
    <row r="107" spans="1:5" x14ac:dyDescent="0.25">
      <c r="A107" s="4" t="s">
        <v>92</v>
      </c>
      <c r="B107" s="4" t="s">
        <v>307</v>
      </c>
      <c r="C107" s="4">
        <v>71636</v>
      </c>
      <c r="D107" s="4" t="s">
        <v>498</v>
      </c>
      <c r="E107" s="4" t="s">
        <v>499</v>
      </c>
    </row>
    <row r="108" spans="1:5" x14ac:dyDescent="0.25">
      <c r="A108" s="4" t="s">
        <v>500</v>
      </c>
      <c r="B108" s="4" t="s">
        <v>307</v>
      </c>
      <c r="C108" s="4">
        <v>45549</v>
      </c>
      <c r="D108" s="4" t="s">
        <v>342</v>
      </c>
      <c r="E108" s="4" t="s">
        <v>499</v>
      </c>
    </row>
    <row r="109" spans="1:5" x14ac:dyDescent="0.25">
      <c r="A109" s="4" t="s">
        <v>93</v>
      </c>
      <c r="B109" s="4" t="s">
        <v>307</v>
      </c>
      <c r="C109" s="4">
        <v>35708</v>
      </c>
      <c r="D109" s="4" t="s">
        <v>501</v>
      </c>
      <c r="E109" s="4" t="s">
        <v>309</v>
      </c>
    </row>
    <row r="110" spans="1:5" x14ac:dyDescent="0.25">
      <c r="A110" s="4" t="s">
        <v>94</v>
      </c>
      <c r="B110" s="4" t="s">
        <v>307</v>
      </c>
      <c r="C110" s="4">
        <v>77871</v>
      </c>
      <c r="D110" s="4" t="s">
        <v>502</v>
      </c>
      <c r="E110" s="4" t="s">
        <v>503</v>
      </c>
    </row>
    <row r="111" spans="1:5" x14ac:dyDescent="0.25">
      <c r="A111" s="4" t="s">
        <v>95</v>
      </c>
      <c r="B111" s="4" t="s">
        <v>307</v>
      </c>
      <c r="C111" s="4">
        <v>78727</v>
      </c>
      <c r="D111" s="4" t="s">
        <v>504</v>
      </c>
      <c r="E111" s="4" t="s">
        <v>505</v>
      </c>
    </row>
    <row r="112" spans="1:5" x14ac:dyDescent="0.25">
      <c r="A112" s="4" t="s">
        <v>96</v>
      </c>
      <c r="B112" s="4" t="s">
        <v>307</v>
      </c>
      <c r="C112" s="4">
        <v>7381</v>
      </c>
      <c r="D112" s="4" t="s">
        <v>506</v>
      </c>
      <c r="E112" s="4" t="s">
        <v>507</v>
      </c>
    </row>
    <row r="113" spans="1:5" x14ac:dyDescent="0.25">
      <c r="A113" s="4" t="s">
        <v>508</v>
      </c>
      <c r="B113" s="4" t="s">
        <v>509</v>
      </c>
      <c r="C113" s="4">
        <v>6960</v>
      </c>
      <c r="D113" s="4" t="s">
        <v>510</v>
      </c>
      <c r="E113" s="4" t="s">
        <v>511</v>
      </c>
    </row>
    <row r="114" spans="1:5" x14ac:dyDescent="0.25">
      <c r="A114" s="4" t="s">
        <v>97</v>
      </c>
      <c r="B114" s="4" t="s">
        <v>307</v>
      </c>
      <c r="C114" s="4">
        <v>40599</v>
      </c>
      <c r="D114" s="4" t="s">
        <v>358</v>
      </c>
      <c r="E114" s="4" t="s">
        <v>512</v>
      </c>
    </row>
    <row r="115" spans="1:5" x14ac:dyDescent="0.25">
      <c r="A115" s="4" t="s">
        <v>98</v>
      </c>
      <c r="B115" s="4" t="s">
        <v>307</v>
      </c>
      <c r="C115" s="4">
        <v>78713</v>
      </c>
      <c r="D115" s="4" t="s">
        <v>513</v>
      </c>
      <c r="E115" s="4" t="s">
        <v>514</v>
      </c>
    </row>
    <row r="116" spans="1:5" x14ac:dyDescent="0.25">
      <c r="A116" s="4" t="s">
        <v>515</v>
      </c>
      <c r="B116" s="4" t="s">
        <v>414</v>
      </c>
      <c r="C116" s="4">
        <v>8832</v>
      </c>
      <c r="D116" s="4" t="s">
        <v>516</v>
      </c>
      <c r="E116" s="4" t="s">
        <v>517</v>
      </c>
    </row>
    <row r="117" spans="1:5" x14ac:dyDescent="0.25">
      <c r="A117" s="4" t="s">
        <v>99</v>
      </c>
      <c r="B117" s="4" t="s">
        <v>307</v>
      </c>
      <c r="C117" s="4">
        <v>33154</v>
      </c>
      <c r="D117" s="4" t="s">
        <v>518</v>
      </c>
      <c r="E117" s="4" t="s">
        <v>519</v>
      </c>
    </row>
    <row r="118" spans="1:5" x14ac:dyDescent="0.25">
      <c r="A118" s="4" t="s">
        <v>100</v>
      </c>
      <c r="B118" s="4" t="s">
        <v>307</v>
      </c>
      <c r="C118" s="4">
        <v>41189</v>
      </c>
      <c r="D118" s="4" t="s">
        <v>465</v>
      </c>
      <c r="E118" s="4" t="s">
        <v>395</v>
      </c>
    </row>
    <row r="119" spans="1:5" x14ac:dyDescent="0.25">
      <c r="A119" s="4" t="s">
        <v>101</v>
      </c>
      <c r="B119" s="4" t="s">
        <v>307</v>
      </c>
      <c r="C119" s="4">
        <v>71720</v>
      </c>
      <c r="D119" s="4" t="s">
        <v>520</v>
      </c>
      <c r="E119" s="4" t="s">
        <v>521</v>
      </c>
    </row>
    <row r="120" spans="1:5" x14ac:dyDescent="0.25">
      <c r="A120" s="4" t="s">
        <v>102</v>
      </c>
      <c r="B120" s="4" t="s">
        <v>307</v>
      </c>
      <c r="C120" s="4">
        <v>33689</v>
      </c>
      <c r="D120" s="4" t="s">
        <v>522</v>
      </c>
      <c r="E120" s="4" t="s">
        <v>523</v>
      </c>
    </row>
    <row r="121" spans="1:5" x14ac:dyDescent="0.25">
      <c r="A121" s="4" t="s">
        <v>103</v>
      </c>
      <c r="B121" s="4" t="s">
        <v>307</v>
      </c>
      <c r="C121" s="4">
        <v>85391</v>
      </c>
      <c r="D121" s="4" t="s">
        <v>524</v>
      </c>
      <c r="E121" s="4" t="s">
        <v>395</v>
      </c>
    </row>
    <row r="122" spans="1:5" x14ac:dyDescent="0.25">
      <c r="A122" s="4" t="s">
        <v>525</v>
      </c>
      <c r="B122" s="4" t="s">
        <v>526</v>
      </c>
      <c r="C122" s="4">
        <v>515600</v>
      </c>
      <c r="D122" s="4" t="s">
        <v>527</v>
      </c>
      <c r="E122" s="4" t="s">
        <v>528</v>
      </c>
    </row>
    <row r="123" spans="1:5" x14ac:dyDescent="0.25">
      <c r="A123" s="4" t="s">
        <v>104</v>
      </c>
      <c r="B123" s="4" t="s">
        <v>307</v>
      </c>
      <c r="C123" s="4">
        <v>52074</v>
      </c>
      <c r="D123" s="4" t="s">
        <v>412</v>
      </c>
      <c r="E123" s="4" t="s">
        <v>333</v>
      </c>
    </row>
    <row r="124" spans="1:5" x14ac:dyDescent="0.25">
      <c r="A124" s="4" t="s">
        <v>529</v>
      </c>
      <c r="B124" s="4" t="s">
        <v>397</v>
      </c>
      <c r="C124" s="4">
        <v>14045</v>
      </c>
      <c r="D124" s="4" t="s">
        <v>530</v>
      </c>
      <c r="E124" s="4" t="s">
        <v>487</v>
      </c>
    </row>
    <row r="125" spans="1:5" x14ac:dyDescent="0.25">
      <c r="A125" s="4" t="s">
        <v>105</v>
      </c>
      <c r="B125" s="4" t="s">
        <v>307</v>
      </c>
      <c r="C125" s="4">
        <v>32657</v>
      </c>
      <c r="D125" s="4" t="s">
        <v>531</v>
      </c>
      <c r="E125" s="4" t="s">
        <v>532</v>
      </c>
    </row>
    <row r="126" spans="1:5" x14ac:dyDescent="0.25">
      <c r="A126" s="4" t="s">
        <v>106</v>
      </c>
      <c r="B126" s="4" t="s">
        <v>307</v>
      </c>
      <c r="C126" s="4">
        <v>13127</v>
      </c>
      <c r="D126" s="4" t="s">
        <v>310</v>
      </c>
      <c r="E126" s="4" t="s">
        <v>309</v>
      </c>
    </row>
    <row r="127" spans="1:5" x14ac:dyDescent="0.25">
      <c r="A127" s="4" t="s">
        <v>533</v>
      </c>
      <c r="B127" s="4" t="s">
        <v>397</v>
      </c>
      <c r="C127" s="4">
        <v>40012</v>
      </c>
      <c r="D127" s="4" t="s">
        <v>534</v>
      </c>
      <c r="E127" s="4" t="s">
        <v>535</v>
      </c>
    </row>
    <row r="128" spans="1:5" x14ac:dyDescent="0.25">
      <c r="A128" s="4" t="s">
        <v>536</v>
      </c>
      <c r="B128" s="4" t="s">
        <v>397</v>
      </c>
      <c r="C128" s="4">
        <v>35010</v>
      </c>
      <c r="D128" s="4" t="s">
        <v>537</v>
      </c>
      <c r="E128" s="4" t="s">
        <v>538</v>
      </c>
    </row>
    <row r="129" spans="1:5" x14ac:dyDescent="0.25">
      <c r="A129" s="4" t="s">
        <v>107</v>
      </c>
      <c r="B129" s="4" t="s">
        <v>307</v>
      </c>
      <c r="C129" s="4">
        <v>86343</v>
      </c>
      <c r="D129" s="4" t="s">
        <v>539</v>
      </c>
      <c r="E129" s="4" t="s">
        <v>540</v>
      </c>
    </row>
    <row r="130" spans="1:5" x14ac:dyDescent="0.25">
      <c r="A130" s="4" t="s">
        <v>108</v>
      </c>
      <c r="B130" s="4" t="s">
        <v>307</v>
      </c>
      <c r="C130" s="4">
        <v>88255</v>
      </c>
      <c r="D130" s="4" t="s">
        <v>541</v>
      </c>
      <c r="E130" s="4" t="s">
        <v>542</v>
      </c>
    </row>
    <row r="131" spans="1:5" x14ac:dyDescent="0.25">
      <c r="A131" s="4" t="s">
        <v>109</v>
      </c>
      <c r="B131" s="4" t="s">
        <v>307</v>
      </c>
      <c r="C131" s="4">
        <v>70736</v>
      </c>
      <c r="D131" s="4" t="s">
        <v>336</v>
      </c>
      <c r="E131" s="4" t="s">
        <v>543</v>
      </c>
    </row>
    <row r="132" spans="1:5" x14ac:dyDescent="0.25">
      <c r="A132" s="4" t="s">
        <v>110</v>
      </c>
      <c r="B132" s="4" t="s">
        <v>307</v>
      </c>
      <c r="C132" s="4">
        <v>45966</v>
      </c>
      <c r="D132" s="4" t="s">
        <v>544</v>
      </c>
      <c r="E132" s="4" t="s">
        <v>395</v>
      </c>
    </row>
    <row r="133" spans="1:5" x14ac:dyDescent="0.25">
      <c r="A133" s="4" t="s">
        <v>111</v>
      </c>
      <c r="B133" s="4" t="s">
        <v>307</v>
      </c>
      <c r="C133" s="4">
        <v>63619</v>
      </c>
      <c r="D133" s="4" t="s">
        <v>545</v>
      </c>
      <c r="E133" s="4" t="s">
        <v>546</v>
      </c>
    </row>
    <row r="134" spans="1:5" x14ac:dyDescent="0.25">
      <c r="A134" s="4" t="s">
        <v>112</v>
      </c>
      <c r="B134" s="4" t="s">
        <v>307</v>
      </c>
      <c r="C134" s="4">
        <v>39112</v>
      </c>
      <c r="D134" s="4" t="s">
        <v>547</v>
      </c>
      <c r="E134" s="4" t="s">
        <v>548</v>
      </c>
    </row>
    <row r="135" spans="1:5" x14ac:dyDescent="0.25">
      <c r="A135" s="4" t="s">
        <v>113</v>
      </c>
      <c r="B135" s="4" t="s">
        <v>307</v>
      </c>
      <c r="C135" s="4">
        <v>57439</v>
      </c>
      <c r="D135" s="4" t="s">
        <v>549</v>
      </c>
      <c r="E135" s="4" t="s">
        <v>309</v>
      </c>
    </row>
    <row r="136" spans="1:5" x14ac:dyDescent="0.25">
      <c r="A136" s="4" t="s">
        <v>114</v>
      </c>
      <c r="B136" s="4" t="s">
        <v>307</v>
      </c>
      <c r="C136" s="4">
        <v>66955</v>
      </c>
      <c r="D136" s="4" t="s">
        <v>550</v>
      </c>
      <c r="E136" s="4" t="s">
        <v>551</v>
      </c>
    </row>
    <row r="137" spans="1:5" x14ac:dyDescent="0.25">
      <c r="A137" s="4" t="s">
        <v>115</v>
      </c>
      <c r="B137" s="4" t="s">
        <v>307</v>
      </c>
      <c r="C137" s="4">
        <v>86825</v>
      </c>
      <c r="D137" s="4" t="s">
        <v>552</v>
      </c>
      <c r="E137" s="4" t="s">
        <v>553</v>
      </c>
    </row>
    <row r="138" spans="1:5" x14ac:dyDescent="0.25">
      <c r="A138" s="4" t="s">
        <v>116</v>
      </c>
      <c r="B138" s="4" t="s">
        <v>307</v>
      </c>
      <c r="C138" s="4">
        <v>47533</v>
      </c>
      <c r="D138" s="4" t="s">
        <v>554</v>
      </c>
      <c r="E138" s="4" t="s">
        <v>333</v>
      </c>
    </row>
    <row r="139" spans="1:5" x14ac:dyDescent="0.25">
      <c r="A139" s="4" t="s">
        <v>555</v>
      </c>
      <c r="B139" s="4" t="s">
        <v>414</v>
      </c>
      <c r="C139" s="4">
        <v>4456</v>
      </c>
      <c r="D139" s="4" t="s">
        <v>556</v>
      </c>
      <c r="E139" s="4" t="s">
        <v>557</v>
      </c>
    </row>
    <row r="140" spans="1:5" x14ac:dyDescent="0.25">
      <c r="A140" s="4" t="s">
        <v>558</v>
      </c>
      <c r="B140" s="4" t="s">
        <v>397</v>
      </c>
      <c r="C140" s="4">
        <v>24040</v>
      </c>
      <c r="D140" s="4" t="s">
        <v>559</v>
      </c>
      <c r="E140" s="4" t="s">
        <v>487</v>
      </c>
    </row>
    <row r="141" spans="1:5" x14ac:dyDescent="0.25">
      <c r="A141" s="4" t="s">
        <v>117</v>
      </c>
      <c r="B141" s="4" t="s">
        <v>307</v>
      </c>
      <c r="C141" s="4">
        <v>73230</v>
      </c>
      <c r="D141" s="4" t="s">
        <v>560</v>
      </c>
      <c r="E141" s="4" t="s">
        <v>561</v>
      </c>
    </row>
    <row r="142" spans="1:5" x14ac:dyDescent="0.25">
      <c r="A142" s="4" t="s">
        <v>118</v>
      </c>
      <c r="B142" s="4" t="s">
        <v>307</v>
      </c>
      <c r="C142" s="4">
        <v>71563</v>
      </c>
      <c r="D142" s="4" t="s">
        <v>562</v>
      </c>
      <c r="E142" s="4" t="s">
        <v>563</v>
      </c>
    </row>
    <row r="143" spans="1:5" x14ac:dyDescent="0.25">
      <c r="A143" s="4" t="s">
        <v>119</v>
      </c>
      <c r="B143" s="4" t="s">
        <v>307</v>
      </c>
      <c r="C143" s="4">
        <v>51465</v>
      </c>
      <c r="D143" s="4" t="s">
        <v>474</v>
      </c>
      <c r="E143" s="4" t="s">
        <v>564</v>
      </c>
    </row>
    <row r="144" spans="1:5" x14ac:dyDescent="0.25">
      <c r="A144" s="4" t="s">
        <v>120</v>
      </c>
      <c r="B144" s="4" t="s">
        <v>307</v>
      </c>
      <c r="C144" s="4">
        <v>29614</v>
      </c>
      <c r="D144" s="4" t="s">
        <v>565</v>
      </c>
      <c r="E144" s="4" t="s">
        <v>514</v>
      </c>
    </row>
    <row r="145" spans="1:5" x14ac:dyDescent="0.25">
      <c r="A145" s="4" t="s">
        <v>121</v>
      </c>
      <c r="B145" s="4" t="s">
        <v>307</v>
      </c>
      <c r="C145" s="4">
        <v>42699</v>
      </c>
      <c r="D145" s="4" t="s">
        <v>365</v>
      </c>
      <c r="E145" s="4" t="s">
        <v>566</v>
      </c>
    </row>
    <row r="146" spans="1:5" x14ac:dyDescent="0.25">
      <c r="A146" s="4" t="s">
        <v>122</v>
      </c>
      <c r="B146" s="4" t="s">
        <v>307</v>
      </c>
      <c r="C146" s="4">
        <v>73432</v>
      </c>
      <c r="D146" s="4" t="s">
        <v>567</v>
      </c>
      <c r="E146" s="4" t="s">
        <v>568</v>
      </c>
    </row>
    <row r="147" spans="1:5" x14ac:dyDescent="0.25">
      <c r="A147" s="4" t="s">
        <v>123</v>
      </c>
      <c r="B147" s="4" t="s">
        <v>307</v>
      </c>
      <c r="C147" s="4">
        <v>72229</v>
      </c>
      <c r="D147" s="4" t="s">
        <v>569</v>
      </c>
      <c r="E147" s="4" t="s">
        <v>570</v>
      </c>
    </row>
    <row r="148" spans="1:5" x14ac:dyDescent="0.25">
      <c r="A148" s="4" t="s">
        <v>124</v>
      </c>
      <c r="B148" s="4" t="s">
        <v>307</v>
      </c>
      <c r="C148" s="4">
        <v>86874</v>
      </c>
      <c r="D148" s="4" t="s">
        <v>571</v>
      </c>
      <c r="E148" s="4" t="s">
        <v>572</v>
      </c>
    </row>
    <row r="149" spans="1:5" x14ac:dyDescent="0.25">
      <c r="A149" s="4" t="s">
        <v>125</v>
      </c>
      <c r="B149" s="4" t="s">
        <v>307</v>
      </c>
      <c r="C149" s="4">
        <v>82205</v>
      </c>
      <c r="D149" s="4" t="s">
        <v>573</v>
      </c>
      <c r="E149" s="4" t="s">
        <v>395</v>
      </c>
    </row>
    <row r="150" spans="1:5" x14ac:dyDescent="0.25">
      <c r="A150" s="4" t="s">
        <v>126</v>
      </c>
      <c r="B150" s="4" t="s">
        <v>307</v>
      </c>
      <c r="C150" s="4">
        <v>40472</v>
      </c>
      <c r="D150" s="4" t="s">
        <v>358</v>
      </c>
      <c r="E150" s="4" t="s">
        <v>574</v>
      </c>
    </row>
    <row r="151" spans="1:5" x14ac:dyDescent="0.25">
      <c r="A151" s="4" t="s">
        <v>127</v>
      </c>
      <c r="B151" s="4" t="s">
        <v>307</v>
      </c>
      <c r="C151" s="4">
        <v>78713</v>
      </c>
      <c r="D151" s="4" t="s">
        <v>513</v>
      </c>
      <c r="E151" s="4" t="s">
        <v>388</v>
      </c>
    </row>
    <row r="152" spans="1:5" x14ac:dyDescent="0.25">
      <c r="A152" s="4" t="s">
        <v>128</v>
      </c>
      <c r="B152" s="4" t="s">
        <v>307</v>
      </c>
      <c r="C152" s="4">
        <v>89129</v>
      </c>
      <c r="D152" s="4" t="s">
        <v>575</v>
      </c>
      <c r="E152" s="4" t="s">
        <v>388</v>
      </c>
    </row>
    <row r="153" spans="1:5" x14ac:dyDescent="0.25">
      <c r="A153" s="4" t="s">
        <v>129</v>
      </c>
      <c r="B153" s="4" t="s">
        <v>307</v>
      </c>
      <c r="C153" s="4">
        <v>70563</v>
      </c>
      <c r="D153" s="4" t="s">
        <v>576</v>
      </c>
      <c r="E153" s="4" t="s">
        <v>333</v>
      </c>
    </row>
    <row r="154" spans="1:5" x14ac:dyDescent="0.25">
      <c r="A154" s="4" t="s">
        <v>130</v>
      </c>
      <c r="B154" s="4" t="s">
        <v>307</v>
      </c>
      <c r="C154" s="4">
        <v>80337</v>
      </c>
      <c r="D154" s="4" t="s">
        <v>577</v>
      </c>
      <c r="E154" s="4" t="s">
        <v>395</v>
      </c>
    </row>
    <row r="155" spans="1:5" x14ac:dyDescent="0.25">
      <c r="A155" s="4" t="s">
        <v>578</v>
      </c>
      <c r="B155" s="4" t="s">
        <v>579</v>
      </c>
      <c r="C155" s="4" t="s">
        <v>580</v>
      </c>
      <c r="D155" s="4" t="s">
        <v>581</v>
      </c>
      <c r="E155" s="4" t="s">
        <v>582</v>
      </c>
    </row>
    <row r="156" spans="1:5" x14ac:dyDescent="0.25">
      <c r="A156" s="4" t="s">
        <v>131</v>
      </c>
      <c r="B156" s="4" t="s">
        <v>307</v>
      </c>
      <c r="C156" s="4">
        <v>82054</v>
      </c>
      <c r="D156" s="4" t="s">
        <v>583</v>
      </c>
      <c r="E156" s="4" t="s">
        <v>584</v>
      </c>
    </row>
    <row r="157" spans="1:5" x14ac:dyDescent="0.25">
      <c r="A157" s="4" t="s">
        <v>132</v>
      </c>
      <c r="B157" s="4" t="s">
        <v>307</v>
      </c>
      <c r="C157" s="4">
        <v>61137</v>
      </c>
      <c r="D157" s="4" t="s">
        <v>585</v>
      </c>
      <c r="E157" s="4" t="s">
        <v>586</v>
      </c>
    </row>
    <row r="158" spans="1:5" x14ac:dyDescent="0.25">
      <c r="A158" s="4" t="s">
        <v>587</v>
      </c>
      <c r="B158" s="4" t="s">
        <v>588</v>
      </c>
      <c r="C158" s="4">
        <v>437</v>
      </c>
      <c r="D158" s="4" t="s">
        <v>589</v>
      </c>
      <c r="E158" s="4" t="s">
        <v>458</v>
      </c>
    </row>
    <row r="159" spans="1:5" x14ac:dyDescent="0.25">
      <c r="A159" s="4" t="s">
        <v>133</v>
      </c>
      <c r="B159" s="4" t="s">
        <v>307</v>
      </c>
      <c r="C159" s="4">
        <v>45527</v>
      </c>
      <c r="D159" s="4" t="s">
        <v>590</v>
      </c>
      <c r="E159" s="4" t="s">
        <v>591</v>
      </c>
    </row>
    <row r="160" spans="1:5" x14ac:dyDescent="0.25">
      <c r="A160" s="4" t="s">
        <v>134</v>
      </c>
      <c r="B160" s="4" t="s">
        <v>307</v>
      </c>
      <c r="C160" s="4">
        <v>63755</v>
      </c>
      <c r="D160" s="4" t="s">
        <v>592</v>
      </c>
      <c r="E160" s="4" t="s">
        <v>487</v>
      </c>
    </row>
    <row r="161" spans="1:5" x14ac:dyDescent="0.25">
      <c r="A161" s="4" t="s">
        <v>593</v>
      </c>
      <c r="B161" s="4" t="s">
        <v>397</v>
      </c>
      <c r="C161" s="4">
        <v>40054</v>
      </c>
      <c r="D161" s="4" t="s">
        <v>594</v>
      </c>
      <c r="E161" s="4" t="s">
        <v>427</v>
      </c>
    </row>
    <row r="162" spans="1:5" x14ac:dyDescent="0.25">
      <c r="A162" s="4" t="s">
        <v>135</v>
      </c>
      <c r="B162" s="4" t="s">
        <v>307</v>
      </c>
      <c r="C162" s="4">
        <v>20148</v>
      </c>
      <c r="D162" s="4" t="s">
        <v>595</v>
      </c>
      <c r="E162" s="4" t="s">
        <v>596</v>
      </c>
    </row>
    <row r="163" spans="1:5" x14ac:dyDescent="0.25">
      <c r="A163" s="4" t="s">
        <v>136</v>
      </c>
      <c r="B163" s="4" t="s">
        <v>307</v>
      </c>
      <c r="C163" s="4">
        <v>67346</v>
      </c>
      <c r="D163" s="4" t="s">
        <v>597</v>
      </c>
      <c r="E163" s="4" t="s">
        <v>333</v>
      </c>
    </row>
    <row r="164" spans="1:5" x14ac:dyDescent="0.25">
      <c r="A164" s="4" t="s">
        <v>137</v>
      </c>
      <c r="B164" s="4" t="s">
        <v>307</v>
      </c>
      <c r="C164" s="4">
        <v>71254</v>
      </c>
      <c r="D164" s="4" t="s">
        <v>598</v>
      </c>
      <c r="E164" s="4" t="s">
        <v>309</v>
      </c>
    </row>
    <row r="165" spans="1:5" x14ac:dyDescent="0.25">
      <c r="A165" s="4" t="s">
        <v>138</v>
      </c>
      <c r="B165" s="4" t="s">
        <v>307</v>
      </c>
      <c r="C165" s="4">
        <v>60528</v>
      </c>
      <c r="D165" s="4" t="s">
        <v>346</v>
      </c>
      <c r="E165" s="4" t="s">
        <v>599</v>
      </c>
    </row>
    <row r="166" spans="1:5" x14ac:dyDescent="0.25">
      <c r="A166" s="4" t="s">
        <v>139</v>
      </c>
      <c r="B166" s="4" t="s">
        <v>307</v>
      </c>
      <c r="C166" s="4">
        <v>60528</v>
      </c>
      <c r="D166" s="4" t="s">
        <v>600</v>
      </c>
      <c r="E166" s="4" t="s">
        <v>320</v>
      </c>
    </row>
    <row r="167" spans="1:5" x14ac:dyDescent="0.25">
      <c r="A167" s="4" t="s">
        <v>140</v>
      </c>
      <c r="B167" s="4" t="s">
        <v>307</v>
      </c>
      <c r="C167" s="4">
        <v>60528</v>
      </c>
      <c r="D167" s="4" t="s">
        <v>600</v>
      </c>
      <c r="E167" s="4" t="s">
        <v>320</v>
      </c>
    </row>
    <row r="168" spans="1:5" x14ac:dyDescent="0.25">
      <c r="A168" s="4" t="s">
        <v>141</v>
      </c>
      <c r="B168" s="4" t="s">
        <v>307</v>
      </c>
      <c r="C168" s="4">
        <v>60528</v>
      </c>
      <c r="D168" s="4" t="s">
        <v>346</v>
      </c>
      <c r="E168" s="4" t="s">
        <v>320</v>
      </c>
    </row>
    <row r="169" spans="1:5" x14ac:dyDescent="0.25">
      <c r="A169" s="4" t="s">
        <v>142</v>
      </c>
      <c r="B169" s="4" t="s">
        <v>307</v>
      </c>
      <c r="C169" s="4">
        <v>33100</v>
      </c>
      <c r="D169" s="4" t="s">
        <v>601</v>
      </c>
      <c r="E169" s="4" t="s">
        <v>395</v>
      </c>
    </row>
    <row r="170" spans="1:5" x14ac:dyDescent="0.25">
      <c r="A170" s="4" t="s">
        <v>143</v>
      </c>
      <c r="B170" s="4" t="s">
        <v>307</v>
      </c>
      <c r="C170" s="4">
        <v>60528</v>
      </c>
      <c r="D170" s="4" t="s">
        <v>600</v>
      </c>
      <c r="E170" s="4" t="s">
        <v>602</v>
      </c>
    </row>
    <row r="171" spans="1:5" x14ac:dyDescent="0.25">
      <c r="A171" s="4" t="s">
        <v>143</v>
      </c>
      <c r="B171" s="4" t="s">
        <v>307</v>
      </c>
      <c r="C171" s="4">
        <v>60528</v>
      </c>
      <c r="D171" s="4" t="s">
        <v>346</v>
      </c>
      <c r="E171" s="4" t="s">
        <v>603</v>
      </c>
    </row>
    <row r="172" spans="1:5" x14ac:dyDescent="0.25">
      <c r="A172" s="4" t="s">
        <v>144</v>
      </c>
      <c r="B172" s="4" t="s">
        <v>307</v>
      </c>
      <c r="C172" s="4">
        <v>74232</v>
      </c>
      <c r="D172" s="4" t="s">
        <v>604</v>
      </c>
      <c r="E172" s="4" t="s">
        <v>605</v>
      </c>
    </row>
    <row r="173" spans="1:5" x14ac:dyDescent="0.25">
      <c r="A173" s="4" t="s">
        <v>145</v>
      </c>
      <c r="B173" s="4" t="s">
        <v>307</v>
      </c>
      <c r="C173" s="4">
        <v>82275</v>
      </c>
      <c r="D173" s="4" t="s">
        <v>606</v>
      </c>
      <c r="E173" s="4" t="s">
        <v>607</v>
      </c>
    </row>
    <row r="174" spans="1:5" x14ac:dyDescent="0.25">
      <c r="A174" s="4" t="s">
        <v>608</v>
      </c>
      <c r="B174" s="4" t="s">
        <v>609</v>
      </c>
      <c r="C174" s="7" t="s">
        <v>610</v>
      </c>
      <c r="D174" s="4" t="s">
        <v>611</v>
      </c>
      <c r="E174" s="4" t="s">
        <v>612</v>
      </c>
    </row>
    <row r="175" spans="1:5" x14ac:dyDescent="0.25">
      <c r="A175" s="4" t="s">
        <v>146</v>
      </c>
      <c r="B175" s="4" t="s">
        <v>307</v>
      </c>
      <c r="C175" s="4">
        <v>97082</v>
      </c>
      <c r="D175" s="4" t="s">
        <v>613</v>
      </c>
      <c r="E175" s="4" t="s">
        <v>614</v>
      </c>
    </row>
    <row r="176" spans="1:5" x14ac:dyDescent="0.25">
      <c r="A176" s="4" t="s">
        <v>147</v>
      </c>
      <c r="B176" s="4" t="s">
        <v>307</v>
      </c>
      <c r="C176" s="4">
        <v>64404</v>
      </c>
      <c r="D176" s="4" t="s">
        <v>615</v>
      </c>
      <c r="E176" s="4" t="s">
        <v>616</v>
      </c>
    </row>
    <row r="177" spans="1:5" x14ac:dyDescent="0.25">
      <c r="A177" s="4" t="s">
        <v>148</v>
      </c>
      <c r="B177" s="4" t="s">
        <v>307</v>
      </c>
      <c r="C177" s="4">
        <v>10999</v>
      </c>
      <c r="D177" s="4" t="s">
        <v>310</v>
      </c>
      <c r="E177" s="4" t="s">
        <v>617</v>
      </c>
    </row>
    <row r="178" spans="1:5" x14ac:dyDescent="0.25">
      <c r="A178" s="4" t="s">
        <v>149</v>
      </c>
      <c r="B178" s="4" t="s">
        <v>307</v>
      </c>
      <c r="C178" s="4">
        <v>97859</v>
      </c>
      <c r="D178" s="4" t="s">
        <v>618</v>
      </c>
      <c r="E178" s="4" t="s">
        <v>619</v>
      </c>
    </row>
    <row r="179" spans="1:5" x14ac:dyDescent="0.25">
      <c r="A179" s="4" t="s">
        <v>150</v>
      </c>
      <c r="B179" s="4" t="s">
        <v>307</v>
      </c>
      <c r="C179" s="4">
        <v>35394</v>
      </c>
      <c r="D179" s="4" t="s">
        <v>620</v>
      </c>
      <c r="E179" s="4" t="s">
        <v>621</v>
      </c>
    </row>
    <row r="180" spans="1:5" x14ac:dyDescent="0.25">
      <c r="A180" s="4" t="s">
        <v>151</v>
      </c>
      <c r="B180" s="4" t="s">
        <v>307</v>
      </c>
      <c r="C180" s="4">
        <v>37079</v>
      </c>
      <c r="D180" s="4" t="s">
        <v>622</v>
      </c>
      <c r="E180" s="4" t="s">
        <v>623</v>
      </c>
    </row>
    <row r="181" spans="1:5" x14ac:dyDescent="0.25">
      <c r="A181" s="4" t="s">
        <v>152</v>
      </c>
      <c r="B181" s="4" t="s">
        <v>307</v>
      </c>
      <c r="C181" s="4">
        <v>4158</v>
      </c>
      <c r="D181" s="4" t="s">
        <v>308</v>
      </c>
      <c r="E181" s="4" t="s">
        <v>624</v>
      </c>
    </row>
    <row r="182" spans="1:5" x14ac:dyDescent="0.25">
      <c r="A182" s="4" t="s">
        <v>153</v>
      </c>
      <c r="B182" s="4" t="s">
        <v>307</v>
      </c>
      <c r="C182" s="4">
        <v>92431</v>
      </c>
      <c r="D182" s="4" t="s">
        <v>625</v>
      </c>
      <c r="E182" s="4" t="s">
        <v>626</v>
      </c>
    </row>
    <row r="183" spans="1:5" x14ac:dyDescent="0.25">
      <c r="A183" s="4" t="s">
        <v>154</v>
      </c>
      <c r="B183" s="4" t="s">
        <v>307</v>
      </c>
      <c r="C183" s="4">
        <v>75203</v>
      </c>
      <c r="D183" s="4" t="s">
        <v>478</v>
      </c>
      <c r="E183" s="4" t="s">
        <v>627</v>
      </c>
    </row>
    <row r="184" spans="1:5" x14ac:dyDescent="0.25">
      <c r="A184" s="6" t="s">
        <v>155</v>
      </c>
      <c r="B184" s="6" t="s">
        <v>307</v>
      </c>
      <c r="C184" s="6">
        <v>64395</v>
      </c>
      <c r="D184" s="6" t="s">
        <v>628</v>
      </c>
      <c r="E184" s="6" t="s">
        <v>316</v>
      </c>
    </row>
    <row r="185" spans="1:5" x14ac:dyDescent="0.25">
      <c r="A185" s="4" t="s">
        <v>156</v>
      </c>
      <c r="B185" s="4" t="s">
        <v>307</v>
      </c>
      <c r="C185" s="4">
        <v>42349</v>
      </c>
      <c r="D185" s="4" t="s">
        <v>629</v>
      </c>
      <c r="E185" s="4" t="s">
        <v>630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5BB1D-A515-4AE2-831A-DB4E8B574B59}">
  <dimension ref="A1:S126"/>
  <sheetViews>
    <sheetView topLeftCell="A52" workbookViewId="0">
      <selection activeCell="B62" sqref="B62"/>
    </sheetView>
  </sheetViews>
  <sheetFormatPr baseColWidth="10" defaultColWidth="8.85546875" defaultRowHeight="15" x14ac:dyDescent="0.25"/>
  <cols>
    <col min="1" max="1" width="6" style="2" customWidth="1"/>
    <col min="2" max="2" width="68.5703125" customWidth="1"/>
    <col min="3" max="3" width="22.42578125" style="2" bestFit="1" customWidth="1"/>
  </cols>
  <sheetData>
    <row r="1" spans="1:19" x14ac:dyDescent="0.25">
      <c r="B1" s="1" t="s">
        <v>302</v>
      </c>
      <c r="C1" s="1" t="s">
        <v>305</v>
      </c>
    </row>
    <row r="2" spans="1:19" x14ac:dyDescent="0.25">
      <c r="A2" s="2" t="s">
        <v>631</v>
      </c>
      <c r="B2" s="3" t="s">
        <v>157</v>
      </c>
      <c r="C2" s="2" t="s">
        <v>632</v>
      </c>
    </row>
    <row r="3" spans="1:19" x14ac:dyDescent="0.25">
      <c r="A3" s="2" t="s">
        <v>633</v>
      </c>
      <c r="B3" t="s">
        <v>158</v>
      </c>
      <c r="C3" s="2" t="s">
        <v>347</v>
      </c>
    </row>
    <row r="4" spans="1:19" x14ac:dyDescent="0.25">
      <c r="B4" t="s">
        <v>159</v>
      </c>
      <c r="C4" s="2" t="s">
        <v>375</v>
      </c>
    </row>
    <row r="5" spans="1:19" x14ac:dyDescent="0.25">
      <c r="B5" t="s">
        <v>160</v>
      </c>
      <c r="C5" s="2" t="s">
        <v>336</v>
      </c>
    </row>
    <row r="6" spans="1:19" x14ac:dyDescent="0.25">
      <c r="B6" t="s">
        <v>161</v>
      </c>
      <c r="C6" s="2" t="s">
        <v>634</v>
      </c>
    </row>
    <row r="7" spans="1:19" x14ac:dyDescent="0.25">
      <c r="B7" t="s">
        <v>162</v>
      </c>
      <c r="C7" s="2" t="s">
        <v>635</v>
      </c>
    </row>
    <row r="8" spans="1:19" x14ac:dyDescent="0.25">
      <c r="A8" s="2" t="s">
        <v>636</v>
      </c>
      <c r="B8" t="s">
        <v>163</v>
      </c>
      <c r="C8" s="2" t="s">
        <v>637</v>
      </c>
    </row>
    <row r="9" spans="1:19" x14ac:dyDescent="0.25">
      <c r="B9" t="s">
        <v>164</v>
      </c>
      <c r="C9" s="2" t="s">
        <v>638</v>
      </c>
    </row>
    <row r="10" spans="1:19" x14ac:dyDescent="0.25">
      <c r="B10" t="s">
        <v>165</v>
      </c>
      <c r="C10" s="2" t="s">
        <v>639</v>
      </c>
    </row>
    <row r="11" spans="1:19" x14ac:dyDescent="0.25">
      <c r="B11" t="s">
        <v>166</v>
      </c>
      <c r="C11" s="2" t="s">
        <v>640</v>
      </c>
    </row>
    <row r="12" spans="1:19" x14ac:dyDescent="0.25">
      <c r="B12" t="s">
        <v>167</v>
      </c>
      <c r="C12" s="2" t="s">
        <v>595</v>
      </c>
    </row>
    <row r="13" spans="1:19" x14ac:dyDescent="0.25">
      <c r="B13" t="s">
        <v>168</v>
      </c>
      <c r="C13" s="2" t="s">
        <v>356</v>
      </c>
    </row>
    <row r="14" spans="1:19" x14ac:dyDescent="0.25">
      <c r="B14" t="s">
        <v>169</v>
      </c>
      <c r="C14" s="2" t="s">
        <v>641</v>
      </c>
    </row>
    <row r="15" spans="1:19" x14ac:dyDescent="0.25">
      <c r="B15" t="s">
        <v>170</v>
      </c>
      <c r="C15" s="2" t="s">
        <v>642</v>
      </c>
      <c r="S15">
        <v>27</v>
      </c>
    </row>
    <row r="16" spans="1:19" x14ac:dyDescent="0.25">
      <c r="A16" s="2" t="s">
        <v>643</v>
      </c>
      <c r="B16" t="s">
        <v>171</v>
      </c>
      <c r="C16" s="2" t="s">
        <v>567</v>
      </c>
    </row>
    <row r="17" spans="1:3" x14ac:dyDescent="0.25">
      <c r="B17" t="s">
        <v>172</v>
      </c>
      <c r="C17" s="2" t="s">
        <v>644</v>
      </c>
    </row>
    <row r="18" spans="1:3" x14ac:dyDescent="0.25">
      <c r="B18" t="s">
        <v>173</v>
      </c>
      <c r="C18" s="2" t="s">
        <v>369</v>
      </c>
    </row>
    <row r="19" spans="1:3" x14ac:dyDescent="0.25">
      <c r="B19" t="s">
        <v>174</v>
      </c>
      <c r="C19" s="2" t="s">
        <v>645</v>
      </c>
    </row>
    <row r="20" spans="1:3" x14ac:dyDescent="0.25">
      <c r="B20" t="s">
        <v>175</v>
      </c>
      <c r="C20" s="2" t="s">
        <v>377</v>
      </c>
    </row>
    <row r="21" spans="1:3" x14ac:dyDescent="0.25">
      <c r="B21" t="s">
        <v>176</v>
      </c>
      <c r="C21" s="2" t="s">
        <v>646</v>
      </c>
    </row>
    <row r="22" spans="1:3" x14ac:dyDescent="0.25">
      <c r="A22" s="2" t="s">
        <v>647</v>
      </c>
      <c r="B22" t="s">
        <v>177</v>
      </c>
      <c r="C22" s="2" t="s">
        <v>648</v>
      </c>
    </row>
    <row r="23" spans="1:3" x14ac:dyDescent="0.25">
      <c r="B23" t="s">
        <v>178</v>
      </c>
      <c r="C23" s="2" t="s">
        <v>649</v>
      </c>
    </row>
    <row r="24" spans="1:3" x14ac:dyDescent="0.25">
      <c r="B24" t="s">
        <v>179</v>
      </c>
      <c r="C24" s="2" t="s">
        <v>650</v>
      </c>
    </row>
    <row r="25" spans="1:3" x14ac:dyDescent="0.25">
      <c r="B25" t="s">
        <v>180</v>
      </c>
      <c r="C25" s="2" t="s">
        <v>651</v>
      </c>
    </row>
    <row r="26" spans="1:3" x14ac:dyDescent="0.25">
      <c r="B26" t="s">
        <v>181</v>
      </c>
      <c r="C26" s="2" t="s">
        <v>652</v>
      </c>
    </row>
    <row r="27" spans="1:3" x14ac:dyDescent="0.25">
      <c r="B27" t="s">
        <v>182</v>
      </c>
      <c r="C27" s="2" t="s">
        <v>639</v>
      </c>
    </row>
    <row r="28" spans="1:3" x14ac:dyDescent="0.25">
      <c r="B28" t="s">
        <v>183</v>
      </c>
      <c r="C28" s="2" t="s">
        <v>577</v>
      </c>
    </row>
    <row r="29" spans="1:3" x14ac:dyDescent="0.25">
      <c r="B29" t="s">
        <v>184</v>
      </c>
      <c r="C29" s="2" t="s">
        <v>653</v>
      </c>
    </row>
    <row r="30" spans="1:3" x14ac:dyDescent="0.25">
      <c r="B30" t="s">
        <v>185</v>
      </c>
      <c r="C30" s="2" t="s">
        <v>654</v>
      </c>
    </row>
    <row r="31" spans="1:3" x14ac:dyDescent="0.25">
      <c r="B31" t="s">
        <v>186</v>
      </c>
      <c r="C31" s="2" t="s">
        <v>655</v>
      </c>
    </row>
    <row r="32" spans="1:3" x14ac:dyDescent="0.25">
      <c r="B32" t="s">
        <v>187</v>
      </c>
      <c r="C32" s="2" t="s">
        <v>656</v>
      </c>
    </row>
    <row r="33" spans="1:3" x14ac:dyDescent="0.25">
      <c r="A33" s="2" t="s">
        <v>657</v>
      </c>
      <c r="B33" t="s">
        <v>188</v>
      </c>
      <c r="C33" s="2" t="s">
        <v>658</v>
      </c>
    </row>
    <row r="34" spans="1:3" x14ac:dyDescent="0.25">
      <c r="B34" t="s">
        <v>189</v>
      </c>
      <c r="C34" s="2" t="s">
        <v>659</v>
      </c>
    </row>
    <row r="35" spans="1:3" x14ac:dyDescent="0.25">
      <c r="B35" t="s">
        <v>190</v>
      </c>
      <c r="C35" s="2" t="s">
        <v>660</v>
      </c>
    </row>
    <row r="36" spans="1:3" x14ac:dyDescent="0.25">
      <c r="B36" t="s">
        <v>191</v>
      </c>
      <c r="C36" s="2" t="s">
        <v>661</v>
      </c>
    </row>
    <row r="37" spans="1:3" x14ac:dyDescent="0.25">
      <c r="B37" t="s">
        <v>192</v>
      </c>
      <c r="C37" s="2" t="s">
        <v>659</v>
      </c>
    </row>
    <row r="38" spans="1:3" x14ac:dyDescent="0.25">
      <c r="B38" t="s">
        <v>193</v>
      </c>
      <c r="C38" s="2" t="s">
        <v>662</v>
      </c>
    </row>
    <row r="39" spans="1:3" x14ac:dyDescent="0.25">
      <c r="B39" t="s">
        <v>194</v>
      </c>
      <c r="C39" s="2" t="s">
        <v>662</v>
      </c>
    </row>
    <row r="40" spans="1:3" x14ac:dyDescent="0.25">
      <c r="B40" t="s">
        <v>195</v>
      </c>
      <c r="C40" s="2" t="s">
        <v>663</v>
      </c>
    </row>
    <row r="41" spans="1:3" x14ac:dyDescent="0.25">
      <c r="B41" t="s">
        <v>196</v>
      </c>
      <c r="C41" s="2" t="s">
        <v>664</v>
      </c>
    </row>
    <row r="42" spans="1:3" x14ac:dyDescent="0.25">
      <c r="B42" t="s">
        <v>197</v>
      </c>
      <c r="C42" s="2" t="s">
        <v>334</v>
      </c>
    </row>
    <row r="43" spans="1:3" x14ac:dyDescent="0.25">
      <c r="B43" t="s">
        <v>198</v>
      </c>
      <c r="C43" s="2" t="s">
        <v>504</v>
      </c>
    </row>
    <row r="44" spans="1:3" x14ac:dyDescent="0.25">
      <c r="A44" s="2" t="s">
        <v>665</v>
      </c>
      <c r="B44" t="s">
        <v>199</v>
      </c>
      <c r="C44" s="2" t="s">
        <v>666</v>
      </c>
    </row>
    <row r="45" spans="1:3" x14ac:dyDescent="0.25">
      <c r="B45" t="s">
        <v>200</v>
      </c>
      <c r="C45" s="2" t="s">
        <v>667</v>
      </c>
    </row>
    <row r="46" spans="1:3" x14ac:dyDescent="0.25">
      <c r="A46" s="2" t="s">
        <v>668</v>
      </c>
      <c r="B46" t="s">
        <v>201</v>
      </c>
      <c r="C46" s="2" t="s">
        <v>644</v>
      </c>
    </row>
    <row r="47" spans="1:3" x14ac:dyDescent="0.25">
      <c r="B47" t="s">
        <v>202</v>
      </c>
      <c r="C47" s="2" t="s">
        <v>639</v>
      </c>
    </row>
    <row r="48" spans="1:3" x14ac:dyDescent="0.25">
      <c r="B48" t="s">
        <v>203</v>
      </c>
      <c r="C48" s="2" t="s">
        <v>577</v>
      </c>
    </row>
    <row r="49" spans="1:3" x14ac:dyDescent="0.25">
      <c r="B49" t="s">
        <v>204</v>
      </c>
      <c r="C49" s="2" t="s">
        <v>498</v>
      </c>
    </row>
    <row r="50" spans="1:3" x14ac:dyDescent="0.25">
      <c r="B50" t="s">
        <v>205</v>
      </c>
      <c r="C50" s="2" t="s">
        <v>669</v>
      </c>
    </row>
    <row r="51" spans="1:3" x14ac:dyDescent="0.25">
      <c r="B51" t="s">
        <v>206</v>
      </c>
      <c r="C51" s="2" t="s">
        <v>367</v>
      </c>
    </row>
    <row r="52" spans="1:3" x14ac:dyDescent="0.25">
      <c r="A52" s="2" t="s">
        <v>670</v>
      </c>
      <c r="B52" t="s">
        <v>207</v>
      </c>
      <c r="C52" s="2" t="s">
        <v>671</v>
      </c>
    </row>
    <row r="53" spans="1:3" x14ac:dyDescent="0.25">
      <c r="B53" t="s">
        <v>208</v>
      </c>
      <c r="C53" s="2" t="s">
        <v>672</v>
      </c>
    </row>
    <row r="54" spans="1:3" x14ac:dyDescent="0.25">
      <c r="B54" t="s">
        <v>209</v>
      </c>
      <c r="C54" s="2" t="s">
        <v>673</v>
      </c>
    </row>
    <row r="55" spans="1:3" x14ac:dyDescent="0.25">
      <c r="B55" t="s">
        <v>210</v>
      </c>
      <c r="C55" s="2" t="s">
        <v>674</v>
      </c>
    </row>
    <row r="56" spans="1:3" x14ac:dyDescent="0.25">
      <c r="B56" t="s">
        <v>211</v>
      </c>
      <c r="C56" s="2" t="s">
        <v>437</v>
      </c>
    </row>
    <row r="57" spans="1:3" x14ac:dyDescent="0.25">
      <c r="B57" t="s">
        <v>212</v>
      </c>
      <c r="C57" s="2" t="s">
        <v>502</v>
      </c>
    </row>
    <row r="58" spans="1:3" x14ac:dyDescent="0.25">
      <c r="B58" t="s">
        <v>213</v>
      </c>
      <c r="C58" s="2" t="s">
        <v>675</v>
      </c>
    </row>
    <row r="59" spans="1:3" x14ac:dyDescent="0.25">
      <c r="B59" t="s">
        <v>214</v>
      </c>
      <c r="C59" s="2" t="s">
        <v>347</v>
      </c>
    </row>
    <row r="60" spans="1:3" x14ac:dyDescent="0.25">
      <c r="B60" t="s">
        <v>215</v>
      </c>
      <c r="C60" s="2" t="s">
        <v>676</v>
      </c>
    </row>
    <row r="61" spans="1:3" x14ac:dyDescent="0.25">
      <c r="A61" s="2" t="s">
        <v>677</v>
      </c>
      <c r="B61" t="s">
        <v>216</v>
      </c>
      <c r="C61" s="2" t="s">
        <v>678</v>
      </c>
    </row>
    <row r="62" spans="1:3" x14ac:dyDescent="0.25">
      <c r="B62" t="s">
        <v>217</v>
      </c>
      <c r="C62" s="2" t="s">
        <v>332</v>
      </c>
    </row>
    <row r="63" spans="1:3" x14ac:dyDescent="0.25">
      <c r="A63" s="2" t="s">
        <v>679</v>
      </c>
      <c r="B63" t="s">
        <v>218</v>
      </c>
      <c r="C63" s="2" t="s">
        <v>680</v>
      </c>
    </row>
    <row r="64" spans="1:3" x14ac:dyDescent="0.25">
      <c r="B64" t="s">
        <v>219</v>
      </c>
      <c r="C64" s="2" t="s">
        <v>681</v>
      </c>
    </row>
    <row r="65" spans="1:3" x14ac:dyDescent="0.25">
      <c r="B65" t="s">
        <v>220</v>
      </c>
      <c r="C65" s="2" t="s">
        <v>669</v>
      </c>
    </row>
    <row r="66" spans="1:3" x14ac:dyDescent="0.25">
      <c r="A66" s="2" t="s">
        <v>682</v>
      </c>
      <c r="B66" t="s">
        <v>221</v>
      </c>
      <c r="C66" s="2" t="s">
        <v>683</v>
      </c>
    </row>
    <row r="67" spans="1:3" x14ac:dyDescent="0.25">
      <c r="B67" t="s">
        <v>222</v>
      </c>
      <c r="C67" s="2" t="s">
        <v>354</v>
      </c>
    </row>
    <row r="68" spans="1:3" x14ac:dyDescent="0.25">
      <c r="B68" t="s">
        <v>223</v>
      </c>
      <c r="C68" s="2" t="s">
        <v>684</v>
      </c>
    </row>
    <row r="69" spans="1:3" x14ac:dyDescent="0.25">
      <c r="B69" t="s">
        <v>224</v>
      </c>
      <c r="C69" s="2" t="s">
        <v>685</v>
      </c>
    </row>
    <row r="70" spans="1:3" x14ac:dyDescent="0.25">
      <c r="B70" t="s">
        <v>225</v>
      </c>
      <c r="C70" s="2" t="s">
        <v>686</v>
      </c>
    </row>
    <row r="71" spans="1:3" x14ac:dyDescent="0.25">
      <c r="A71" s="2" t="s">
        <v>687</v>
      </c>
      <c r="B71" t="s">
        <v>688</v>
      </c>
      <c r="C71" s="2" t="s">
        <v>491</v>
      </c>
    </row>
    <row r="72" spans="1:3" x14ac:dyDescent="0.25">
      <c r="B72" t="s">
        <v>226</v>
      </c>
      <c r="C72" s="2" t="s">
        <v>683</v>
      </c>
    </row>
    <row r="73" spans="1:3" x14ac:dyDescent="0.25">
      <c r="B73" t="s">
        <v>227</v>
      </c>
      <c r="C73" s="2" t="s">
        <v>689</v>
      </c>
    </row>
    <row r="74" spans="1:3" x14ac:dyDescent="0.25">
      <c r="B74" t="s">
        <v>228</v>
      </c>
      <c r="C74" s="2" t="s">
        <v>690</v>
      </c>
    </row>
    <row r="75" spans="1:3" x14ac:dyDescent="0.25">
      <c r="B75" t="s">
        <v>229</v>
      </c>
      <c r="C75" s="2" t="s">
        <v>663</v>
      </c>
    </row>
    <row r="76" spans="1:3" x14ac:dyDescent="0.25">
      <c r="A76" s="2" t="s">
        <v>691</v>
      </c>
      <c r="B76" t="s">
        <v>230</v>
      </c>
      <c r="C76" s="2" t="s">
        <v>622</v>
      </c>
    </row>
    <row r="77" spans="1:3" x14ac:dyDescent="0.25">
      <c r="B77" t="s">
        <v>231</v>
      </c>
      <c r="C77" s="2" t="s">
        <v>675</v>
      </c>
    </row>
    <row r="78" spans="1:3" x14ac:dyDescent="0.25">
      <c r="B78" t="s">
        <v>232</v>
      </c>
      <c r="C78" s="2" t="s">
        <v>567</v>
      </c>
    </row>
    <row r="79" spans="1:3" x14ac:dyDescent="0.25">
      <c r="B79" t="s">
        <v>692</v>
      </c>
      <c r="C79" s="2" t="s">
        <v>502</v>
      </c>
    </row>
    <row r="80" spans="1:3" x14ac:dyDescent="0.25">
      <c r="B80" t="s">
        <v>233</v>
      </c>
      <c r="C80" s="2" t="s">
        <v>693</v>
      </c>
    </row>
    <row r="81" spans="1:3" x14ac:dyDescent="0.25">
      <c r="B81" t="s">
        <v>234</v>
      </c>
      <c r="C81" s="2" t="s">
        <v>694</v>
      </c>
    </row>
    <row r="82" spans="1:3" x14ac:dyDescent="0.25">
      <c r="B82" t="s">
        <v>235</v>
      </c>
      <c r="C82" s="2" t="s">
        <v>412</v>
      </c>
    </row>
    <row r="83" spans="1:3" x14ac:dyDescent="0.25">
      <c r="A83" s="2" t="s">
        <v>695</v>
      </c>
      <c r="B83" t="s">
        <v>236</v>
      </c>
      <c r="C83" s="2" t="s">
        <v>656</v>
      </c>
    </row>
    <row r="84" spans="1:3" x14ac:dyDescent="0.25">
      <c r="A84" s="2" t="s">
        <v>696</v>
      </c>
      <c r="B84" t="s">
        <v>237</v>
      </c>
      <c r="C84" s="2" t="s">
        <v>697</v>
      </c>
    </row>
    <row r="85" spans="1:3" x14ac:dyDescent="0.25">
      <c r="B85" t="s">
        <v>238</v>
      </c>
      <c r="C85" s="2" t="s">
        <v>698</v>
      </c>
    </row>
    <row r="86" spans="1:3" x14ac:dyDescent="0.25">
      <c r="B86" t="s">
        <v>239</v>
      </c>
      <c r="C86" s="2" t="s">
        <v>315</v>
      </c>
    </row>
    <row r="87" spans="1:3" x14ac:dyDescent="0.25">
      <c r="B87" t="s">
        <v>240</v>
      </c>
      <c r="C87" s="2" t="s">
        <v>699</v>
      </c>
    </row>
    <row r="88" spans="1:3" x14ac:dyDescent="0.25">
      <c r="A88" s="2" t="s">
        <v>700</v>
      </c>
      <c r="B88" t="s">
        <v>241</v>
      </c>
      <c r="C88" s="2" t="s">
        <v>701</v>
      </c>
    </row>
    <row r="89" spans="1:3" x14ac:dyDescent="0.25">
      <c r="B89" t="s">
        <v>242</v>
      </c>
      <c r="C89" s="2" t="s">
        <v>702</v>
      </c>
    </row>
    <row r="90" spans="1:3" x14ac:dyDescent="0.25">
      <c r="B90" t="s">
        <v>243</v>
      </c>
      <c r="C90" s="2" t="s">
        <v>347</v>
      </c>
    </row>
    <row r="91" spans="1:3" x14ac:dyDescent="0.25">
      <c r="B91" t="s">
        <v>244</v>
      </c>
      <c r="C91" s="2" t="s">
        <v>652</v>
      </c>
    </row>
    <row r="92" spans="1:3" x14ac:dyDescent="0.25">
      <c r="B92" t="s">
        <v>245</v>
      </c>
      <c r="C92" s="2" t="s">
        <v>703</v>
      </c>
    </row>
    <row r="93" spans="1:3" x14ac:dyDescent="0.25">
      <c r="B93" t="s">
        <v>246</v>
      </c>
      <c r="C93" s="2" t="s">
        <v>704</v>
      </c>
    </row>
    <row r="94" spans="1:3" x14ac:dyDescent="0.25">
      <c r="B94" t="s">
        <v>247</v>
      </c>
      <c r="C94" s="2" t="s">
        <v>705</v>
      </c>
    </row>
    <row r="95" spans="1:3" x14ac:dyDescent="0.25">
      <c r="A95" s="2" t="s">
        <v>706</v>
      </c>
      <c r="B95" t="s">
        <v>248</v>
      </c>
      <c r="C95" s="2" t="s">
        <v>707</v>
      </c>
    </row>
    <row r="96" spans="1:3" x14ac:dyDescent="0.25">
      <c r="B96" t="s">
        <v>249</v>
      </c>
      <c r="C96" s="2" t="s">
        <v>708</v>
      </c>
    </row>
    <row r="97" spans="1:3" x14ac:dyDescent="0.25">
      <c r="B97" t="s">
        <v>250</v>
      </c>
      <c r="C97" s="2" t="s">
        <v>709</v>
      </c>
    </row>
    <row r="98" spans="1:3" x14ac:dyDescent="0.25">
      <c r="B98" t="s">
        <v>251</v>
      </c>
      <c r="C98" s="2" t="s">
        <v>347</v>
      </c>
    </row>
    <row r="99" spans="1:3" x14ac:dyDescent="0.25">
      <c r="B99" t="s">
        <v>252</v>
      </c>
      <c r="C99" s="2" t="s">
        <v>710</v>
      </c>
    </row>
    <row r="100" spans="1:3" x14ac:dyDescent="0.25">
      <c r="B100" t="s">
        <v>253</v>
      </c>
      <c r="C100" s="2" t="s">
        <v>711</v>
      </c>
    </row>
    <row r="101" spans="1:3" x14ac:dyDescent="0.25">
      <c r="B101" t="s">
        <v>254</v>
      </c>
      <c r="C101" s="2" t="s">
        <v>712</v>
      </c>
    </row>
    <row r="102" spans="1:3" x14ac:dyDescent="0.25">
      <c r="B102" t="s">
        <v>255</v>
      </c>
      <c r="C102" s="2" t="s">
        <v>713</v>
      </c>
    </row>
    <row r="103" spans="1:3" x14ac:dyDescent="0.25">
      <c r="A103" s="2" t="s">
        <v>714</v>
      </c>
      <c r="B103" t="s">
        <v>256</v>
      </c>
      <c r="C103" s="2" t="s">
        <v>715</v>
      </c>
    </row>
    <row r="104" spans="1:3" x14ac:dyDescent="0.25">
      <c r="B104" t="s">
        <v>257</v>
      </c>
      <c r="C104" s="2" t="s">
        <v>716</v>
      </c>
    </row>
    <row r="105" spans="1:3" x14ac:dyDescent="0.25">
      <c r="B105" t="s">
        <v>258</v>
      </c>
      <c r="C105" s="2" t="s">
        <v>717</v>
      </c>
    </row>
    <row r="106" spans="1:3" x14ac:dyDescent="0.25">
      <c r="B106" t="s">
        <v>259</v>
      </c>
      <c r="C106" s="2" t="s">
        <v>718</v>
      </c>
    </row>
    <row r="107" spans="1:3" x14ac:dyDescent="0.25">
      <c r="B107" t="s">
        <v>260</v>
      </c>
      <c r="C107" s="2" t="s">
        <v>719</v>
      </c>
    </row>
    <row r="108" spans="1:3" x14ac:dyDescent="0.25">
      <c r="B108" t="s">
        <v>261</v>
      </c>
      <c r="C108" s="2" t="s">
        <v>720</v>
      </c>
    </row>
    <row r="109" spans="1:3" x14ac:dyDescent="0.25">
      <c r="B109" t="s">
        <v>262</v>
      </c>
      <c r="C109" s="2" t="s">
        <v>721</v>
      </c>
    </row>
    <row r="110" spans="1:3" x14ac:dyDescent="0.25">
      <c r="B110" t="s">
        <v>263</v>
      </c>
      <c r="C110" s="2" t="s">
        <v>722</v>
      </c>
    </row>
    <row r="111" spans="1:3" x14ac:dyDescent="0.25">
      <c r="B111" t="s">
        <v>264</v>
      </c>
      <c r="C111" s="2" t="s">
        <v>332</v>
      </c>
    </row>
    <row r="112" spans="1:3" x14ac:dyDescent="0.25">
      <c r="B112" t="s">
        <v>265</v>
      </c>
      <c r="C112" s="2" t="s">
        <v>723</v>
      </c>
    </row>
    <row r="113" spans="1:3" x14ac:dyDescent="0.25">
      <c r="A113" s="2" t="s">
        <v>724</v>
      </c>
      <c r="B113" t="s">
        <v>266</v>
      </c>
      <c r="C113" s="2" t="s">
        <v>676</v>
      </c>
    </row>
    <row r="114" spans="1:3" x14ac:dyDescent="0.25">
      <c r="B114" t="s">
        <v>267</v>
      </c>
      <c r="C114" s="2" t="s">
        <v>725</v>
      </c>
    </row>
    <row r="115" spans="1:3" x14ac:dyDescent="0.25">
      <c r="B115" t="s">
        <v>268</v>
      </c>
      <c r="C115" s="2" t="s">
        <v>726</v>
      </c>
    </row>
    <row r="116" spans="1:3" x14ac:dyDescent="0.25">
      <c r="A116" s="2" t="s">
        <v>727</v>
      </c>
      <c r="B116" t="s">
        <v>269</v>
      </c>
      <c r="C116" s="2" t="s">
        <v>728</v>
      </c>
    </row>
    <row r="117" spans="1:3" x14ac:dyDescent="0.25">
      <c r="B117" t="s">
        <v>270</v>
      </c>
      <c r="C117" s="2" t="s">
        <v>729</v>
      </c>
    </row>
    <row r="118" spans="1:3" x14ac:dyDescent="0.25">
      <c r="A118" s="2" t="s">
        <v>730</v>
      </c>
      <c r="B118" t="s">
        <v>271</v>
      </c>
      <c r="C118" s="2" t="s">
        <v>347</v>
      </c>
    </row>
    <row r="119" spans="1:3" x14ac:dyDescent="0.25">
      <c r="B119" t="s">
        <v>272</v>
      </c>
      <c r="C119" s="2" t="s">
        <v>731</v>
      </c>
    </row>
    <row r="120" spans="1:3" x14ac:dyDescent="0.25">
      <c r="A120" s="2" t="s">
        <v>732</v>
      </c>
      <c r="B120" t="s">
        <v>273</v>
      </c>
      <c r="C120" s="2" t="s">
        <v>437</v>
      </c>
    </row>
    <row r="121" spans="1:3" x14ac:dyDescent="0.25">
      <c r="B121" t="s">
        <v>274</v>
      </c>
      <c r="C121" s="2" t="s">
        <v>733</v>
      </c>
    </row>
    <row r="122" spans="1:3" x14ac:dyDescent="0.25">
      <c r="B122" t="s">
        <v>275</v>
      </c>
      <c r="C122" s="2" t="s">
        <v>683</v>
      </c>
    </row>
    <row r="123" spans="1:3" x14ac:dyDescent="0.25">
      <c r="B123" t="s">
        <v>276</v>
      </c>
      <c r="C123" s="2" t="s">
        <v>734</v>
      </c>
    </row>
    <row r="124" spans="1:3" x14ac:dyDescent="0.25">
      <c r="B124" t="s">
        <v>277</v>
      </c>
      <c r="C124" s="2" t="s">
        <v>735</v>
      </c>
    </row>
    <row r="125" spans="1:3" x14ac:dyDescent="0.25">
      <c r="B125" t="s">
        <v>278</v>
      </c>
      <c r="C125" s="2" t="s">
        <v>736</v>
      </c>
    </row>
    <row r="126" spans="1:3" x14ac:dyDescent="0.25">
      <c r="A126" s="2" t="s">
        <v>737</v>
      </c>
      <c r="B126" t="s">
        <v>279</v>
      </c>
      <c r="C126" s="2" t="s">
        <v>738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8CD66-CA27-4203-8850-5AB6550C3691}">
  <sheetPr>
    <tabColor rgb="FF92D050"/>
  </sheetPr>
  <dimension ref="A1:O94"/>
  <sheetViews>
    <sheetView zoomScale="80" zoomScaleNormal="80" workbookViewId="0">
      <pane ySplit="2" topLeftCell="A3" activePane="bottomLeft" state="frozen"/>
      <selection pane="bottomLeft" activeCell="C15" sqref="C15"/>
    </sheetView>
  </sheetViews>
  <sheetFormatPr baseColWidth="10" defaultColWidth="11.42578125" defaultRowHeight="12.75" x14ac:dyDescent="0.2"/>
  <cols>
    <col min="1" max="1" width="4.7109375" style="31" customWidth="1"/>
    <col min="2" max="2" width="66.140625" style="9" customWidth="1"/>
    <col min="3" max="3" width="17.85546875" style="32" bestFit="1" customWidth="1"/>
    <col min="4" max="4" width="22" style="33" customWidth="1"/>
    <col min="5" max="5" width="14.28515625" style="14" customWidth="1"/>
    <col min="6" max="15" width="16.5703125" style="18" customWidth="1"/>
    <col min="16" max="16384" width="11.42578125" style="9"/>
  </cols>
  <sheetData>
    <row r="1" spans="1:15" ht="15" customHeight="1" x14ac:dyDescent="0.2">
      <c r="A1" s="82" t="s">
        <v>280</v>
      </c>
      <c r="B1" s="82" t="s">
        <v>739</v>
      </c>
      <c r="C1" s="83" t="s">
        <v>740</v>
      </c>
      <c r="D1" s="84" t="s">
        <v>741</v>
      </c>
      <c r="E1" s="82" t="s">
        <v>742</v>
      </c>
      <c r="F1" s="8" t="s">
        <v>300</v>
      </c>
      <c r="G1" s="8" t="s">
        <v>301</v>
      </c>
      <c r="H1" s="81" t="s">
        <v>750</v>
      </c>
      <c r="I1" s="81"/>
      <c r="J1" s="81"/>
      <c r="K1" s="81"/>
      <c r="L1" s="81" t="s">
        <v>751</v>
      </c>
      <c r="M1" s="81"/>
      <c r="N1" s="81"/>
      <c r="O1" s="81"/>
    </row>
    <row r="2" spans="1:15" s="14" customFormat="1" ht="25.5" x14ac:dyDescent="0.2">
      <c r="A2" s="82"/>
      <c r="B2" s="82"/>
      <c r="C2" s="83"/>
      <c r="D2" s="84"/>
      <c r="E2" s="82"/>
      <c r="F2" s="10" t="s">
        <v>743</v>
      </c>
      <c r="G2" s="11" t="s">
        <v>281</v>
      </c>
      <c r="H2" s="12" t="s">
        <v>282</v>
      </c>
      <c r="I2" s="12" t="s">
        <v>752</v>
      </c>
      <c r="J2" s="12" t="s">
        <v>744</v>
      </c>
      <c r="K2" s="12" t="s">
        <v>745</v>
      </c>
      <c r="L2" s="13" t="s">
        <v>283</v>
      </c>
      <c r="M2" s="13" t="s">
        <v>284</v>
      </c>
      <c r="N2" s="13" t="s">
        <v>746</v>
      </c>
      <c r="O2" s="13" t="s">
        <v>747</v>
      </c>
    </row>
    <row r="3" spans="1:15" x14ac:dyDescent="0.2">
      <c r="A3" s="15">
        <v>83</v>
      </c>
      <c r="B3" s="9" t="s">
        <v>214</v>
      </c>
      <c r="C3" s="16">
        <v>2</v>
      </c>
      <c r="D3" s="17">
        <v>2090396</v>
      </c>
      <c r="E3" s="14">
        <v>1</v>
      </c>
      <c r="F3" s="18" t="s">
        <v>748</v>
      </c>
      <c r="G3" s="18" t="s">
        <v>749</v>
      </c>
      <c r="H3" s="18" t="s">
        <v>749</v>
      </c>
      <c r="I3" s="18" t="s">
        <v>749</v>
      </c>
      <c r="J3" s="18" t="s">
        <v>749</v>
      </c>
      <c r="K3" s="18" t="s">
        <v>749</v>
      </c>
      <c r="L3" s="18" t="s">
        <v>749</v>
      </c>
      <c r="M3" s="18" t="s">
        <v>749</v>
      </c>
      <c r="N3" s="18" t="s">
        <v>749</v>
      </c>
      <c r="O3" s="18" t="s">
        <v>749</v>
      </c>
    </row>
    <row r="4" spans="1:15" x14ac:dyDescent="0.2">
      <c r="A4" s="15">
        <v>20</v>
      </c>
      <c r="B4" s="19" t="s">
        <v>30</v>
      </c>
      <c r="C4" s="20">
        <v>4</v>
      </c>
      <c r="D4" s="17">
        <v>244000</v>
      </c>
      <c r="E4" s="14">
        <v>2</v>
      </c>
      <c r="F4" s="18" t="s">
        <v>748</v>
      </c>
      <c r="G4" s="18" t="s">
        <v>748</v>
      </c>
      <c r="H4" s="18" t="s">
        <v>749</v>
      </c>
      <c r="I4" s="18" t="s">
        <v>749</v>
      </c>
      <c r="J4" s="18" t="s">
        <v>749</v>
      </c>
      <c r="K4" s="18" t="s">
        <v>749</v>
      </c>
      <c r="L4" s="18" t="s">
        <v>749</v>
      </c>
      <c r="M4" s="18" t="s">
        <v>749</v>
      </c>
      <c r="N4" s="18" t="s">
        <v>749</v>
      </c>
      <c r="O4" s="18" t="s">
        <v>749</v>
      </c>
    </row>
    <row r="5" spans="1:15" x14ac:dyDescent="0.2">
      <c r="A5" s="15">
        <v>31</v>
      </c>
      <c r="B5" s="19" t="s">
        <v>285</v>
      </c>
      <c r="C5" s="20">
        <v>7</v>
      </c>
      <c r="D5" s="21">
        <v>1000000</v>
      </c>
      <c r="E5" s="14">
        <v>1</v>
      </c>
      <c r="F5" s="18" t="s">
        <v>748</v>
      </c>
      <c r="G5" s="18" t="s">
        <v>749</v>
      </c>
      <c r="H5" s="18" t="s">
        <v>749</v>
      </c>
      <c r="I5" s="18" t="s">
        <v>749</v>
      </c>
      <c r="J5" s="18" t="s">
        <v>749</v>
      </c>
      <c r="K5" s="18" t="s">
        <v>749</v>
      </c>
      <c r="L5" s="18" t="s">
        <v>749</v>
      </c>
      <c r="M5" s="18" t="s">
        <v>749</v>
      </c>
      <c r="N5" s="18" t="s">
        <v>749</v>
      </c>
      <c r="O5" s="18" t="s">
        <v>749</v>
      </c>
    </row>
    <row r="6" spans="1:15" x14ac:dyDescent="0.2">
      <c r="A6" s="15">
        <v>107</v>
      </c>
      <c r="B6" s="9" t="s">
        <v>255</v>
      </c>
      <c r="C6" s="16">
        <v>7</v>
      </c>
      <c r="D6" s="21">
        <v>1500000</v>
      </c>
      <c r="E6" s="14">
        <v>1</v>
      </c>
      <c r="F6" s="18" t="s">
        <v>748</v>
      </c>
      <c r="G6" s="18" t="s">
        <v>749</v>
      </c>
      <c r="H6" s="18" t="s">
        <v>749</v>
      </c>
      <c r="I6" s="18" t="s">
        <v>749</v>
      </c>
      <c r="J6" s="18" t="s">
        <v>749</v>
      </c>
      <c r="K6" s="18" t="s">
        <v>749</v>
      </c>
      <c r="L6" s="18" t="s">
        <v>749</v>
      </c>
      <c r="M6" s="18" t="s">
        <v>749</v>
      </c>
      <c r="N6" s="18" t="s">
        <v>749</v>
      </c>
      <c r="O6" s="18" t="s">
        <v>749</v>
      </c>
    </row>
    <row r="7" spans="1:15" x14ac:dyDescent="0.2">
      <c r="A7" s="15">
        <v>38</v>
      </c>
      <c r="B7" s="19" t="s">
        <v>111</v>
      </c>
      <c r="C7" s="20">
        <v>13</v>
      </c>
      <c r="D7" s="17">
        <v>3900000</v>
      </c>
      <c r="E7" s="14">
        <v>1</v>
      </c>
      <c r="F7" s="18" t="s">
        <v>748</v>
      </c>
      <c r="G7" s="18" t="s">
        <v>749</v>
      </c>
      <c r="H7" s="18" t="s">
        <v>749</v>
      </c>
      <c r="I7" s="18" t="s">
        <v>749</v>
      </c>
      <c r="J7" s="18" t="s">
        <v>749</v>
      </c>
      <c r="K7" s="18" t="s">
        <v>749</v>
      </c>
      <c r="L7" s="18" t="s">
        <v>749</v>
      </c>
      <c r="M7" s="18" t="s">
        <v>749</v>
      </c>
      <c r="N7" s="18" t="s">
        <v>749</v>
      </c>
      <c r="O7" s="18" t="s">
        <v>749</v>
      </c>
    </row>
    <row r="8" spans="1:15" x14ac:dyDescent="0.2">
      <c r="A8" s="15">
        <v>36</v>
      </c>
      <c r="B8" s="19" t="s">
        <v>100</v>
      </c>
      <c r="C8" s="20">
        <v>15</v>
      </c>
      <c r="D8" s="17">
        <v>500000</v>
      </c>
      <c r="E8" s="14">
        <v>1</v>
      </c>
      <c r="F8" s="18" t="s">
        <v>748</v>
      </c>
      <c r="G8" s="18" t="s">
        <v>749</v>
      </c>
      <c r="H8" s="18" t="s">
        <v>749</v>
      </c>
      <c r="I8" s="18" t="s">
        <v>749</v>
      </c>
      <c r="J8" s="18" t="s">
        <v>749</v>
      </c>
      <c r="K8" s="18" t="s">
        <v>749</v>
      </c>
      <c r="L8" s="18" t="s">
        <v>749</v>
      </c>
      <c r="M8" s="18" t="s">
        <v>749</v>
      </c>
      <c r="N8" s="18" t="s">
        <v>749</v>
      </c>
      <c r="O8" s="18" t="s">
        <v>749</v>
      </c>
    </row>
    <row r="9" spans="1:15" x14ac:dyDescent="0.2">
      <c r="A9" s="15">
        <v>33</v>
      </c>
      <c r="B9" s="19" t="s">
        <v>93</v>
      </c>
      <c r="C9" s="20">
        <v>20</v>
      </c>
      <c r="D9" s="17">
        <v>2260000</v>
      </c>
      <c r="E9" s="14">
        <v>2</v>
      </c>
      <c r="F9" s="18" t="s">
        <v>749</v>
      </c>
      <c r="G9" s="18" t="s">
        <v>748</v>
      </c>
      <c r="H9" s="18" t="s">
        <v>749</v>
      </c>
      <c r="I9" s="18" t="s">
        <v>748</v>
      </c>
      <c r="J9" s="18" t="s">
        <v>749</v>
      </c>
      <c r="K9" s="18" t="s">
        <v>749</v>
      </c>
      <c r="L9" s="18" t="s">
        <v>749</v>
      </c>
      <c r="M9" s="18" t="s">
        <v>749</v>
      </c>
      <c r="N9" s="18" t="s">
        <v>749</v>
      </c>
      <c r="O9" s="18" t="s">
        <v>749</v>
      </c>
    </row>
    <row r="10" spans="1:15" x14ac:dyDescent="0.2">
      <c r="A10" s="15">
        <v>14</v>
      </c>
      <c r="B10" s="9" t="s">
        <v>101</v>
      </c>
      <c r="C10" s="20">
        <v>24</v>
      </c>
      <c r="D10" s="17">
        <v>1400000</v>
      </c>
      <c r="E10" s="14">
        <v>1</v>
      </c>
      <c r="F10" s="22" t="s">
        <v>748</v>
      </c>
      <c r="G10" s="22" t="s">
        <v>749</v>
      </c>
      <c r="H10" s="22" t="s">
        <v>749</v>
      </c>
      <c r="I10" s="22" t="s">
        <v>749</v>
      </c>
      <c r="J10" s="22" t="s">
        <v>749</v>
      </c>
      <c r="K10" s="22" t="s">
        <v>749</v>
      </c>
      <c r="L10" s="22" t="s">
        <v>749</v>
      </c>
      <c r="M10" s="22" t="s">
        <v>749</v>
      </c>
      <c r="N10" s="22" t="s">
        <v>749</v>
      </c>
      <c r="O10" s="22" t="s">
        <v>749</v>
      </c>
    </row>
    <row r="11" spans="1:15" x14ac:dyDescent="0.2">
      <c r="A11" s="15">
        <v>25</v>
      </c>
      <c r="B11" s="19" t="s">
        <v>54</v>
      </c>
      <c r="C11" s="20">
        <v>25</v>
      </c>
      <c r="D11" s="17">
        <v>7141000</v>
      </c>
      <c r="E11" s="14">
        <v>1</v>
      </c>
      <c r="F11" s="18" t="s">
        <v>748</v>
      </c>
      <c r="G11" s="18" t="s">
        <v>749</v>
      </c>
      <c r="H11" s="18" t="s">
        <v>749</v>
      </c>
      <c r="I11" s="18" t="s">
        <v>749</v>
      </c>
      <c r="J11" s="18" t="s">
        <v>749</v>
      </c>
      <c r="K11" s="18" t="s">
        <v>749</v>
      </c>
      <c r="L11" s="18" t="s">
        <v>749</v>
      </c>
      <c r="M11" s="18" t="s">
        <v>749</v>
      </c>
      <c r="N11" s="18" t="s">
        <v>749</v>
      </c>
      <c r="O11" s="18" t="s">
        <v>749</v>
      </c>
    </row>
    <row r="12" spans="1:15" x14ac:dyDescent="0.2">
      <c r="A12" s="15">
        <v>34</v>
      </c>
      <c r="B12" s="19" t="s">
        <v>94</v>
      </c>
      <c r="C12" s="20">
        <v>34</v>
      </c>
      <c r="D12" s="17">
        <v>5250000</v>
      </c>
      <c r="E12" s="14">
        <v>1</v>
      </c>
      <c r="F12" s="18" t="s">
        <v>748</v>
      </c>
      <c r="G12" s="18" t="s">
        <v>749</v>
      </c>
      <c r="H12" s="18" t="s">
        <v>749</v>
      </c>
      <c r="I12" s="18" t="s">
        <v>749</v>
      </c>
      <c r="J12" s="18" t="s">
        <v>749</v>
      </c>
      <c r="K12" s="18" t="s">
        <v>749</v>
      </c>
      <c r="L12" s="18" t="s">
        <v>749</v>
      </c>
      <c r="M12" s="18" t="s">
        <v>749</v>
      </c>
      <c r="N12" s="18" t="s">
        <v>749</v>
      </c>
      <c r="O12" s="18" t="s">
        <v>749</v>
      </c>
    </row>
    <row r="13" spans="1:15" x14ac:dyDescent="0.2">
      <c r="A13" s="15">
        <v>23</v>
      </c>
      <c r="B13" s="19" t="s">
        <v>46</v>
      </c>
      <c r="C13" s="20">
        <v>37</v>
      </c>
      <c r="D13" s="17">
        <v>3882000</v>
      </c>
      <c r="E13" s="14">
        <v>1</v>
      </c>
      <c r="F13" s="18" t="s">
        <v>748</v>
      </c>
      <c r="G13" s="18" t="s">
        <v>749</v>
      </c>
      <c r="H13" s="18" t="s">
        <v>749</v>
      </c>
      <c r="I13" s="18" t="s">
        <v>749</v>
      </c>
      <c r="J13" s="18" t="s">
        <v>749</v>
      </c>
      <c r="K13" s="18" t="s">
        <v>749</v>
      </c>
      <c r="L13" s="18" t="s">
        <v>749</v>
      </c>
      <c r="M13" s="18" t="s">
        <v>749</v>
      </c>
      <c r="N13" s="18" t="s">
        <v>749</v>
      </c>
      <c r="O13" s="18" t="s">
        <v>749</v>
      </c>
    </row>
    <row r="14" spans="1:15" x14ac:dyDescent="0.2">
      <c r="A14" s="15">
        <v>103</v>
      </c>
      <c r="B14" s="9" t="s">
        <v>246</v>
      </c>
      <c r="C14" s="16">
        <v>38</v>
      </c>
      <c r="D14" s="23">
        <v>3700000</v>
      </c>
      <c r="E14" s="14">
        <v>4</v>
      </c>
      <c r="F14" s="18" t="s">
        <v>748</v>
      </c>
      <c r="G14" s="18" t="s">
        <v>748</v>
      </c>
      <c r="H14" s="18" t="s">
        <v>748</v>
      </c>
      <c r="I14" s="18" t="s">
        <v>749</v>
      </c>
      <c r="J14" s="18" t="s">
        <v>748</v>
      </c>
      <c r="K14" s="18" t="s">
        <v>749</v>
      </c>
      <c r="L14" s="18" t="s">
        <v>749</v>
      </c>
      <c r="M14" s="18" t="s">
        <v>749</v>
      </c>
      <c r="N14" s="18" t="s">
        <v>748</v>
      </c>
      <c r="O14" s="18" t="s">
        <v>749</v>
      </c>
    </row>
    <row r="15" spans="1:15" x14ac:dyDescent="0.2">
      <c r="A15" s="15">
        <v>26</v>
      </c>
      <c r="B15" s="19" t="s">
        <v>60</v>
      </c>
      <c r="C15" s="20">
        <v>55</v>
      </c>
      <c r="D15" s="17">
        <v>9600000</v>
      </c>
      <c r="E15" s="14">
        <v>3</v>
      </c>
      <c r="F15" s="18" t="s">
        <v>748</v>
      </c>
      <c r="G15" s="18" t="s">
        <v>748</v>
      </c>
      <c r="H15" s="18" t="s">
        <v>748</v>
      </c>
      <c r="I15" s="18" t="s">
        <v>748</v>
      </c>
      <c r="J15" s="18" t="s">
        <v>748</v>
      </c>
      <c r="K15" s="18" t="s">
        <v>749</v>
      </c>
      <c r="L15" s="18" t="s">
        <v>749</v>
      </c>
      <c r="M15" s="18" t="s">
        <v>749</v>
      </c>
      <c r="N15" s="18" t="s">
        <v>749</v>
      </c>
      <c r="O15" s="18" t="s">
        <v>749</v>
      </c>
    </row>
    <row r="16" spans="1:15" x14ac:dyDescent="0.2">
      <c r="A16" s="15">
        <v>52</v>
      </c>
      <c r="B16" s="9" t="s">
        <v>163</v>
      </c>
      <c r="C16" s="16">
        <v>57</v>
      </c>
      <c r="D16" s="17">
        <v>7828000</v>
      </c>
      <c r="E16" s="14">
        <v>1</v>
      </c>
      <c r="F16" s="18" t="s">
        <v>748</v>
      </c>
      <c r="G16" s="18" t="s">
        <v>749</v>
      </c>
      <c r="H16" s="18" t="s">
        <v>749</v>
      </c>
      <c r="I16" s="18" t="s">
        <v>749</v>
      </c>
      <c r="J16" s="18" t="s">
        <v>749</v>
      </c>
      <c r="K16" s="18" t="s">
        <v>749</v>
      </c>
      <c r="L16" s="18" t="s">
        <v>749</v>
      </c>
      <c r="M16" s="18" t="s">
        <v>749</v>
      </c>
      <c r="N16" s="18" t="s">
        <v>749</v>
      </c>
      <c r="O16" s="18" t="s">
        <v>749</v>
      </c>
    </row>
    <row r="17" spans="1:15" x14ac:dyDescent="0.2">
      <c r="A17" s="15">
        <v>68</v>
      </c>
      <c r="B17" s="9" t="s">
        <v>188</v>
      </c>
      <c r="C17" s="16">
        <v>78</v>
      </c>
      <c r="D17" s="17">
        <v>1050000</v>
      </c>
      <c r="E17" s="14">
        <v>2</v>
      </c>
      <c r="F17" s="18" t="s">
        <v>748</v>
      </c>
      <c r="G17" s="18" t="s">
        <v>748</v>
      </c>
      <c r="H17" s="18" t="s">
        <v>749</v>
      </c>
      <c r="I17" s="18" t="s">
        <v>749</v>
      </c>
      <c r="J17" s="18" t="s">
        <v>749</v>
      </c>
      <c r="K17" s="18" t="s">
        <v>749</v>
      </c>
      <c r="L17" s="18" t="s">
        <v>749</v>
      </c>
      <c r="M17" s="18" t="s">
        <v>749</v>
      </c>
      <c r="N17" s="18" t="s">
        <v>749</v>
      </c>
      <c r="O17" s="18" t="s">
        <v>749</v>
      </c>
    </row>
    <row r="18" spans="1:15" x14ac:dyDescent="0.2">
      <c r="A18" s="15">
        <v>22</v>
      </c>
      <c r="B18" s="19" t="s">
        <v>42</v>
      </c>
      <c r="C18" s="20">
        <v>79</v>
      </c>
      <c r="D18" s="17">
        <v>8101130.4500000002</v>
      </c>
      <c r="E18" s="14">
        <v>1</v>
      </c>
      <c r="F18" s="18" t="s">
        <v>748</v>
      </c>
      <c r="G18" s="18" t="s">
        <v>749</v>
      </c>
      <c r="H18" s="18" t="s">
        <v>749</v>
      </c>
      <c r="I18" s="18" t="s">
        <v>749</v>
      </c>
      <c r="J18" s="18" t="s">
        <v>749</v>
      </c>
      <c r="K18" s="18" t="s">
        <v>749</v>
      </c>
      <c r="L18" s="18" t="s">
        <v>749</v>
      </c>
      <c r="M18" s="18" t="s">
        <v>749</v>
      </c>
      <c r="N18" s="18" t="s">
        <v>749</v>
      </c>
      <c r="O18" s="18" t="s">
        <v>749</v>
      </c>
    </row>
    <row r="19" spans="1:15" x14ac:dyDescent="0.2">
      <c r="A19" s="15">
        <v>3</v>
      </c>
      <c r="B19" s="19" t="s">
        <v>286</v>
      </c>
      <c r="C19" s="24">
        <v>80</v>
      </c>
      <c r="D19" s="25">
        <v>12000000</v>
      </c>
      <c r="E19" s="14">
        <v>4</v>
      </c>
      <c r="F19" s="26" t="s">
        <v>748</v>
      </c>
      <c r="G19" s="26" t="s">
        <v>748</v>
      </c>
      <c r="H19" s="26" t="s">
        <v>748</v>
      </c>
      <c r="I19" s="26" t="s">
        <v>749</v>
      </c>
      <c r="J19" s="26" t="s">
        <v>748</v>
      </c>
      <c r="K19" s="26" t="s">
        <v>749</v>
      </c>
      <c r="L19" s="26" t="s">
        <v>749</v>
      </c>
      <c r="M19" s="26" t="s">
        <v>748</v>
      </c>
      <c r="N19" s="26" t="s">
        <v>748</v>
      </c>
      <c r="O19" s="26" t="s">
        <v>749</v>
      </c>
    </row>
    <row r="20" spans="1:15" x14ac:dyDescent="0.2">
      <c r="A20" s="15">
        <v>1</v>
      </c>
      <c r="B20" s="19" t="s">
        <v>287</v>
      </c>
      <c r="C20" s="24">
        <v>85</v>
      </c>
      <c r="D20" s="25">
        <v>6800000</v>
      </c>
      <c r="E20" s="14">
        <v>4</v>
      </c>
      <c r="F20" s="26" t="s">
        <v>748</v>
      </c>
      <c r="G20" s="26" t="s">
        <v>748</v>
      </c>
      <c r="H20" s="26" t="s">
        <v>748</v>
      </c>
      <c r="I20" s="26" t="s">
        <v>749</v>
      </c>
      <c r="J20" s="26" t="s">
        <v>748</v>
      </c>
      <c r="K20" s="26" t="s">
        <v>748</v>
      </c>
      <c r="L20" s="26" t="s">
        <v>749</v>
      </c>
      <c r="M20" s="26" t="s">
        <v>748</v>
      </c>
      <c r="N20" s="26" t="s">
        <v>749</v>
      </c>
      <c r="O20" s="26" t="s">
        <v>749</v>
      </c>
    </row>
    <row r="21" spans="1:15" x14ac:dyDescent="0.2">
      <c r="A21" s="15">
        <v>77</v>
      </c>
      <c r="B21" s="9" t="s">
        <v>202</v>
      </c>
      <c r="C21" s="16">
        <v>87</v>
      </c>
      <c r="D21" s="17">
        <v>12200000</v>
      </c>
      <c r="E21" s="14">
        <v>4</v>
      </c>
      <c r="F21" s="18" t="s">
        <v>748</v>
      </c>
      <c r="G21" s="18" t="s">
        <v>748</v>
      </c>
      <c r="H21" s="18" t="s">
        <v>748</v>
      </c>
      <c r="I21" s="18" t="s">
        <v>748</v>
      </c>
      <c r="J21" s="18" t="s">
        <v>748</v>
      </c>
      <c r="K21" s="18" t="s">
        <v>749</v>
      </c>
      <c r="L21" s="18" t="s">
        <v>748</v>
      </c>
      <c r="M21" s="18" t="s">
        <v>749</v>
      </c>
      <c r="N21" s="18" t="s">
        <v>748</v>
      </c>
      <c r="O21" s="18" t="s">
        <v>749</v>
      </c>
    </row>
    <row r="22" spans="1:15" x14ac:dyDescent="0.2">
      <c r="A22" s="15">
        <v>28</v>
      </c>
      <c r="B22" s="19" t="s">
        <v>65</v>
      </c>
      <c r="C22" s="20">
        <v>88</v>
      </c>
      <c r="D22" s="17">
        <v>32550000</v>
      </c>
      <c r="E22" s="14">
        <v>1</v>
      </c>
      <c r="F22" s="18" t="s">
        <v>748</v>
      </c>
      <c r="G22" s="18" t="s">
        <v>749</v>
      </c>
      <c r="H22" s="18" t="s">
        <v>749</v>
      </c>
      <c r="I22" s="18" t="s">
        <v>749</v>
      </c>
      <c r="J22" s="18" t="s">
        <v>749</v>
      </c>
      <c r="K22" s="18" t="s">
        <v>749</v>
      </c>
      <c r="L22" s="18" t="s">
        <v>749</v>
      </c>
      <c r="M22" s="18" t="s">
        <v>749</v>
      </c>
      <c r="N22" s="18" t="s">
        <v>749</v>
      </c>
      <c r="O22" s="18" t="s">
        <v>749</v>
      </c>
    </row>
    <row r="23" spans="1:15" x14ac:dyDescent="0.2">
      <c r="A23" s="15">
        <v>59</v>
      </c>
      <c r="B23" s="9" t="s">
        <v>177</v>
      </c>
      <c r="C23" s="16">
        <v>93</v>
      </c>
      <c r="D23" s="17">
        <v>12089000</v>
      </c>
      <c r="E23" s="14">
        <v>4</v>
      </c>
      <c r="F23" s="18" t="s">
        <v>748</v>
      </c>
      <c r="G23" s="18" t="s">
        <v>748</v>
      </c>
      <c r="H23" s="18" t="s">
        <v>748</v>
      </c>
      <c r="I23" s="18" t="s">
        <v>748</v>
      </c>
      <c r="J23" s="18" t="s">
        <v>748</v>
      </c>
      <c r="K23" s="18" t="s">
        <v>748</v>
      </c>
      <c r="L23" s="18" t="s">
        <v>749</v>
      </c>
      <c r="M23" s="18" t="s">
        <v>749</v>
      </c>
      <c r="N23" s="18" t="s">
        <v>749</v>
      </c>
      <c r="O23" s="18" t="s">
        <v>749</v>
      </c>
    </row>
    <row r="24" spans="1:15" x14ac:dyDescent="0.2">
      <c r="A24" s="15">
        <v>13</v>
      </c>
      <c r="B24" s="27" t="s">
        <v>288</v>
      </c>
      <c r="C24" s="20">
        <v>100</v>
      </c>
      <c r="D24" s="17">
        <v>8600000</v>
      </c>
      <c r="E24" s="14">
        <v>1</v>
      </c>
      <c r="F24" s="22" t="s">
        <v>748</v>
      </c>
      <c r="G24" s="22" t="s">
        <v>749</v>
      </c>
      <c r="H24" s="22" t="s">
        <v>749</v>
      </c>
      <c r="I24" s="22" t="s">
        <v>749</v>
      </c>
      <c r="J24" s="22" t="s">
        <v>749</v>
      </c>
      <c r="K24" s="22" t="s">
        <v>749</v>
      </c>
      <c r="L24" s="22" t="s">
        <v>749</v>
      </c>
      <c r="M24" s="22" t="s">
        <v>749</v>
      </c>
      <c r="N24" s="22" t="s">
        <v>749</v>
      </c>
      <c r="O24" s="22" t="s">
        <v>749</v>
      </c>
    </row>
    <row r="25" spans="1:15" x14ac:dyDescent="0.2">
      <c r="A25" s="15">
        <v>54</v>
      </c>
      <c r="B25" s="9" t="s">
        <v>167</v>
      </c>
      <c r="C25" s="16">
        <v>100</v>
      </c>
      <c r="D25" s="17">
        <v>19000000</v>
      </c>
      <c r="E25" s="14">
        <v>3</v>
      </c>
      <c r="F25" s="18" t="s">
        <v>748</v>
      </c>
      <c r="G25" s="18" t="s">
        <v>748</v>
      </c>
      <c r="H25" s="18" t="s">
        <v>748</v>
      </c>
      <c r="I25" s="18" t="s">
        <v>748</v>
      </c>
      <c r="J25" s="18" t="s">
        <v>748</v>
      </c>
      <c r="K25" s="18" t="s">
        <v>749</v>
      </c>
      <c r="L25" s="18" t="s">
        <v>749</v>
      </c>
      <c r="M25" s="18" t="s">
        <v>749</v>
      </c>
      <c r="N25" s="18" t="s">
        <v>749</v>
      </c>
      <c r="O25" s="18" t="s">
        <v>749</v>
      </c>
    </row>
    <row r="26" spans="1:15" x14ac:dyDescent="0.2">
      <c r="A26" s="15">
        <v>56</v>
      </c>
      <c r="B26" s="9" t="s">
        <v>170</v>
      </c>
      <c r="C26" s="16">
        <v>100</v>
      </c>
      <c r="D26" s="17">
        <v>19105000</v>
      </c>
      <c r="E26" s="14">
        <v>1</v>
      </c>
      <c r="F26" s="18" t="s">
        <v>748</v>
      </c>
      <c r="G26" s="18" t="s">
        <v>749</v>
      </c>
      <c r="H26" s="18" t="s">
        <v>749</v>
      </c>
      <c r="I26" s="18" t="s">
        <v>749</v>
      </c>
      <c r="J26" s="18" t="s">
        <v>749</v>
      </c>
      <c r="K26" s="18" t="s">
        <v>749</v>
      </c>
      <c r="L26" s="18" t="s">
        <v>749</v>
      </c>
      <c r="M26" s="18" t="s">
        <v>749</v>
      </c>
      <c r="N26" s="18" t="s">
        <v>749</v>
      </c>
      <c r="O26" s="18" t="s">
        <v>749</v>
      </c>
    </row>
    <row r="27" spans="1:15" x14ac:dyDescent="0.2">
      <c r="A27" s="15">
        <v>82</v>
      </c>
      <c r="B27" s="9" t="s">
        <v>212</v>
      </c>
      <c r="C27" s="16">
        <v>103</v>
      </c>
      <c r="D27" s="17">
        <v>7676246</v>
      </c>
      <c r="E27" s="14">
        <v>3</v>
      </c>
      <c r="F27" s="18" t="s">
        <v>748</v>
      </c>
      <c r="G27" s="18" t="s">
        <v>748</v>
      </c>
      <c r="H27" s="18" t="s">
        <v>748</v>
      </c>
      <c r="I27" s="18" t="s">
        <v>749</v>
      </c>
      <c r="J27" s="18" t="s">
        <v>749</v>
      </c>
      <c r="K27" s="18" t="s">
        <v>749</v>
      </c>
      <c r="L27" s="18" t="s">
        <v>749</v>
      </c>
      <c r="M27" s="18" t="s">
        <v>749</v>
      </c>
      <c r="N27" s="18" t="s">
        <v>749</v>
      </c>
      <c r="O27" s="18" t="s">
        <v>749</v>
      </c>
    </row>
    <row r="28" spans="1:15" x14ac:dyDescent="0.2">
      <c r="A28" s="15">
        <v>101</v>
      </c>
      <c r="B28" s="9" t="s">
        <v>244</v>
      </c>
      <c r="C28" s="16">
        <v>104</v>
      </c>
      <c r="D28" s="23">
        <v>25900000</v>
      </c>
      <c r="E28" s="14">
        <v>1</v>
      </c>
      <c r="F28" s="18" t="s">
        <v>748</v>
      </c>
      <c r="G28" s="18" t="s">
        <v>749</v>
      </c>
      <c r="H28" s="18" t="s">
        <v>749</v>
      </c>
      <c r="I28" s="18" t="s">
        <v>749</v>
      </c>
      <c r="J28" s="18" t="s">
        <v>749</v>
      </c>
      <c r="K28" s="18" t="s">
        <v>749</v>
      </c>
      <c r="L28" s="18" t="s">
        <v>749</v>
      </c>
      <c r="M28" s="18" t="s">
        <v>749</v>
      </c>
      <c r="N28" s="18" t="s">
        <v>749</v>
      </c>
      <c r="O28" s="18" t="s">
        <v>749</v>
      </c>
    </row>
    <row r="29" spans="1:15" x14ac:dyDescent="0.2">
      <c r="A29" s="15">
        <v>76</v>
      </c>
      <c r="B29" s="9" t="s">
        <v>198</v>
      </c>
      <c r="C29" s="16">
        <v>111</v>
      </c>
      <c r="D29" s="17">
        <v>8218113</v>
      </c>
      <c r="E29" s="14">
        <v>1</v>
      </c>
      <c r="F29" s="18" t="s">
        <v>748</v>
      </c>
      <c r="G29" s="18" t="s">
        <v>749</v>
      </c>
      <c r="H29" s="18" t="s">
        <v>749</v>
      </c>
      <c r="I29" s="18" t="s">
        <v>749</v>
      </c>
      <c r="J29" s="18" t="s">
        <v>749</v>
      </c>
      <c r="K29" s="18" t="s">
        <v>749</v>
      </c>
      <c r="L29" s="18" t="s">
        <v>749</v>
      </c>
      <c r="M29" s="18" t="s">
        <v>749</v>
      </c>
      <c r="N29" s="18" t="s">
        <v>749</v>
      </c>
      <c r="O29" s="18" t="s">
        <v>749</v>
      </c>
    </row>
    <row r="30" spans="1:15" x14ac:dyDescent="0.2">
      <c r="A30" s="15">
        <v>99</v>
      </c>
      <c r="B30" s="9" t="s">
        <v>239</v>
      </c>
      <c r="C30" s="16">
        <v>112</v>
      </c>
      <c r="D30" s="23">
        <v>4446000</v>
      </c>
      <c r="E30" s="14">
        <v>4</v>
      </c>
      <c r="F30" s="18" t="s">
        <v>748</v>
      </c>
      <c r="G30" s="18" t="s">
        <v>748</v>
      </c>
      <c r="H30" s="18" t="s">
        <v>748</v>
      </c>
      <c r="I30" s="18" t="s">
        <v>749</v>
      </c>
      <c r="J30" s="18" t="s">
        <v>748</v>
      </c>
      <c r="K30" s="18" t="s">
        <v>748</v>
      </c>
      <c r="L30" s="18" t="s">
        <v>749</v>
      </c>
      <c r="M30" s="18" t="s">
        <v>749</v>
      </c>
      <c r="N30" s="18" t="s">
        <v>748</v>
      </c>
      <c r="O30" s="18" t="s">
        <v>749</v>
      </c>
    </row>
    <row r="31" spans="1:15" x14ac:dyDescent="0.2">
      <c r="A31" s="15">
        <v>37</v>
      </c>
      <c r="B31" s="19" t="s">
        <v>106</v>
      </c>
      <c r="C31" s="20">
        <v>113</v>
      </c>
      <c r="D31" s="17">
        <v>17000000</v>
      </c>
      <c r="E31" s="14">
        <v>1</v>
      </c>
      <c r="F31" s="18" t="s">
        <v>748</v>
      </c>
      <c r="G31" s="18" t="s">
        <v>749</v>
      </c>
      <c r="H31" s="18" t="s">
        <v>749</v>
      </c>
      <c r="I31" s="18" t="s">
        <v>749</v>
      </c>
      <c r="J31" s="18" t="s">
        <v>749</v>
      </c>
      <c r="K31" s="18" t="s">
        <v>749</v>
      </c>
      <c r="L31" s="18" t="s">
        <v>749</v>
      </c>
      <c r="M31" s="18" t="s">
        <v>749</v>
      </c>
      <c r="N31" s="18" t="s">
        <v>749</v>
      </c>
      <c r="O31" s="18" t="s">
        <v>749</v>
      </c>
    </row>
    <row r="32" spans="1:15" x14ac:dyDescent="0.2">
      <c r="A32" s="15">
        <v>98</v>
      </c>
      <c r="B32" s="9" t="s">
        <v>234</v>
      </c>
      <c r="C32" s="16">
        <v>128</v>
      </c>
      <c r="D32" s="23">
        <v>9000000</v>
      </c>
      <c r="E32" s="14">
        <v>4</v>
      </c>
      <c r="F32" s="18" t="s">
        <v>748</v>
      </c>
      <c r="G32" s="18" t="s">
        <v>748</v>
      </c>
      <c r="H32" s="18" t="s">
        <v>748</v>
      </c>
      <c r="I32" s="18" t="s">
        <v>749</v>
      </c>
      <c r="J32" s="18" t="s">
        <v>748</v>
      </c>
      <c r="K32" s="18" t="s">
        <v>749</v>
      </c>
      <c r="L32" s="18" t="s">
        <v>748</v>
      </c>
      <c r="M32" s="18" t="s">
        <v>749</v>
      </c>
      <c r="N32" s="18" t="s">
        <v>748</v>
      </c>
      <c r="O32" s="18" t="s">
        <v>749</v>
      </c>
    </row>
    <row r="33" spans="1:15" x14ac:dyDescent="0.2">
      <c r="A33" s="15">
        <v>78</v>
      </c>
      <c r="B33" s="9" t="s">
        <v>203</v>
      </c>
      <c r="C33" s="16">
        <v>142</v>
      </c>
      <c r="D33" s="17">
        <v>19805084</v>
      </c>
      <c r="E33" s="14">
        <v>3</v>
      </c>
      <c r="F33" s="18" t="s">
        <v>748</v>
      </c>
      <c r="G33" s="18" t="s">
        <v>748</v>
      </c>
      <c r="H33" s="18" t="s">
        <v>748</v>
      </c>
      <c r="I33" s="18" t="s">
        <v>749</v>
      </c>
      <c r="J33" s="18" t="s">
        <v>749</v>
      </c>
      <c r="K33" s="18" t="s">
        <v>749</v>
      </c>
      <c r="L33" s="18" t="s">
        <v>749</v>
      </c>
      <c r="M33" s="18" t="s">
        <v>749</v>
      </c>
      <c r="N33" s="18" t="s">
        <v>749</v>
      </c>
      <c r="O33" s="18" t="s">
        <v>749</v>
      </c>
    </row>
    <row r="34" spans="1:15" x14ac:dyDescent="0.2">
      <c r="A34" s="15">
        <v>57</v>
      </c>
      <c r="B34" s="9" t="s">
        <v>172</v>
      </c>
      <c r="C34" s="16">
        <v>152</v>
      </c>
      <c r="D34" s="17">
        <v>11730000</v>
      </c>
      <c r="E34" s="14">
        <v>3</v>
      </c>
      <c r="F34" s="18" t="s">
        <v>748</v>
      </c>
      <c r="G34" s="18" t="s">
        <v>748</v>
      </c>
      <c r="H34" s="18" t="s">
        <v>748</v>
      </c>
      <c r="I34" s="18" t="s">
        <v>748</v>
      </c>
      <c r="J34" s="18" t="s">
        <v>748</v>
      </c>
      <c r="K34" s="18" t="s">
        <v>749</v>
      </c>
      <c r="L34" s="18" t="s">
        <v>749</v>
      </c>
      <c r="M34" s="18" t="s">
        <v>749</v>
      </c>
      <c r="N34" s="18" t="s">
        <v>749</v>
      </c>
      <c r="O34" s="18" t="s">
        <v>749</v>
      </c>
    </row>
    <row r="35" spans="1:15" x14ac:dyDescent="0.2">
      <c r="A35" s="15">
        <v>17</v>
      </c>
      <c r="B35" s="19" t="s">
        <v>24</v>
      </c>
      <c r="C35" s="20">
        <v>163</v>
      </c>
      <c r="D35" s="17">
        <v>20234442</v>
      </c>
      <c r="E35" s="14">
        <v>2</v>
      </c>
      <c r="F35" s="18" t="s">
        <v>748</v>
      </c>
      <c r="G35" s="18" t="s">
        <v>749</v>
      </c>
      <c r="H35" s="18" t="s">
        <v>748</v>
      </c>
      <c r="I35" s="18" t="s">
        <v>748</v>
      </c>
      <c r="J35" s="18" t="s">
        <v>748</v>
      </c>
      <c r="K35" s="18" t="s">
        <v>749</v>
      </c>
      <c r="L35" s="18" t="s">
        <v>749</v>
      </c>
      <c r="M35" s="18" t="s">
        <v>749</v>
      </c>
      <c r="N35" s="18" t="s">
        <v>749</v>
      </c>
      <c r="O35" s="18" t="s">
        <v>749</v>
      </c>
    </row>
    <row r="36" spans="1:15" x14ac:dyDescent="0.2">
      <c r="A36" s="15">
        <v>85</v>
      </c>
      <c r="B36" s="9" t="s">
        <v>216</v>
      </c>
      <c r="C36" s="16">
        <v>183</v>
      </c>
      <c r="D36" s="17">
        <v>21370159</v>
      </c>
      <c r="E36" s="14">
        <v>3</v>
      </c>
      <c r="F36" s="18" t="s">
        <v>748</v>
      </c>
      <c r="G36" s="18" t="s">
        <v>748</v>
      </c>
      <c r="H36" s="18" t="s">
        <v>748</v>
      </c>
      <c r="I36" s="18" t="s">
        <v>749</v>
      </c>
      <c r="J36" s="18" t="s">
        <v>749</v>
      </c>
      <c r="K36" s="18" t="s">
        <v>749</v>
      </c>
      <c r="L36" s="18" t="s">
        <v>749</v>
      </c>
      <c r="M36" s="18" t="s">
        <v>749</v>
      </c>
      <c r="N36" s="18" t="s">
        <v>749</v>
      </c>
      <c r="O36" s="18" t="s">
        <v>749</v>
      </c>
    </row>
    <row r="37" spans="1:15" x14ac:dyDescent="0.2">
      <c r="A37" s="15">
        <v>29</v>
      </c>
      <c r="B37" s="19" t="s">
        <v>73</v>
      </c>
      <c r="C37" s="20">
        <v>194</v>
      </c>
      <c r="D37" s="17">
        <v>15833000</v>
      </c>
      <c r="E37" s="14">
        <v>1</v>
      </c>
      <c r="F37" s="18" t="s">
        <v>748</v>
      </c>
      <c r="G37" s="18" t="s">
        <v>749</v>
      </c>
      <c r="H37" s="18" t="s">
        <v>749</v>
      </c>
      <c r="I37" s="18" t="s">
        <v>749</v>
      </c>
      <c r="J37" s="18" t="s">
        <v>749</v>
      </c>
      <c r="K37" s="18" t="s">
        <v>749</v>
      </c>
      <c r="L37" s="18" t="s">
        <v>749</v>
      </c>
      <c r="M37" s="18" t="s">
        <v>749</v>
      </c>
      <c r="N37" s="18" t="s">
        <v>749</v>
      </c>
      <c r="O37" s="18" t="s">
        <v>749</v>
      </c>
    </row>
    <row r="38" spans="1:15" x14ac:dyDescent="0.2">
      <c r="A38" s="15">
        <v>15</v>
      </c>
      <c r="B38" s="9" t="s">
        <v>13</v>
      </c>
      <c r="C38" s="20">
        <v>202</v>
      </c>
      <c r="D38" s="17">
        <v>83445000</v>
      </c>
      <c r="E38" s="14">
        <v>1</v>
      </c>
      <c r="F38" s="18" t="s">
        <v>748</v>
      </c>
      <c r="G38" s="18" t="s">
        <v>749</v>
      </c>
      <c r="H38" s="18" t="s">
        <v>749</v>
      </c>
      <c r="I38" s="18" t="s">
        <v>749</v>
      </c>
      <c r="J38" s="18" t="s">
        <v>749</v>
      </c>
      <c r="K38" s="18" t="s">
        <v>749</v>
      </c>
      <c r="L38" s="18" t="s">
        <v>749</v>
      </c>
      <c r="M38" s="18" t="s">
        <v>749</v>
      </c>
      <c r="N38" s="18" t="s">
        <v>749</v>
      </c>
      <c r="O38" s="18" t="s">
        <v>749</v>
      </c>
    </row>
    <row r="39" spans="1:15" x14ac:dyDescent="0.2">
      <c r="A39" s="15">
        <v>104</v>
      </c>
      <c r="B39" s="9" t="s">
        <v>251</v>
      </c>
      <c r="C39" s="16">
        <v>216</v>
      </c>
      <c r="D39" s="23">
        <v>41900000</v>
      </c>
      <c r="E39" s="14">
        <v>1</v>
      </c>
      <c r="F39" s="18" t="s">
        <v>748</v>
      </c>
      <c r="G39" s="18" t="s">
        <v>749</v>
      </c>
      <c r="H39" s="18" t="s">
        <v>749</v>
      </c>
      <c r="I39" s="18" t="s">
        <v>749</v>
      </c>
      <c r="J39" s="18" t="s">
        <v>749</v>
      </c>
      <c r="K39" s="18" t="s">
        <v>749</v>
      </c>
      <c r="L39" s="18" t="s">
        <v>749</v>
      </c>
      <c r="M39" s="18" t="s">
        <v>749</v>
      </c>
      <c r="N39" s="18" t="s">
        <v>749</v>
      </c>
      <c r="O39" s="18" t="s">
        <v>749</v>
      </c>
    </row>
    <row r="40" spans="1:15" x14ac:dyDescent="0.2">
      <c r="A40" s="15">
        <v>27</v>
      </c>
      <c r="B40" s="19" t="s">
        <v>63</v>
      </c>
      <c r="C40" s="20">
        <v>224</v>
      </c>
      <c r="D40" s="17">
        <v>26500000</v>
      </c>
      <c r="E40" s="14">
        <v>1</v>
      </c>
      <c r="F40" s="18" t="s">
        <v>748</v>
      </c>
      <c r="G40" s="18" t="s">
        <v>749</v>
      </c>
      <c r="H40" s="18" t="s">
        <v>749</v>
      </c>
      <c r="I40" s="18" t="s">
        <v>749</v>
      </c>
      <c r="J40" s="18" t="s">
        <v>749</v>
      </c>
      <c r="K40" s="18" t="s">
        <v>749</v>
      </c>
      <c r="L40" s="18" t="s">
        <v>749</v>
      </c>
      <c r="M40" s="18" t="s">
        <v>749</v>
      </c>
      <c r="N40" s="18" t="s">
        <v>749</v>
      </c>
      <c r="O40" s="18" t="s">
        <v>749</v>
      </c>
    </row>
    <row r="41" spans="1:15" x14ac:dyDescent="0.2">
      <c r="A41" s="15">
        <v>89</v>
      </c>
      <c r="B41" s="9" t="s">
        <v>224</v>
      </c>
      <c r="C41" s="16">
        <v>232</v>
      </c>
      <c r="D41" s="23">
        <v>39000000</v>
      </c>
      <c r="E41" s="14">
        <v>1</v>
      </c>
      <c r="F41" s="18" t="s">
        <v>748</v>
      </c>
      <c r="G41" s="18" t="s">
        <v>749</v>
      </c>
      <c r="H41" s="18" t="s">
        <v>749</v>
      </c>
      <c r="I41" s="18" t="s">
        <v>749</v>
      </c>
      <c r="J41" s="18" t="s">
        <v>749</v>
      </c>
      <c r="K41" s="18" t="s">
        <v>749</v>
      </c>
      <c r="L41" s="18" t="s">
        <v>749</v>
      </c>
      <c r="M41" s="18" t="s">
        <v>749</v>
      </c>
      <c r="N41" s="18" t="s">
        <v>749</v>
      </c>
      <c r="O41" s="18" t="s">
        <v>749</v>
      </c>
    </row>
    <row r="42" spans="1:15" x14ac:dyDescent="0.2">
      <c r="A42" s="15">
        <v>62</v>
      </c>
      <c r="B42" s="9" t="s">
        <v>180</v>
      </c>
      <c r="C42" s="16">
        <v>235</v>
      </c>
      <c r="D42" s="17">
        <v>90000000</v>
      </c>
      <c r="E42" s="14">
        <v>2</v>
      </c>
      <c r="F42" s="18" t="s">
        <v>749</v>
      </c>
      <c r="G42" s="18" t="s">
        <v>748</v>
      </c>
      <c r="H42" s="18" t="s">
        <v>748</v>
      </c>
      <c r="I42" s="18" t="s">
        <v>749</v>
      </c>
      <c r="J42" s="18" t="s">
        <v>749</v>
      </c>
      <c r="K42" s="18" t="s">
        <v>749</v>
      </c>
      <c r="L42" s="18" t="s">
        <v>749</v>
      </c>
      <c r="M42" s="18" t="s">
        <v>749</v>
      </c>
      <c r="N42" s="18" t="s">
        <v>749</v>
      </c>
      <c r="O42" s="18" t="s">
        <v>749</v>
      </c>
    </row>
    <row r="43" spans="1:15" x14ac:dyDescent="0.2">
      <c r="A43" s="15">
        <v>16</v>
      </c>
      <c r="B43" s="19" t="s">
        <v>14</v>
      </c>
      <c r="C43" s="20">
        <v>280</v>
      </c>
      <c r="D43" s="17">
        <v>44000000</v>
      </c>
      <c r="E43" s="14">
        <v>1</v>
      </c>
      <c r="F43" s="18" t="s">
        <v>748</v>
      </c>
      <c r="G43" s="18" t="s">
        <v>749</v>
      </c>
      <c r="H43" s="18" t="s">
        <v>749</v>
      </c>
      <c r="I43" s="18" t="s">
        <v>749</v>
      </c>
      <c r="J43" s="18" t="s">
        <v>749</v>
      </c>
      <c r="K43" s="18" t="s">
        <v>749</v>
      </c>
      <c r="L43" s="18" t="s">
        <v>749</v>
      </c>
      <c r="M43" s="18" t="s">
        <v>749</v>
      </c>
      <c r="N43" s="18" t="s">
        <v>749</v>
      </c>
      <c r="O43" s="18" t="s">
        <v>749</v>
      </c>
    </row>
    <row r="44" spans="1:15" x14ac:dyDescent="0.2">
      <c r="A44" s="15">
        <v>51</v>
      </c>
      <c r="B44" s="9" t="s">
        <v>160</v>
      </c>
      <c r="C44" s="20">
        <v>282</v>
      </c>
      <c r="D44" s="17">
        <v>27045000</v>
      </c>
      <c r="E44" s="14">
        <v>1</v>
      </c>
      <c r="F44" s="18" t="s">
        <v>748</v>
      </c>
      <c r="G44" s="18" t="s">
        <v>749</v>
      </c>
      <c r="H44" s="18" t="s">
        <v>749</v>
      </c>
      <c r="I44" s="18" t="s">
        <v>749</v>
      </c>
      <c r="J44" s="18" t="s">
        <v>749</v>
      </c>
      <c r="K44" s="18" t="s">
        <v>749</v>
      </c>
      <c r="L44" s="18" t="s">
        <v>749</v>
      </c>
      <c r="M44" s="18" t="s">
        <v>749</v>
      </c>
      <c r="N44" s="18" t="s">
        <v>749</v>
      </c>
      <c r="O44" s="18" t="s">
        <v>749</v>
      </c>
    </row>
    <row r="45" spans="1:15" x14ac:dyDescent="0.2">
      <c r="A45" s="15">
        <v>102</v>
      </c>
      <c r="B45" s="9" t="s">
        <v>245</v>
      </c>
      <c r="C45" s="16">
        <v>297</v>
      </c>
      <c r="D45" s="23">
        <v>57000000</v>
      </c>
      <c r="E45" s="14">
        <v>4</v>
      </c>
      <c r="F45" s="18" t="s">
        <v>748</v>
      </c>
      <c r="G45" s="18" t="s">
        <v>748</v>
      </c>
      <c r="H45" s="18" t="s">
        <v>748</v>
      </c>
      <c r="I45" s="18" t="s">
        <v>748</v>
      </c>
      <c r="J45" s="18" t="s">
        <v>749</v>
      </c>
      <c r="K45" s="18" t="s">
        <v>749</v>
      </c>
      <c r="L45" s="18" t="s">
        <v>749</v>
      </c>
      <c r="M45" s="18" t="s">
        <v>749</v>
      </c>
      <c r="N45" s="18" t="s">
        <v>748</v>
      </c>
      <c r="O45" s="18" t="s">
        <v>749</v>
      </c>
    </row>
    <row r="46" spans="1:15" x14ac:dyDescent="0.2">
      <c r="A46" s="15">
        <v>114</v>
      </c>
      <c r="B46" s="9" t="s">
        <v>263</v>
      </c>
      <c r="C46" s="16">
        <v>304</v>
      </c>
      <c r="D46" s="23">
        <v>58500000</v>
      </c>
      <c r="E46" s="14">
        <v>1</v>
      </c>
      <c r="F46" s="18" t="s">
        <v>748</v>
      </c>
      <c r="G46" s="18" t="s">
        <v>749</v>
      </c>
      <c r="H46" s="18" t="s">
        <v>749</v>
      </c>
      <c r="I46" s="18" t="s">
        <v>749</v>
      </c>
      <c r="J46" s="18" t="s">
        <v>749</v>
      </c>
      <c r="K46" s="18" t="s">
        <v>749</v>
      </c>
      <c r="L46" s="18" t="s">
        <v>749</v>
      </c>
      <c r="M46" s="18" t="s">
        <v>749</v>
      </c>
      <c r="N46" s="18" t="s">
        <v>749</v>
      </c>
      <c r="O46" s="18" t="s">
        <v>749</v>
      </c>
    </row>
    <row r="47" spans="1:15" x14ac:dyDescent="0.2">
      <c r="A47" s="15">
        <v>24</v>
      </c>
      <c r="B47" s="19" t="s">
        <v>48</v>
      </c>
      <c r="C47" s="20">
        <v>312</v>
      </c>
      <c r="D47" s="17">
        <v>99182000</v>
      </c>
      <c r="E47" s="14">
        <v>3</v>
      </c>
      <c r="F47" s="18" t="s">
        <v>748</v>
      </c>
      <c r="G47" s="18" t="s">
        <v>748</v>
      </c>
      <c r="H47" s="18" t="s">
        <v>749</v>
      </c>
      <c r="I47" s="18" t="s">
        <v>289</v>
      </c>
      <c r="J47" s="18" t="s">
        <v>748</v>
      </c>
      <c r="K47" s="18" t="s">
        <v>749</v>
      </c>
      <c r="L47" s="18" t="s">
        <v>749</v>
      </c>
      <c r="M47" s="18" t="s">
        <v>749</v>
      </c>
      <c r="N47" s="18" t="s">
        <v>749</v>
      </c>
      <c r="O47" s="18" t="s">
        <v>749</v>
      </c>
    </row>
    <row r="48" spans="1:15" x14ac:dyDescent="0.2">
      <c r="A48" s="15">
        <v>100</v>
      </c>
      <c r="B48" s="9" t="s">
        <v>240</v>
      </c>
      <c r="C48" s="16">
        <v>342</v>
      </c>
      <c r="D48" s="23">
        <v>46100000</v>
      </c>
      <c r="E48" s="14">
        <v>3</v>
      </c>
      <c r="F48" s="18" t="s">
        <v>748</v>
      </c>
      <c r="G48" s="18" t="s">
        <v>748</v>
      </c>
      <c r="H48" s="18" t="s">
        <v>748</v>
      </c>
      <c r="I48" s="18" t="s">
        <v>749</v>
      </c>
      <c r="J48" s="18" t="s">
        <v>749</v>
      </c>
      <c r="K48" s="18" t="s">
        <v>749</v>
      </c>
      <c r="L48" s="18" t="s">
        <v>749</v>
      </c>
      <c r="M48" s="18" t="s">
        <v>749</v>
      </c>
      <c r="N48" s="18" t="s">
        <v>749</v>
      </c>
      <c r="O48" s="18" t="s">
        <v>749</v>
      </c>
    </row>
    <row r="49" spans="1:15" x14ac:dyDescent="0.2">
      <c r="A49" s="15">
        <v>91</v>
      </c>
      <c r="B49" s="9" t="s">
        <v>226</v>
      </c>
      <c r="C49" s="16">
        <v>358</v>
      </c>
      <c r="D49" s="23">
        <v>46300000</v>
      </c>
      <c r="E49" s="14">
        <v>3</v>
      </c>
      <c r="F49" s="18" t="s">
        <v>748</v>
      </c>
      <c r="G49" s="18" t="s">
        <v>748</v>
      </c>
      <c r="H49" s="18" t="s">
        <v>748</v>
      </c>
      <c r="I49" s="18" t="s">
        <v>749</v>
      </c>
      <c r="J49" s="18" t="s">
        <v>749</v>
      </c>
      <c r="K49" s="18" t="s">
        <v>749</v>
      </c>
      <c r="L49" s="18" t="s">
        <v>749</v>
      </c>
      <c r="M49" s="18" t="s">
        <v>749</v>
      </c>
      <c r="N49" s="18" t="s">
        <v>749</v>
      </c>
      <c r="O49" s="18" t="s">
        <v>749</v>
      </c>
    </row>
    <row r="50" spans="1:15" x14ac:dyDescent="0.2">
      <c r="A50" s="15">
        <v>50</v>
      </c>
      <c r="B50" s="9" t="s">
        <v>159</v>
      </c>
      <c r="C50" s="16">
        <v>366</v>
      </c>
      <c r="D50" s="17">
        <v>52826000</v>
      </c>
      <c r="E50" s="14">
        <v>1</v>
      </c>
      <c r="F50" s="18" t="s">
        <v>748</v>
      </c>
      <c r="G50" s="18" t="s">
        <v>749</v>
      </c>
      <c r="H50" s="18" t="s">
        <v>749</v>
      </c>
      <c r="I50" s="18" t="s">
        <v>749</v>
      </c>
      <c r="J50" s="18" t="s">
        <v>749</v>
      </c>
      <c r="K50" s="18" t="s">
        <v>749</v>
      </c>
      <c r="L50" s="18" t="s">
        <v>749</v>
      </c>
      <c r="M50" s="18" t="s">
        <v>749</v>
      </c>
      <c r="N50" s="18" t="s">
        <v>749</v>
      </c>
      <c r="O50" s="18" t="s">
        <v>749</v>
      </c>
    </row>
    <row r="51" spans="1:15" x14ac:dyDescent="0.2">
      <c r="A51" s="15">
        <v>55</v>
      </c>
      <c r="B51" s="9" t="s">
        <v>168</v>
      </c>
      <c r="C51" s="16">
        <v>372</v>
      </c>
      <c r="D51" s="17">
        <v>61071000</v>
      </c>
      <c r="E51" s="14">
        <v>1</v>
      </c>
      <c r="F51" s="18" t="s">
        <v>748</v>
      </c>
      <c r="G51" s="18" t="s">
        <v>749</v>
      </c>
      <c r="H51" s="18" t="s">
        <v>749</v>
      </c>
      <c r="I51" s="18" t="s">
        <v>749</v>
      </c>
      <c r="J51" s="18" t="s">
        <v>749</v>
      </c>
      <c r="K51" s="18" t="s">
        <v>749</v>
      </c>
      <c r="L51" s="18" t="s">
        <v>749</v>
      </c>
      <c r="M51" s="18" t="s">
        <v>749</v>
      </c>
      <c r="N51" s="18" t="s">
        <v>749</v>
      </c>
      <c r="O51" s="18" t="s">
        <v>749</v>
      </c>
    </row>
    <row r="52" spans="1:15" x14ac:dyDescent="0.2">
      <c r="A52" s="15">
        <v>48</v>
      </c>
      <c r="B52" s="19" t="s">
        <v>150</v>
      </c>
      <c r="C52" s="20">
        <v>385</v>
      </c>
      <c r="D52" s="17">
        <v>44000000</v>
      </c>
      <c r="E52" s="14">
        <v>1</v>
      </c>
      <c r="F52" s="18" t="s">
        <v>748</v>
      </c>
      <c r="G52" s="18" t="s">
        <v>749</v>
      </c>
      <c r="H52" s="18" t="s">
        <v>749</v>
      </c>
      <c r="I52" s="18" t="s">
        <v>749</v>
      </c>
      <c r="J52" s="18" t="s">
        <v>749</v>
      </c>
      <c r="K52" s="18" t="s">
        <v>749</v>
      </c>
      <c r="L52" s="18" t="s">
        <v>749</v>
      </c>
      <c r="M52" s="18" t="s">
        <v>749</v>
      </c>
      <c r="N52" s="18" t="s">
        <v>749</v>
      </c>
      <c r="O52" s="18" t="s">
        <v>749</v>
      </c>
    </row>
    <row r="53" spans="1:15" x14ac:dyDescent="0.2">
      <c r="A53" s="15">
        <v>40</v>
      </c>
      <c r="B53" s="19" t="s">
        <v>120</v>
      </c>
      <c r="C53" s="20">
        <v>385</v>
      </c>
      <c r="D53" s="17">
        <v>65000000</v>
      </c>
      <c r="E53" s="14">
        <v>1</v>
      </c>
      <c r="F53" s="18" t="s">
        <v>748</v>
      </c>
      <c r="G53" s="18" t="s">
        <v>749</v>
      </c>
      <c r="H53" s="18" t="s">
        <v>749</v>
      </c>
      <c r="I53" s="18" t="s">
        <v>749</v>
      </c>
      <c r="J53" s="18" t="s">
        <v>749</v>
      </c>
      <c r="K53" s="18" t="s">
        <v>749</v>
      </c>
      <c r="L53" s="18" t="s">
        <v>749</v>
      </c>
      <c r="M53" s="18" t="s">
        <v>749</v>
      </c>
      <c r="N53" s="18" t="s">
        <v>749</v>
      </c>
      <c r="O53" s="18" t="s">
        <v>749</v>
      </c>
    </row>
    <row r="54" spans="1:15" x14ac:dyDescent="0.2">
      <c r="A54" s="15">
        <v>113</v>
      </c>
      <c r="B54" s="9" t="s">
        <v>261</v>
      </c>
      <c r="C54" s="16">
        <v>392</v>
      </c>
      <c r="D54" s="23">
        <v>65500000</v>
      </c>
      <c r="E54" s="14">
        <v>1</v>
      </c>
      <c r="F54" s="18" t="s">
        <v>748</v>
      </c>
      <c r="G54" s="18" t="s">
        <v>749</v>
      </c>
      <c r="H54" s="18" t="s">
        <v>749</v>
      </c>
      <c r="I54" s="18" t="s">
        <v>749</v>
      </c>
      <c r="J54" s="18" t="s">
        <v>749</v>
      </c>
      <c r="K54" s="18" t="s">
        <v>749</v>
      </c>
      <c r="L54" s="18" t="s">
        <v>749</v>
      </c>
      <c r="M54" s="18" t="s">
        <v>749</v>
      </c>
      <c r="N54" s="18" t="s">
        <v>749</v>
      </c>
      <c r="O54" s="18" t="s">
        <v>749</v>
      </c>
    </row>
    <row r="55" spans="1:15" x14ac:dyDescent="0.2">
      <c r="A55" s="15">
        <v>74</v>
      </c>
      <c r="B55" s="9" t="s">
        <v>195</v>
      </c>
      <c r="C55" s="16">
        <v>406</v>
      </c>
      <c r="D55" s="17">
        <v>90917269</v>
      </c>
      <c r="E55" s="14">
        <v>3</v>
      </c>
      <c r="F55" s="18" t="s">
        <v>748</v>
      </c>
      <c r="G55" s="18" t="s">
        <v>748</v>
      </c>
      <c r="H55" s="18" t="s">
        <v>748</v>
      </c>
      <c r="I55" s="18" t="s">
        <v>749</v>
      </c>
      <c r="J55" s="18" t="s">
        <v>749</v>
      </c>
      <c r="K55" s="18" t="s">
        <v>749</v>
      </c>
      <c r="L55" s="18" t="s">
        <v>749</v>
      </c>
      <c r="M55" s="18" t="s">
        <v>749</v>
      </c>
      <c r="N55" s="18" t="s">
        <v>749</v>
      </c>
      <c r="O55" s="18" t="s">
        <v>749</v>
      </c>
    </row>
    <row r="56" spans="1:15" x14ac:dyDescent="0.2">
      <c r="A56" s="15">
        <v>109</v>
      </c>
      <c r="B56" s="9" t="s">
        <v>257</v>
      </c>
      <c r="C56" s="16">
        <v>446</v>
      </c>
      <c r="D56" s="23">
        <v>80800000</v>
      </c>
      <c r="E56" s="14">
        <v>1</v>
      </c>
      <c r="F56" s="18" t="s">
        <v>748</v>
      </c>
      <c r="G56" s="18" t="s">
        <v>749</v>
      </c>
      <c r="H56" s="18" t="s">
        <v>749</v>
      </c>
      <c r="I56" s="18" t="s">
        <v>749</v>
      </c>
      <c r="J56" s="18" t="s">
        <v>749</v>
      </c>
      <c r="K56" s="18" t="s">
        <v>749</v>
      </c>
      <c r="L56" s="18" t="s">
        <v>749</v>
      </c>
      <c r="M56" s="18" t="s">
        <v>749</v>
      </c>
      <c r="N56" s="18" t="s">
        <v>749</v>
      </c>
      <c r="O56" s="18" t="s">
        <v>749</v>
      </c>
    </row>
    <row r="57" spans="1:15" x14ac:dyDescent="0.2">
      <c r="A57" s="15">
        <v>10</v>
      </c>
      <c r="B57" s="19" t="s">
        <v>290</v>
      </c>
      <c r="C57" s="20">
        <v>450</v>
      </c>
      <c r="D57" s="25">
        <v>157417000</v>
      </c>
      <c r="E57" s="14">
        <v>3</v>
      </c>
      <c r="F57" s="26" t="s">
        <v>748</v>
      </c>
      <c r="G57" s="22" t="s">
        <v>748</v>
      </c>
      <c r="H57" s="22" t="s">
        <v>748</v>
      </c>
      <c r="I57" s="22" t="s">
        <v>748</v>
      </c>
      <c r="J57" s="22" t="s">
        <v>748</v>
      </c>
      <c r="K57" s="22" t="s">
        <v>749</v>
      </c>
      <c r="L57" s="22" t="s">
        <v>749</v>
      </c>
      <c r="M57" s="22" t="s">
        <v>749</v>
      </c>
      <c r="N57" s="22" t="s">
        <v>749</v>
      </c>
      <c r="O57" s="22" t="s">
        <v>749</v>
      </c>
    </row>
    <row r="58" spans="1:15" x14ac:dyDescent="0.2">
      <c r="A58" s="15">
        <v>81</v>
      </c>
      <c r="B58" s="9" t="s">
        <v>208</v>
      </c>
      <c r="C58" s="16">
        <v>461</v>
      </c>
      <c r="D58" s="17">
        <v>46638991</v>
      </c>
      <c r="E58" s="14">
        <v>1</v>
      </c>
      <c r="F58" s="18" t="s">
        <v>748</v>
      </c>
      <c r="G58" s="18" t="s">
        <v>749</v>
      </c>
      <c r="H58" s="18" t="s">
        <v>749</v>
      </c>
      <c r="I58" s="18" t="s">
        <v>749</v>
      </c>
      <c r="J58" s="18" t="s">
        <v>749</v>
      </c>
      <c r="K58" s="18" t="s">
        <v>749</v>
      </c>
      <c r="L58" s="18" t="s">
        <v>749</v>
      </c>
      <c r="M58" s="18" t="s">
        <v>749</v>
      </c>
      <c r="N58" s="18" t="s">
        <v>749</v>
      </c>
      <c r="O58" s="18" t="s">
        <v>749</v>
      </c>
    </row>
    <row r="59" spans="1:15" x14ac:dyDescent="0.2">
      <c r="A59" s="15">
        <v>79</v>
      </c>
      <c r="B59" s="9" t="s">
        <v>204</v>
      </c>
      <c r="C59" s="28">
        <v>476</v>
      </c>
      <c r="D59" s="29">
        <v>79886714</v>
      </c>
      <c r="E59" s="14">
        <v>2</v>
      </c>
      <c r="F59" s="18" t="s">
        <v>748</v>
      </c>
      <c r="G59" s="18" t="s">
        <v>748</v>
      </c>
      <c r="H59" s="18" t="s">
        <v>749</v>
      </c>
      <c r="I59" s="18" t="s">
        <v>749</v>
      </c>
      <c r="J59" s="18" t="s">
        <v>749</v>
      </c>
      <c r="K59" s="18" t="s">
        <v>749</v>
      </c>
      <c r="L59" s="18" t="s">
        <v>749</v>
      </c>
      <c r="M59" s="18" t="s">
        <v>749</v>
      </c>
      <c r="N59" s="18" t="s">
        <v>749</v>
      </c>
      <c r="O59" s="18" t="s">
        <v>749</v>
      </c>
    </row>
    <row r="60" spans="1:15" x14ac:dyDescent="0.2">
      <c r="A60" s="15">
        <v>47</v>
      </c>
      <c r="B60" s="19" t="s">
        <v>149</v>
      </c>
      <c r="C60" s="20">
        <v>497</v>
      </c>
      <c r="D60" s="17">
        <v>57600000</v>
      </c>
      <c r="E60" s="14">
        <v>1</v>
      </c>
      <c r="F60" s="18" t="s">
        <v>748</v>
      </c>
      <c r="G60" s="18" t="s">
        <v>749</v>
      </c>
      <c r="H60" s="18" t="s">
        <v>749</v>
      </c>
      <c r="I60" s="18" t="s">
        <v>749</v>
      </c>
      <c r="J60" s="18" t="s">
        <v>749</v>
      </c>
      <c r="K60" s="18" t="s">
        <v>749</v>
      </c>
      <c r="L60" s="18" t="s">
        <v>749</v>
      </c>
      <c r="M60" s="18" t="s">
        <v>749</v>
      </c>
      <c r="N60" s="18" t="s">
        <v>749</v>
      </c>
      <c r="O60" s="18" t="s">
        <v>749</v>
      </c>
    </row>
    <row r="61" spans="1:15" x14ac:dyDescent="0.2">
      <c r="A61" s="15">
        <v>115</v>
      </c>
      <c r="B61" s="9" t="s">
        <v>272</v>
      </c>
      <c r="C61" s="16">
        <v>499</v>
      </c>
      <c r="D61" s="23">
        <v>61400000</v>
      </c>
      <c r="E61" s="14">
        <v>3</v>
      </c>
      <c r="F61" s="18" t="s">
        <v>748</v>
      </c>
      <c r="G61" s="18" t="s">
        <v>748</v>
      </c>
      <c r="H61" s="18" t="s">
        <v>748</v>
      </c>
      <c r="I61" s="18" t="s">
        <v>749</v>
      </c>
      <c r="J61" s="18" t="s">
        <v>749</v>
      </c>
      <c r="K61" s="18" t="s">
        <v>749</v>
      </c>
      <c r="L61" s="18" t="s">
        <v>749</v>
      </c>
      <c r="M61" s="18" t="s">
        <v>749</v>
      </c>
      <c r="N61" s="18" t="s">
        <v>749</v>
      </c>
      <c r="O61" s="18" t="s">
        <v>749</v>
      </c>
    </row>
    <row r="62" spans="1:15" x14ac:dyDescent="0.2">
      <c r="A62" s="15">
        <v>39</v>
      </c>
      <c r="B62" s="19" t="s">
        <v>114</v>
      </c>
      <c r="C62" s="20">
        <v>510</v>
      </c>
      <c r="D62" s="17">
        <v>81400000</v>
      </c>
      <c r="E62" s="14">
        <v>3</v>
      </c>
      <c r="F62" s="18" t="s">
        <v>748</v>
      </c>
      <c r="G62" s="18" t="s">
        <v>748</v>
      </c>
      <c r="H62" s="18" t="s">
        <v>748</v>
      </c>
      <c r="I62" s="18" t="s">
        <v>748</v>
      </c>
      <c r="J62" s="18" t="s">
        <v>748</v>
      </c>
      <c r="K62" s="18" t="s">
        <v>749</v>
      </c>
      <c r="L62" s="18" t="s">
        <v>749</v>
      </c>
      <c r="M62" s="18" t="s">
        <v>749</v>
      </c>
      <c r="N62" s="18" t="s">
        <v>749</v>
      </c>
      <c r="O62" s="18" t="s">
        <v>749</v>
      </c>
    </row>
    <row r="63" spans="1:15" x14ac:dyDescent="0.2">
      <c r="A63" s="15">
        <v>53</v>
      </c>
      <c r="B63" s="9" t="s">
        <v>164</v>
      </c>
      <c r="C63" s="16">
        <v>539</v>
      </c>
      <c r="D63" s="17">
        <v>59802000</v>
      </c>
      <c r="E63" s="14">
        <v>1</v>
      </c>
      <c r="F63" s="18" t="s">
        <v>748</v>
      </c>
      <c r="G63" s="18" t="s">
        <v>749</v>
      </c>
      <c r="H63" s="18" t="s">
        <v>749</v>
      </c>
      <c r="I63" s="18" t="s">
        <v>749</v>
      </c>
      <c r="J63" s="18" t="s">
        <v>749</v>
      </c>
      <c r="K63" s="18" t="s">
        <v>749</v>
      </c>
      <c r="L63" s="18" t="s">
        <v>749</v>
      </c>
      <c r="M63" s="18" t="s">
        <v>749</v>
      </c>
      <c r="N63" s="18" t="s">
        <v>749</v>
      </c>
      <c r="O63" s="18" t="s">
        <v>749</v>
      </c>
    </row>
    <row r="64" spans="1:15" x14ac:dyDescent="0.2">
      <c r="A64" s="15">
        <v>106</v>
      </c>
      <c r="B64" s="9" t="s">
        <v>253</v>
      </c>
      <c r="C64" s="16">
        <v>541</v>
      </c>
      <c r="D64" s="23">
        <v>77800000</v>
      </c>
      <c r="E64" s="14">
        <v>3</v>
      </c>
      <c r="F64" s="18" t="s">
        <v>748</v>
      </c>
      <c r="G64" s="18" t="s">
        <v>748</v>
      </c>
      <c r="H64" s="18" t="s">
        <v>748</v>
      </c>
      <c r="I64" s="18" t="s">
        <v>749</v>
      </c>
      <c r="J64" s="18" t="s">
        <v>749</v>
      </c>
      <c r="K64" s="18" t="s">
        <v>749</v>
      </c>
      <c r="L64" s="18" t="s">
        <v>749</v>
      </c>
      <c r="M64" s="18" t="s">
        <v>748</v>
      </c>
      <c r="N64" s="18" t="s">
        <v>749</v>
      </c>
      <c r="O64" s="18" t="s">
        <v>749</v>
      </c>
    </row>
    <row r="65" spans="1:15" x14ac:dyDescent="0.2">
      <c r="A65" s="15">
        <v>18</v>
      </c>
      <c r="B65" s="19" t="s">
        <v>28</v>
      </c>
      <c r="C65" s="20">
        <v>600</v>
      </c>
      <c r="D65" s="17">
        <v>154000000</v>
      </c>
      <c r="E65" s="14">
        <v>3</v>
      </c>
      <c r="F65" s="18" t="s">
        <v>748</v>
      </c>
      <c r="G65" s="18" t="s">
        <v>748</v>
      </c>
      <c r="H65" s="18" t="s">
        <v>748</v>
      </c>
      <c r="I65" s="18" t="s">
        <v>749</v>
      </c>
      <c r="J65" s="18" t="s">
        <v>748</v>
      </c>
      <c r="K65" s="18" t="s">
        <v>749</v>
      </c>
      <c r="L65" s="18" t="s">
        <v>749</v>
      </c>
      <c r="M65" s="18" t="s">
        <v>749</v>
      </c>
      <c r="N65" s="18" t="s">
        <v>749</v>
      </c>
      <c r="O65" s="18" t="s">
        <v>749</v>
      </c>
    </row>
    <row r="66" spans="1:15" x14ac:dyDescent="0.2">
      <c r="A66" s="15">
        <v>19</v>
      </c>
      <c r="B66" s="19" t="s">
        <v>29</v>
      </c>
      <c r="C66" s="20">
        <v>600</v>
      </c>
      <c r="D66" s="17">
        <v>154000000</v>
      </c>
      <c r="E66" s="14">
        <v>3</v>
      </c>
      <c r="F66" s="18" t="s">
        <v>748</v>
      </c>
      <c r="G66" s="18" t="s">
        <v>748</v>
      </c>
      <c r="H66" s="18" t="s">
        <v>748</v>
      </c>
      <c r="I66" s="18" t="s">
        <v>748</v>
      </c>
      <c r="J66" s="18" t="s">
        <v>748</v>
      </c>
      <c r="K66" s="18" t="s">
        <v>749</v>
      </c>
      <c r="L66" s="18" t="s">
        <v>749</v>
      </c>
      <c r="M66" s="18" t="s">
        <v>749</v>
      </c>
      <c r="N66" s="18" t="s">
        <v>749</v>
      </c>
      <c r="O66" s="18" t="s">
        <v>749</v>
      </c>
    </row>
    <row r="67" spans="1:15" x14ac:dyDescent="0.2">
      <c r="A67" s="15">
        <v>80</v>
      </c>
      <c r="B67" s="9" t="s">
        <v>206</v>
      </c>
      <c r="C67" s="20">
        <v>600</v>
      </c>
      <c r="D67" s="17">
        <v>154000000</v>
      </c>
      <c r="E67" s="14">
        <v>1</v>
      </c>
      <c r="F67" s="18" t="s">
        <v>748</v>
      </c>
      <c r="G67" s="18" t="s">
        <v>749</v>
      </c>
      <c r="H67" s="18" t="s">
        <v>749</v>
      </c>
      <c r="I67" s="18" t="s">
        <v>749</v>
      </c>
      <c r="J67" s="18" t="s">
        <v>749</v>
      </c>
      <c r="K67" s="18" t="s">
        <v>749</v>
      </c>
      <c r="L67" s="18" t="s">
        <v>749</v>
      </c>
      <c r="M67" s="18" t="s">
        <v>749</v>
      </c>
      <c r="N67" s="18" t="s">
        <v>749</v>
      </c>
      <c r="O67" s="18" t="s">
        <v>749</v>
      </c>
    </row>
    <row r="68" spans="1:15" x14ac:dyDescent="0.2">
      <c r="A68" s="15">
        <v>30</v>
      </c>
      <c r="B68" s="19" t="s">
        <v>82</v>
      </c>
      <c r="C68" s="20">
        <v>623</v>
      </c>
      <c r="D68" s="17">
        <v>252392000</v>
      </c>
      <c r="E68" s="14">
        <v>1</v>
      </c>
      <c r="F68" s="18" t="s">
        <v>748</v>
      </c>
      <c r="G68" s="18" t="s">
        <v>749</v>
      </c>
      <c r="H68" s="18" t="s">
        <v>749</v>
      </c>
      <c r="I68" s="18" t="s">
        <v>749</v>
      </c>
      <c r="J68" s="18" t="s">
        <v>749</v>
      </c>
      <c r="K68" s="18" t="s">
        <v>749</v>
      </c>
      <c r="L68" s="18" t="s">
        <v>749</v>
      </c>
      <c r="M68" s="18" t="s">
        <v>749</v>
      </c>
      <c r="N68" s="18" t="s">
        <v>749</v>
      </c>
      <c r="O68" s="18" t="s">
        <v>749</v>
      </c>
    </row>
    <row r="69" spans="1:15" x14ac:dyDescent="0.2">
      <c r="A69" s="15">
        <v>88</v>
      </c>
      <c r="B69" s="9" t="s">
        <v>221</v>
      </c>
      <c r="C69" s="16">
        <v>694</v>
      </c>
      <c r="D69" s="23">
        <v>112000000</v>
      </c>
      <c r="E69" s="14">
        <v>4</v>
      </c>
      <c r="F69" s="18" t="s">
        <v>748</v>
      </c>
      <c r="G69" s="18" t="s">
        <v>748</v>
      </c>
      <c r="H69" s="18" t="s">
        <v>748</v>
      </c>
      <c r="I69" s="18" t="s">
        <v>748</v>
      </c>
      <c r="J69" s="18" t="s">
        <v>748</v>
      </c>
      <c r="K69" s="18" t="s">
        <v>749</v>
      </c>
      <c r="L69" s="18" t="s">
        <v>748</v>
      </c>
      <c r="M69" s="18" t="s">
        <v>749</v>
      </c>
      <c r="N69" s="18" t="s">
        <v>748</v>
      </c>
      <c r="O69" s="18" t="s">
        <v>749</v>
      </c>
    </row>
    <row r="70" spans="1:15" x14ac:dyDescent="0.2">
      <c r="A70" s="15">
        <v>75</v>
      </c>
      <c r="B70" s="9" t="s">
        <v>197</v>
      </c>
      <c r="C70" s="16">
        <v>700</v>
      </c>
      <c r="D70" s="17">
        <v>134000000</v>
      </c>
      <c r="E70" s="14">
        <v>1</v>
      </c>
      <c r="F70" s="18" t="s">
        <v>748</v>
      </c>
      <c r="G70" s="18" t="s">
        <v>749</v>
      </c>
      <c r="H70" s="18" t="s">
        <v>749</v>
      </c>
      <c r="I70" s="18" t="s">
        <v>749</v>
      </c>
      <c r="J70" s="18" t="s">
        <v>749</v>
      </c>
      <c r="K70" s="18" t="s">
        <v>749</v>
      </c>
      <c r="L70" s="18" t="s">
        <v>749</v>
      </c>
      <c r="M70" s="18" t="s">
        <v>749</v>
      </c>
      <c r="N70" s="18" t="s">
        <v>749</v>
      </c>
      <c r="O70" s="18" t="s">
        <v>749</v>
      </c>
    </row>
    <row r="71" spans="1:15" x14ac:dyDescent="0.2">
      <c r="A71" s="15">
        <v>118</v>
      </c>
      <c r="B71" s="9" t="s">
        <v>275</v>
      </c>
      <c r="C71" s="16">
        <v>713</v>
      </c>
      <c r="D71" s="23">
        <v>119000000</v>
      </c>
      <c r="E71" s="14">
        <v>1</v>
      </c>
      <c r="F71" s="18" t="s">
        <v>748</v>
      </c>
      <c r="G71" s="18" t="s">
        <v>749</v>
      </c>
      <c r="H71" s="18" t="s">
        <v>749</v>
      </c>
      <c r="I71" s="18" t="s">
        <v>749</v>
      </c>
      <c r="J71" s="18" t="s">
        <v>749</v>
      </c>
      <c r="K71" s="18" t="s">
        <v>749</v>
      </c>
      <c r="L71" s="18" t="s">
        <v>749</v>
      </c>
      <c r="M71" s="18" t="s">
        <v>749</v>
      </c>
      <c r="N71" s="18" t="s">
        <v>749</v>
      </c>
      <c r="O71" s="18" t="s">
        <v>749</v>
      </c>
    </row>
    <row r="72" spans="1:15" x14ac:dyDescent="0.2">
      <c r="A72" s="15">
        <v>105</v>
      </c>
      <c r="B72" s="9" t="s">
        <v>252</v>
      </c>
      <c r="C72" s="16">
        <v>882</v>
      </c>
      <c r="D72" s="23">
        <v>111100000</v>
      </c>
      <c r="E72" s="14">
        <v>3</v>
      </c>
      <c r="F72" s="18" t="s">
        <v>748</v>
      </c>
      <c r="G72" s="18" t="s">
        <v>748</v>
      </c>
      <c r="H72" s="18" t="s">
        <v>748</v>
      </c>
      <c r="I72" s="18" t="s">
        <v>749</v>
      </c>
      <c r="J72" s="18" t="s">
        <v>749</v>
      </c>
      <c r="K72" s="18" t="s">
        <v>749</v>
      </c>
      <c r="L72" s="18" t="s">
        <v>749</v>
      </c>
      <c r="M72" s="18" t="s">
        <v>749</v>
      </c>
      <c r="N72" s="18" t="s">
        <v>749</v>
      </c>
      <c r="O72" s="18" t="s">
        <v>749</v>
      </c>
    </row>
    <row r="73" spans="1:15" x14ac:dyDescent="0.2">
      <c r="A73" s="15">
        <v>90</v>
      </c>
      <c r="B73" s="9" t="s">
        <v>225</v>
      </c>
      <c r="C73" s="16">
        <v>919</v>
      </c>
      <c r="D73" s="23">
        <v>124000000</v>
      </c>
      <c r="E73" s="14">
        <v>4</v>
      </c>
      <c r="F73" s="18" t="s">
        <v>748</v>
      </c>
      <c r="G73" s="18" t="s">
        <v>748</v>
      </c>
      <c r="H73" s="18" t="s">
        <v>748</v>
      </c>
      <c r="I73" s="18" t="s">
        <v>749</v>
      </c>
      <c r="J73" s="18" t="s">
        <v>748</v>
      </c>
      <c r="K73" s="18" t="s">
        <v>749</v>
      </c>
      <c r="L73" s="18" t="s">
        <v>749</v>
      </c>
      <c r="M73" s="18" t="s">
        <v>749</v>
      </c>
      <c r="N73" s="18" t="s">
        <v>748</v>
      </c>
      <c r="O73" s="18" t="s">
        <v>749</v>
      </c>
    </row>
    <row r="74" spans="1:15" x14ac:dyDescent="0.2">
      <c r="A74" s="15">
        <v>111</v>
      </c>
      <c r="B74" s="9" t="s">
        <v>259</v>
      </c>
      <c r="C74" s="16">
        <v>947</v>
      </c>
      <c r="D74" s="23">
        <v>220700000</v>
      </c>
      <c r="E74" s="14">
        <v>4</v>
      </c>
      <c r="F74" s="18" t="s">
        <v>748</v>
      </c>
      <c r="G74" s="18" t="s">
        <v>748</v>
      </c>
      <c r="H74" s="18" t="s">
        <v>748</v>
      </c>
      <c r="I74" s="18" t="s">
        <v>748</v>
      </c>
      <c r="J74" s="18" t="s">
        <v>748</v>
      </c>
      <c r="K74" s="18" t="s">
        <v>749</v>
      </c>
      <c r="L74" s="18" t="s">
        <v>749</v>
      </c>
      <c r="M74" s="18" t="s">
        <v>749</v>
      </c>
      <c r="N74" s="18" t="s">
        <v>748</v>
      </c>
      <c r="O74" s="18" t="s">
        <v>749</v>
      </c>
    </row>
    <row r="75" spans="1:15" x14ac:dyDescent="0.2">
      <c r="A75" s="15">
        <v>41</v>
      </c>
      <c r="B75" s="19" t="s">
        <v>122</v>
      </c>
      <c r="C75" s="20">
        <v>1104</v>
      </c>
      <c r="D75" s="17">
        <v>190800000</v>
      </c>
      <c r="E75" s="14">
        <v>1</v>
      </c>
      <c r="F75" s="18" t="s">
        <v>749</v>
      </c>
      <c r="G75" s="18" t="s">
        <v>748</v>
      </c>
      <c r="H75" s="18" t="s">
        <v>749</v>
      </c>
      <c r="I75" s="18" t="s">
        <v>749</v>
      </c>
      <c r="J75" s="18" t="s">
        <v>749</v>
      </c>
      <c r="K75" s="18" t="s">
        <v>749</v>
      </c>
      <c r="L75" s="18" t="s">
        <v>749</v>
      </c>
      <c r="M75" s="18" t="s">
        <v>749</v>
      </c>
      <c r="N75" s="18" t="s">
        <v>749</v>
      </c>
      <c r="O75" s="18" t="s">
        <v>749</v>
      </c>
    </row>
    <row r="76" spans="1:15" x14ac:dyDescent="0.2">
      <c r="A76" s="15">
        <v>116</v>
      </c>
      <c r="B76" s="9" t="s">
        <v>273</v>
      </c>
      <c r="C76" s="16">
        <v>1260</v>
      </c>
      <c r="D76" s="23">
        <v>254000000</v>
      </c>
      <c r="E76" s="14">
        <v>3</v>
      </c>
      <c r="F76" s="18" t="s">
        <v>748</v>
      </c>
      <c r="G76" s="18" t="s">
        <v>748</v>
      </c>
      <c r="H76" s="18" t="s">
        <v>748</v>
      </c>
      <c r="I76" s="18" t="s">
        <v>749</v>
      </c>
      <c r="J76" s="18" t="s">
        <v>749</v>
      </c>
      <c r="K76" s="18" t="s">
        <v>749</v>
      </c>
      <c r="L76" s="18" t="s">
        <v>749</v>
      </c>
      <c r="M76" s="18" t="s">
        <v>749</v>
      </c>
      <c r="N76" s="18" t="s">
        <v>749</v>
      </c>
      <c r="O76" s="18" t="s">
        <v>749</v>
      </c>
    </row>
    <row r="77" spans="1:15" x14ac:dyDescent="0.2">
      <c r="A77" s="15">
        <v>7</v>
      </c>
      <c r="B77" s="19" t="s">
        <v>291</v>
      </c>
      <c r="C77" s="24">
        <v>1300</v>
      </c>
      <c r="D77" s="25">
        <v>240000000</v>
      </c>
      <c r="E77" s="14">
        <v>3</v>
      </c>
      <c r="F77" s="26" t="s">
        <v>748</v>
      </c>
      <c r="G77" s="26" t="s">
        <v>748</v>
      </c>
      <c r="H77" s="26" t="s">
        <v>748</v>
      </c>
      <c r="I77" s="26" t="s">
        <v>748</v>
      </c>
      <c r="J77" s="26" t="s">
        <v>748</v>
      </c>
      <c r="K77" s="26" t="s">
        <v>749</v>
      </c>
      <c r="L77" s="26" t="s">
        <v>749</v>
      </c>
      <c r="M77" s="26" t="s">
        <v>749</v>
      </c>
      <c r="N77" s="26" t="s">
        <v>749</v>
      </c>
      <c r="O77" s="26" t="s">
        <v>749</v>
      </c>
    </row>
    <row r="78" spans="1:15" x14ac:dyDescent="0.2">
      <c r="A78" s="15">
        <v>97</v>
      </c>
      <c r="B78" s="9" t="s">
        <v>233</v>
      </c>
      <c r="C78" s="16">
        <v>1320</v>
      </c>
      <c r="D78" s="23">
        <v>376000000</v>
      </c>
      <c r="E78" s="14">
        <v>3</v>
      </c>
      <c r="F78" s="18" t="s">
        <v>748</v>
      </c>
      <c r="G78" s="18" t="s">
        <v>748</v>
      </c>
      <c r="H78" s="18" t="s">
        <v>749</v>
      </c>
      <c r="I78" s="18" t="s">
        <v>748</v>
      </c>
      <c r="J78" s="18" t="s">
        <v>748</v>
      </c>
      <c r="K78" s="18" t="s">
        <v>749</v>
      </c>
      <c r="L78" s="18" t="s">
        <v>749</v>
      </c>
      <c r="M78" s="18" t="s">
        <v>749</v>
      </c>
      <c r="N78" s="18" t="s">
        <v>749</v>
      </c>
      <c r="O78" s="18" t="s">
        <v>749</v>
      </c>
    </row>
    <row r="79" spans="1:15" x14ac:dyDescent="0.2">
      <c r="A79" s="15">
        <v>92</v>
      </c>
      <c r="B79" s="9" t="s">
        <v>228</v>
      </c>
      <c r="C79" s="16">
        <v>1392</v>
      </c>
      <c r="D79" s="23">
        <v>180700000</v>
      </c>
      <c r="E79" s="14">
        <v>4</v>
      </c>
      <c r="F79" s="18" t="s">
        <v>748</v>
      </c>
      <c r="G79" s="18" t="s">
        <v>748</v>
      </c>
      <c r="H79" s="18" t="s">
        <v>748</v>
      </c>
      <c r="I79" s="18" t="s">
        <v>748</v>
      </c>
      <c r="J79" s="18" t="s">
        <v>748</v>
      </c>
      <c r="K79" s="18" t="s">
        <v>748</v>
      </c>
      <c r="L79" s="18" t="s">
        <v>748</v>
      </c>
      <c r="M79" s="18" t="s">
        <v>749</v>
      </c>
      <c r="N79" s="18" t="s">
        <v>749</v>
      </c>
      <c r="O79" s="18" t="s">
        <v>749</v>
      </c>
    </row>
    <row r="80" spans="1:15" x14ac:dyDescent="0.2">
      <c r="A80" s="15">
        <v>67</v>
      </c>
      <c r="B80" s="9" t="s">
        <v>292</v>
      </c>
      <c r="C80" s="16">
        <v>1500</v>
      </c>
      <c r="D80" s="17">
        <v>200000000</v>
      </c>
      <c r="E80" s="14">
        <v>4</v>
      </c>
      <c r="F80" s="18" t="s">
        <v>748</v>
      </c>
      <c r="G80" s="18" t="s">
        <v>748</v>
      </c>
      <c r="H80" s="18" t="s">
        <v>748</v>
      </c>
      <c r="I80" s="18" t="s">
        <v>748</v>
      </c>
      <c r="J80" s="18" t="s">
        <v>748</v>
      </c>
      <c r="K80" s="18" t="s">
        <v>748</v>
      </c>
      <c r="L80" s="18" t="s">
        <v>749</v>
      </c>
      <c r="M80" s="18" t="s">
        <v>749</v>
      </c>
      <c r="N80" s="18" t="s">
        <v>749</v>
      </c>
      <c r="O80" s="18" t="s">
        <v>749</v>
      </c>
    </row>
    <row r="81" spans="1:15" x14ac:dyDescent="0.2">
      <c r="A81" s="15">
        <v>2</v>
      </c>
      <c r="B81" s="19" t="s">
        <v>293</v>
      </c>
      <c r="C81" s="24">
        <v>2000</v>
      </c>
      <c r="D81" s="25">
        <v>200000000</v>
      </c>
      <c r="E81" s="14">
        <v>4</v>
      </c>
      <c r="F81" s="26" t="s">
        <v>748</v>
      </c>
      <c r="G81" s="26" t="s">
        <v>748</v>
      </c>
      <c r="H81" s="26" t="s">
        <v>748</v>
      </c>
      <c r="I81" s="26" t="s">
        <v>749</v>
      </c>
      <c r="J81" s="26" t="s">
        <v>748</v>
      </c>
      <c r="K81" s="26" t="s">
        <v>748</v>
      </c>
      <c r="L81" s="26" t="s">
        <v>748</v>
      </c>
      <c r="M81" s="26" t="s">
        <v>748</v>
      </c>
      <c r="N81" s="26" t="s">
        <v>748</v>
      </c>
      <c r="O81" s="26" t="s">
        <v>748</v>
      </c>
    </row>
    <row r="82" spans="1:15" x14ac:dyDescent="0.2">
      <c r="A82" s="15">
        <v>21</v>
      </c>
      <c r="B82" s="19" t="s">
        <v>33</v>
      </c>
      <c r="C82" s="20">
        <v>2100</v>
      </c>
      <c r="D82" s="17">
        <v>500000000</v>
      </c>
      <c r="E82" s="14">
        <v>3</v>
      </c>
      <c r="F82" s="18" t="s">
        <v>748</v>
      </c>
      <c r="G82" s="18" t="s">
        <v>748</v>
      </c>
      <c r="H82" s="18" t="s">
        <v>748</v>
      </c>
      <c r="I82" s="18" t="s">
        <v>748</v>
      </c>
      <c r="J82" s="18" t="s">
        <v>748</v>
      </c>
      <c r="K82" s="18" t="s">
        <v>749</v>
      </c>
      <c r="L82" s="18" t="s">
        <v>749</v>
      </c>
      <c r="M82" s="18" t="s">
        <v>749</v>
      </c>
      <c r="N82" s="18" t="s">
        <v>749</v>
      </c>
      <c r="O82" s="18" t="s">
        <v>749</v>
      </c>
    </row>
    <row r="83" spans="1:15" x14ac:dyDescent="0.2">
      <c r="A83" s="15">
        <v>86</v>
      </c>
      <c r="B83" s="9" t="s">
        <v>217</v>
      </c>
      <c r="C83" s="16">
        <v>2240</v>
      </c>
      <c r="D83" s="17">
        <v>479000000</v>
      </c>
      <c r="E83" s="14">
        <v>4</v>
      </c>
      <c r="F83" s="18" t="s">
        <v>748</v>
      </c>
      <c r="G83" s="18" t="s">
        <v>748</v>
      </c>
      <c r="H83" s="18" t="s">
        <v>748</v>
      </c>
      <c r="I83" s="18" t="s">
        <v>748</v>
      </c>
      <c r="J83" s="18" t="s">
        <v>748</v>
      </c>
      <c r="K83" s="18" t="s">
        <v>749</v>
      </c>
      <c r="L83" s="18" t="s">
        <v>748</v>
      </c>
      <c r="M83" s="18" t="s">
        <v>748</v>
      </c>
      <c r="N83" s="18" t="s">
        <v>748</v>
      </c>
      <c r="O83" s="18" t="s">
        <v>749</v>
      </c>
    </row>
    <row r="84" spans="1:15" x14ac:dyDescent="0.2">
      <c r="A84" s="15">
        <v>119</v>
      </c>
      <c r="B84" s="9" t="s">
        <v>277</v>
      </c>
      <c r="C84" s="16">
        <v>3000</v>
      </c>
      <c r="D84" s="23">
        <v>436400000</v>
      </c>
      <c r="E84" s="14">
        <v>4</v>
      </c>
      <c r="F84" s="18" t="s">
        <v>748</v>
      </c>
      <c r="G84" s="18" t="s">
        <v>748</v>
      </c>
      <c r="H84" s="18" t="s">
        <v>748</v>
      </c>
      <c r="I84" s="18" t="s">
        <v>749</v>
      </c>
      <c r="J84" s="18" t="s">
        <v>749</v>
      </c>
      <c r="K84" s="18" t="s">
        <v>748</v>
      </c>
      <c r="L84" s="18" t="s">
        <v>749</v>
      </c>
      <c r="M84" s="18" t="s">
        <v>749</v>
      </c>
      <c r="N84" s="18" t="s">
        <v>749</v>
      </c>
      <c r="O84" s="18" t="s">
        <v>749</v>
      </c>
    </row>
    <row r="85" spans="1:15" x14ac:dyDescent="0.2">
      <c r="A85" s="15"/>
      <c r="B85" s="9" t="s">
        <v>294</v>
      </c>
      <c r="C85" s="16">
        <v>3178</v>
      </c>
      <c r="D85" s="17">
        <v>673000000</v>
      </c>
      <c r="E85" s="14">
        <v>3</v>
      </c>
      <c r="F85" s="18" t="s">
        <v>748</v>
      </c>
      <c r="G85" s="18" t="s">
        <v>748</v>
      </c>
      <c r="H85" s="18" t="s">
        <v>748</v>
      </c>
      <c r="I85" s="18" t="s">
        <v>748</v>
      </c>
      <c r="J85" s="18" t="s">
        <v>748</v>
      </c>
      <c r="K85" s="18" t="s">
        <v>749</v>
      </c>
      <c r="L85" s="18" t="s">
        <v>749</v>
      </c>
      <c r="M85" s="18" t="s">
        <v>749</v>
      </c>
      <c r="N85" s="18" t="s">
        <v>749</v>
      </c>
      <c r="O85" s="18" t="s">
        <v>749</v>
      </c>
    </row>
    <row r="86" spans="1:15" x14ac:dyDescent="0.2">
      <c r="A86" s="15">
        <v>4</v>
      </c>
      <c r="B86" s="19" t="s">
        <v>295</v>
      </c>
      <c r="C86" s="24">
        <v>4000</v>
      </c>
      <c r="D86" s="25">
        <v>2700000000</v>
      </c>
      <c r="E86" s="14">
        <v>4</v>
      </c>
      <c r="F86" s="26" t="s">
        <v>748</v>
      </c>
      <c r="G86" s="26" t="s">
        <v>748</v>
      </c>
      <c r="H86" s="26" t="s">
        <v>748</v>
      </c>
      <c r="I86" s="26" t="s">
        <v>748</v>
      </c>
      <c r="J86" s="26" t="s">
        <v>748</v>
      </c>
      <c r="K86" s="26" t="s">
        <v>748</v>
      </c>
      <c r="L86" s="26" t="s">
        <v>749</v>
      </c>
      <c r="M86" s="26" t="s">
        <v>749</v>
      </c>
      <c r="N86" s="26" t="s">
        <v>748</v>
      </c>
      <c r="O86" s="26" t="s">
        <v>748</v>
      </c>
    </row>
    <row r="87" spans="1:15" x14ac:dyDescent="0.2">
      <c r="A87" s="15">
        <v>66</v>
      </c>
      <c r="B87" s="9" t="s">
        <v>185</v>
      </c>
      <c r="C87" s="16">
        <v>4126</v>
      </c>
      <c r="D87" s="17">
        <v>563100000</v>
      </c>
      <c r="E87" s="14">
        <v>3</v>
      </c>
      <c r="F87" s="18" t="s">
        <v>748</v>
      </c>
      <c r="G87" s="18" t="s">
        <v>748</v>
      </c>
      <c r="H87" s="18" t="s">
        <v>748</v>
      </c>
      <c r="I87" s="18" t="s">
        <v>748</v>
      </c>
      <c r="J87" s="18" t="s">
        <v>748</v>
      </c>
      <c r="K87" s="18" t="s">
        <v>749</v>
      </c>
      <c r="L87" s="18" t="s">
        <v>749</v>
      </c>
      <c r="M87" s="18" t="s">
        <v>749</v>
      </c>
      <c r="N87" s="18" t="s">
        <v>749</v>
      </c>
      <c r="O87" s="18" t="s">
        <v>749</v>
      </c>
    </row>
    <row r="88" spans="1:15" x14ac:dyDescent="0.2">
      <c r="A88" s="15">
        <v>32</v>
      </c>
      <c r="B88" s="19" t="s">
        <v>92</v>
      </c>
      <c r="C88" s="20">
        <v>4992</v>
      </c>
      <c r="D88" s="17">
        <v>1271000000</v>
      </c>
      <c r="E88" s="14">
        <v>3</v>
      </c>
      <c r="F88" s="18" t="s">
        <v>748</v>
      </c>
      <c r="G88" s="18" t="s">
        <v>748</v>
      </c>
      <c r="H88" s="18" t="s">
        <v>749</v>
      </c>
      <c r="I88" s="18" t="s">
        <v>749</v>
      </c>
      <c r="J88" s="18" t="s">
        <v>748</v>
      </c>
      <c r="K88" s="18" t="s">
        <v>749</v>
      </c>
      <c r="L88" s="18" t="s">
        <v>749</v>
      </c>
      <c r="M88" s="18" t="s">
        <v>749</v>
      </c>
      <c r="N88" s="18" t="s">
        <v>749</v>
      </c>
      <c r="O88" s="18" t="s">
        <v>749</v>
      </c>
    </row>
    <row r="89" spans="1:15" x14ac:dyDescent="0.2">
      <c r="A89" s="15">
        <v>96</v>
      </c>
      <c r="B89" s="9" t="s">
        <v>232</v>
      </c>
      <c r="C89" s="16">
        <v>5257</v>
      </c>
      <c r="D89" s="23">
        <v>620000000</v>
      </c>
      <c r="E89" s="14">
        <v>2</v>
      </c>
      <c r="F89" s="18" t="s">
        <v>749</v>
      </c>
      <c r="G89" s="18" t="s">
        <v>748</v>
      </c>
      <c r="H89" s="18" t="s">
        <v>749</v>
      </c>
      <c r="I89" s="18" t="s">
        <v>748</v>
      </c>
      <c r="J89" s="18" t="s">
        <v>748</v>
      </c>
      <c r="K89" s="18" t="s">
        <v>749</v>
      </c>
      <c r="L89" s="18" t="s">
        <v>749</v>
      </c>
      <c r="M89" s="18" t="s">
        <v>749</v>
      </c>
      <c r="N89" s="18" t="s">
        <v>749</v>
      </c>
      <c r="O89" s="18" t="s">
        <v>749</v>
      </c>
    </row>
    <row r="90" spans="1:15" x14ac:dyDescent="0.2">
      <c r="A90" s="15"/>
      <c r="B90" s="9" t="s">
        <v>296</v>
      </c>
      <c r="C90" s="16">
        <v>9821</v>
      </c>
      <c r="D90" s="17">
        <v>2050000000</v>
      </c>
      <c r="E90" s="14">
        <v>4</v>
      </c>
      <c r="F90" s="18" t="s">
        <v>748</v>
      </c>
      <c r="G90" s="18" t="s">
        <v>748</v>
      </c>
      <c r="H90" s="18" t="s">
        <v>748</v>
      </c>
      <c r="I90" s="18" t="s">
        <v>748</v>
      </c>
      <c r="J90" s="18" t="s">
        <v>748</v>
      </c>
      <c r="K90" s="18" t="s">
        <v>748</v>
      </c>
      <c r="L90" s="18" t="s">
        <v>749</v>
      </c>
      <c r="M90" s="18" t="s">
        <v>749</v>
      </c>
      <c r="N90" s="18" t="s">
        <v>749</v>
      </c>
      <c r="O90" s="18" t="s">
        <v>749</v>
      </c>
    </row>
    <row r="91" spans="1:15" x14ac:dyDescent="0.2">
      <c r="A91" s="15">
        <v>9</v>
      </c>
      <c r="B91" s="19" t="s">
        <v>297</v>
      </c>
      <c r="C91" s="24">
        <v>11300</v>
      </c>
      <c r="D91" s="25">
        <v>2400000000</v>
      </c>
      <c r="E91" s="14">
        <v>4</v>
      </c>
      <c r="F91" s="26" t="s">
        <v>748</v>
      </c>
      <c r="G91" s="26" t="s">
        <v>748</v>
      </c>
      <c r="H91" s="26" t="s">
        <v>748</v>
      </c>
      <c r="I91" s="26" t="s">
        <v>749</v>
      </c>
      <c r="J91" s="26" t="s">
        <v>748</v>
      </c>
      <c r="K91" s="26" t="s">
        <v>748</v>
      </c>
      <c r="L91" s="26" t="s">
        <v>7</v>
      </c>
      <c r="M91" s="26" t="s">
        <v>749</v>
      </c>
      <c r="N91" s="26" t="s">
        <v>749</v>
      </c>
      <c r="O91" s="26" t="s">
        <v>749</v>
      </c>
    </row>
    <row r="92" spans="1:15" x14ac:dyDescent="0.2">
      <c r="A92" s="15">
        <v>44</v>
      </c>
      <c r="B92" s="30" t="s">
        <v>137</v>
      </c>
      <c r="C92" s="20">
        <v>14767</v>
      </c>
      <c r="D92" s="17">
        <v>3504700000</v>
      </c>
      <c r="E92" s="14">
        <v>4</v>
      </c>
      <c r="F92" s="18" t="s">
        <v>748</v>
      </c>
      <c r="G92" s="18" t="s">
        <v>748</v>
      </c>
      <c r="H92" s="18" t="s">
        <v>748</v>
      </c>
      <c r="I92" s="18" t="s">
        <v>748</v>
      </c>
      <c r="J92" s="18" t="s">
        <v>748</v>
      </c>
      <c r="K92" s="18" t="s">
        <v>748</v>
      </c>
      <c r="L92" s="18" t="s">
        <v>748</v>
      </c>
      <c r="M92" s="18" t="s">
        <v>748</v>
      </c>
      <c r="N92" s="18" t="s">
        <v>748</v>
      </c>
      <c r="O92" s="18" t="s">
        <v>749</v>
      </c>
    </row>
    <row r="93" spans="1:15" x14ac:dyDescent="0.2">
      <c r="A93" s="15">
        <v>5</v>
      </c>
      <c r="B93" s="19" t="s">
        <v>298</v>
      </c>
      <c r="C93" s="24">
        <v>18000</v>
      </c>
      <c r="D93" s="25">
        <v>3800000000</v>
      </c>
      <c r="E93" s="14">
        <v>4</v>
      </c>
      <c r="F93" s="26" t="s">
        <v>748</v>
      </c>
      <c r="G93" s="26" t="s">
        <v>748</v>
      </c>
      <c r="H93" s="26" t="s">
        <v>748</v>
      </c>
      <c r="I93" s="26" t="s">
        <v>749</v>
      </c>
      <c r="J93" s="26" t="s">
        <v>749</v>
      </c>
      <c r="K93" s="26" t="s">
        <v>748</v>
      </c>
      <c r="L93" s="26" t="s">
        <v>748</v>
      </c>
      <c r="M93" s="26" t="s">
        <v>748</v>
      </c>
      <c r="N93" s="26" t="s">
        <v>749</v>
      </c>
      <c r="O93" s="26" t="s">
        <v>749</v>
      </c>
    </row>
    <row r="94" spans="1:15" x14ac:dyDescent="0.2">
      <c r="A94" s="15">
        <v>8</v>
      </c>
      <c r="B94" s="19" t="s">
        <v>299</v>
      </c>
      <c r="C94" s="24">
        <v>29900</v>
      </c>
      <c r="D94" s="25">
        <v>4000000000</v>
      </c>
      <c r="E94" s="14">
        <v>4</v>
      </c>
      <c r="F94" s="26" t="s">
        <v>748</v>
      </c>
      <c r="G94" s="26" t="s">
        <v>748</v>
      </c>
      <c r="H94" s="26" t="s">
        <v>748</v>
      </c>
      <c r="I94" s="26" t="s">
        <v>749</v>
      </c>
      <c r="J94" s="26" t="s">
        <v>748</v>
      </c>
      <c r="K94" s="26" t="s">
        <v>748</v>
      </c>
      <c r="L94" s="26" t="s">
        <v>749</v>
      </c>
      <c r="M94" s="26" t="s">
        <v>749</v>
      </c>
      <c r="N94" s="26" t="s">
        <v>749</v>
      </c>
      <c r="O94" s="26" t="s">
        <v>749</v>
      </c>
    </row>
  </sheetData>
  <autoFilter ref="A2:O94" xr:uid="{D390C9DB-05DA-4526-9BF0-45BD737ECAD5}">
    <sortState xmlns:xlrd2="http://schemas.microsoft.com/office/spreadsheetml/2017/richdata2" ref="A4:O94">
      <sortCondition ref="C2:C94"/>
    </sortState>
  </autoFilter>
  <mergeCells count="7">
    <mergeCell ref="H1:K1"/>
    <mergeCell ref="L1:O1"/>
    <mergeCell ref="A1:A2"/>
    <mergeCell ref="B1:B2"/>
    <mergeCell ref="C1:C2"/>
    <mergeCell ref="D1:D2"/>
    <mergeCell ref="E1:E2"/>
  </mergeCells>
  <conditionalFormatting sqref="C16">
    <cfRule type="containsText" dxfId="0" priority="1" operator="containsText" text="ja">
      <formula>NOT(ISERROR(SEARCH("ja",C16)))</formula>
    </cfRule>
  </conditionalFormatting>
  <pageMargins left="0.7" right="0.7" top="0.78740157499999996" bottom="0.78740157499999996"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85D64-FADC-4114-B8B1-41A7B083AE76}">
  <dimension ref="A1:GL134"/>
  <sheetViews>
    <sheetView topLeftCell="G1" zoomScale="80" zoomScaleNormal="80" workbookViewId="0">
      <selection activeCell="H35" sqref="H35"/>
    </sheetView>
  </sheetViews>
  <sheetFormatPr baseColWidth="10" defaultColWidth="8.85546875" defaultRowHeight="12.75" x14ac:dyDescent="0.2"/>
  <cols>
    <col min="1" max="1" width="8.85546875" style="18"/>
    <col min="2" max="2" width="45" style="9" customWidth="1"/>
    <col min="3" max="3" width="103.7109375" style="9" customWidth="1"/>
    <col min="4" max="5" width="8" style="18" customWidth="1"/>
    <col min="6" max="6" width="141.28515625" style="9" customWidth="1"/>
    <col min="7" max="7" width="65.42578125" style="9" customWidth="1"/>
    <col min="8" max="8" width="215.28515625" style="9" customWidth="1"/>
    <col min="9" max="16384" width="8.85546875" style="9"/>
  </cols>
  <sheetData>
    <row r="1" spans="1:194" s="34" customFormat="1" ht="14.45" customHeight="1" x14ac:dyDescent="0.2">
      <c r="A1" s="94" t="s">
        <v>739</v>
      </c>
      <c r="B1" s="94"/>
      <c r="C1" s="94" t="s">
        <v>753</v>
      </c>
      <c r="D1" s="94" t="s">
        <v>754</v>
      </c>
      <c r="E1" s="94"/>
      <c r="F1" s="94" t="s">
        <v>755</v>
      </c>
      <c r="G1" s="94" t="s">
        <v>756</v>
      </c>
      <c r="H1" s="94" t="s">
        <v>757</v>
      </c>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row>
    <row r="2" spans="1:194" s="36" customFormat="1" x14ac:dyDescent="0.2">
      <c r="A2" s="94"/>
      <c r="B2" s="94"/>
      <c r="C2" s="94"/>
      <c r="D2" s="35" t="s">
        <v>758</v>
      </c>
      <c r="E2" s="35" t="s">
        <v>759</v>
      </c>
      <c r="F2" s="94"/>
      <c r="G2" s="94"/>
      <c r="H2" s="94"/>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row>
    <row r="3" spans="1:194" s="34" customFormat="1" x14ac:dyDescent="0.2">
      <c r="A3" s="85">
        <v>1</v>
      </c>
      <c r="B3" s="88" t="s">
        <v>93</v>
      </c>
      <c r="C3" s="37" t="s">
        <v>760</v>
      </c>
      <c r="D3" s="38"/>
      <c r="E3" s="39" t="s">
        <v>761</v>
      </c>
      <c r="F3" s="40" t="s">
        <v>762</v>
      </c>
      <c r="G3" s="37" t="s">
        <v>763</v>
      </c>
      <c r="H3" s="37" t="s">
        <v>764</v>
      </c>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row>
    <row r="4" spans="1:194" x14ac:dyDescent="0.2">
      <c r="A4" s="86"/>
      <c r="B4" s="89"/>
      <c r="C4" s="41" t="s">
        <v>765</v>
      </c>
      <c r="D4" s="42" t="s">
        <v>761</v>
      </c>
      <c r="E4" s="43"/>
      <c r="F4" s="44" t="s">
        <v>766</v>
      </c>
      <c r="G4" s="41" t="s">
        <v>767</v>
      </c>
      <c r="H4" s="41" t="s">
        <v>768</v>
      </c>
    </row>
    <row r="5" spans="1:194" x14ac:dyDescent="0.2">
      <c r="A5" s="86"/>
      <c r="B5" s="89"/>
      <c r="C5" s="41" t="s">
        <v>769</v>
      </c>
      <c r="D5" s="42" t="s">
        <v>761</v>
      </c>
      <c r="E5" s="43"/>
      <c r="F5" s="44" t="s">
        <v>770</v>
      </c>
      <c r="G5" s="41" t="s">
        <v>771</v>
      </c>
      <c r="H5" s="41" t="s">
        <v>772</v>
      </c>
    </row>
    <row r="6" spans="1:194" x14ac:dyDescent="0.2">
      <c r="A6" s="86"/>
      <c r="B6" s="89"/>
      <c r="C6" s="41" t="s">
        <v>773</v>
      </c>
      <c r="D6" s="42"/>
      <c r="E6" s="43" t="s">
        <v>761</v>
      </c>
      <c r="F6" s="44" t="s">
        <v>774</v>
      </c>
      <c r="G6" s="41" t="s">
        <v>775</v>
      </c>
      <c r="H6" s="41" t="s">
        <v>776</v>
      </c>
    </row>
    <row r="7" spans="1:194" x14ac:dyDescent="0.2">
      <c r="A7" s="86"/>
      <c r="B7" s="89"/>
      <c r="C7" s="41" t="s">
        <v>777</v>
      </c>
      <c r="D7" s="42"/>
      <c r="E7" s="43" t="s">
        <v>761</v>
      </c>
      <c r="F7" s="44" t="s">
        <v>778</v>
      </c>
      <c r="G7" s="41" t="s">
        <v>779</v>
      </c>
      <c r="H7" s="41" t="s">
        <v>780</v>
      </c>
    </row>
    <row r="8" spans="1:194" x14ac:dyDescent="0.2">
      <c r="A8" s="86"/>
      <c r="B8" s="89"/>
      <c r="C8" s="41" t="s">
        <v>781</v>
      </c>
      <c r="D8" s="42"/>
      <c r="E8" s="43" t="s">
        <v>761</v>
      </c>
      <c r="F8" s="44" t="s">
        <v>782</v>
      </c>
      <c r="G8" s="41" t="s">
        <v>783</v>
      </c>
      <c r="H8" s="41" t="s">
        <v>784</v>
      </c>
    </row>
    <row r="9" spans="1:194" s="36" customFormat="1" x14ac:dyDescent="0.2">
      <c r="A9" s="87"/>
      <c r="B9" s="90"/>
      <c r="C9" s="45" t="s">
        <v>785</v>
      </c>
      <c r="D9" s="46"/>
      <c r="E9" s="47" t="s">
        <v>761</v>
      </c>
      <c r="F9" s="48" t="s">
        <v>786</v>
      </c>
      <c r="G9" s="45" t="s">
        <v>787</v>
      </c>
      <c r="H9" s="45" t="s">
        <v>788</v>
      </c>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row>
    <row r="10" spans="1:194" s="34" customFormat="1" x14ac:dyDescent="0.2">
      <c r="A10" s="85">
        <v>2</v>
      </c>
      <c r="B10" s="88" t="s">
        <v>789</v>
      </c>
      <c r="C10" s="37" t="s">
        <v>790</v>
      </c>
      <c r="D10" s="38"/>
      <c r="E10" s="39" t="s">
        <v>761</v>
      </c>
      <c r="F10" s="40" t="s">
        <v>791</v>
      </c>
      <c r="G10" s="37" t="s">
        <v>792</v>
      </c>
      <c r="H10" s="37" t="s">
        <v>793</v>
      </c>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row>
    <row r="11" spans="1:194" x14ac:dyDescent="0.2">
      <c r="A11" s="86"/>
      <c r="B11" s="89"/>
      <c r="C11" s="41" t="s">
        <v>794</v>
      </c>
      <c r="D11" s="42"/>
      <c r="E11" s="43" t="s">
        <v>761</v>
      </c>
      <c r="F11" s="44" t="s">
        <v>795</v>
      </c>
      <c r="G11" s="41" t="s">
        <v>796</v>
      </c>
      <c r="H11" s="41" t="s">
        <v>797</v>
      </c>
    </row>
    <row r="12" spans="1:194" s="36" customFormat="1" x14ac:dyDescent="0.2">
      <c r="A12" s="87"/>
      <c r="B12" s="90"/>
      <c r="C12" s="45" t="s">
        <v>798</v>
      </c>
      <c r="D12" s="46" t="s">
        <v>761</v>
      </c>
      <c r="E12" s="47"/>
      <c r="F12" s="48" t="s">
        <v>799</v>
      </c>
      <c r="G12" s="45" t="s">
        <v>800</v>
      </c>
      <c r="H12" s="45" t="s">
        <v>801</v>
      </c>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row>
    <row r="13" spans="1:194" s="34" customFormat="1" x14ac:dyDescent="0.2">
      <c r="A13" s="85">
        <v>3</v>
      </c>
      <c r="B13" s="91" t="s">
        <v>60</v>
      </c>
      <c r="C13" s="37" t="s">
        <v>802</v>
      </c>
      <c r="D13" s="38" t="s">
        <v>761</v>
      </c>
      <c r="E13" s="39"/>
      <c r="F13" s="40" t="s">
        <v>803</v>
      </c>
      <c r="G13" s="37" t="s">
        <v>804</v>
      </c>
      <c r="H13" s="37" t="s">
        <v>805</v>
      </c>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row>
    <row r="14" spans="1:194" s="36" customFormat="1" x14ac:dyDescent="0.2">
      <c r="A14" s="87"/>
      <c r="B14" s="93"/>
      <c r="C14" s="45" t="s">
        <v>806</v>
      </c>
      <c r="D14" s="46" t="s">
        <v>761</v>
      </c>
      <c r="E14" s="47"/>
      <c r="F14" s="48" t="s">
        <v>807</v>
      </c>
      <c r="G14" s="45" t="s">
        <v>808</v>
      </c>
      <c r="H14" s="45" t="s">
        <v>809</v>
      </c>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row>
    <row r="15" spans="1:194" s="34" customFormat="1" x14ac:dyDescent="0.2">
      <c r="A15" s="85">
        <v>4</v>
      </c>
      <c r="B15" s="88" t="s">
        <v>286</v>
      </c>
      <c r="C15" s="37" t="s">
        <v>810</v>
      </c>
      <c r="D15" s="38"/>
      <c r="E15" s="39" t="s">
        <v>761</v>
      </c>
      <c r="F15" s="40" t="s">
        <v>811</v>
      </c>
      <c r="G15" s="37" t="s">
        <v>812</v>
      </c>
      <c r="H15" s="37"/>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row>
    <row r="16" spans="1:194" s="36" customFormat="1" x14ac:dyDescent="0.2">
      <c r="A16" s="87"/>
      <c r="B16" s="90"/>
      <c r="C16" s="45" t="s">
        <v>813</v>
      </c>
      <c r="D16" s="46" t="s">
        <v>761</v>
      </c>
      <c r="E16" s="47"/>
      <c r="F16" s="48" t="s">
        <v>814</v>
      </c>
      <c r="G16" s="45" t="s">
        <v>815</v>
      </c>
      <c r="H16" s="45" t="s">
        <v>816</v>
      </c>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row>
    <row r="17" spans="1:194" s="55" customFormat="1" x14ac:dyDescent="0.2">
      <c r="A17" s="49">
        <v>5</v>
      </c>
      <c r="B17" s="50" t="s">
        <v>287</v>
      </c>
      <c r="C17" s="51" t="s">
        <v>817</v>
      </c>
      <c r="D17" s="52" t="s">
        <v>761</v>
      </c>
      <c r="E17" s="53"/>
      <c r="F17" s="54" t="s">
        <v>818</v>
      </c>
      <c r="G17" s="51" t="s">
        <v>819</v>
      </c>
      <c r="H17" s="51" t="s">
        <v>820</v>
      </c>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row>
    <row r="18" spans="1:194" s="55" customFormat="1" x14ac:dyDescent="0.2">
      <c r="A18" s="49">
        <v>6</v>
      </c>
      <c r="B18" s="50" t="s">
        <v>821</v>
      </c>
      <c r="C18" s="51" t="s">
        <v>822</v>
      </c>
      <c r="D18" s="56" t="s">
        <v>823</v>
      </c>
      <c r="E18" s="57" t="s">
        <v>823</v>
      </c>
      <c r="F18" s="51" t="s">
        <v>824</v>
      </c>
      <c r="G18" s="58" t="s">
        <v>823</v>
      </c>
      <c r="H18" s="58" t="s">
        <v>823</v>
      </c>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row>
    <row r="19" spans="1:194" s="55" customFormat="1" x14ac:dyDescent="0.2">
      <c r="A19" s="49">
        <v>7</v>
      </c>
      <c r="B19" s="50" t="s">
        <v>825</v>
      </c>
      <c r="C19" s="51" t="s">
        <v>822</v>
      </c>
      <c r="D19" s="56" t="s">
        <v>823</v>
      </c>
      <c r="E19" s="57" t="s">
        <v>823</v>
      </c>
      <c r="F19" s="51" t="s">
        <v>826</v>
      </c>
      <c r="G19" s="58" t="s">
        <v>823</v>
      </c>
      <c r="H19" s="58" t="s">
        <v>823</v>
      </c>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row>
    <row r="20" spans="1:194" s="34" customFormat="1" x14ac:dyDescent="0.2">
      <c r="A20" s="85">
        <v>8</v>
      </c>
      <c r="B20" s="88" t="s">
        <v>827</v>
      </c>
      <c r="C20" s="37" t="s">
        <v>828</v>
      </c>
      <c r="D20" s="38" t="s">
        <v>761</v>
      </c>
      <c r="E20" s="39"/>
      <c r="F20" s="40" t="s">
        <v>829</v>
      </c>
      <c r="G20" s="37" t="s">
        <v>830</v>
      </c>
      <c r="H20" s="37" t="s">
        <v>831</v>
      </c>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row>
    <row r="21" spans="1:194" s="36" customFormat="1" x14ac:dyDescent="0.2">
      <c r="A21" s="87"/>
      <c r="B21" s="90"/>
      <c r="C21" s="45" t="s">
        <v>832</v>
      </c>
      <c r="D21" s="46"/>
      <c r="E21" s="47" t="s">
        <v>761</v>
      </c>
      <c r="F21" s="48" t="s">
        <v>833</v>
      </c>
      <c r="G21" s="45" t="s">
        <v>834</v>
      </c>
      <c r="H21" s="45" t="s">
        <v>835</v>
      </c>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row>
    <row r="22" spans="1:194" s="55" customFormat="1" x14ac:dyDescent="0.2">
      <c r="A22" s="49">
        <v>9</v>
      </c>
      <c r="B22" s="50" t="s">
        <v>836</v>
      </c>
      <c r="C22" s="51"/>
      <c r="D22" s="56" t="s">
        <v>823</v>
      </c>
      <c r="E22" s="57" t="s">
        <v>823</v>
      </c>
      <c r="F22" s="51" t="s">
        <v>837</v>
      </c>
      <c r="G22" s="59" t="s">
        <v>823</v>
      </c>
      <c r="H22" s="59" t="s">
        <v>823</v>
      </c>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row>
    <row r="23" spans="1:194" s="55" customFormat="1" x14ac:dyDescent="0.2">
      <c r="A23" s="49">
        <v>10</v>
      </c>
      <c r="B23" s="50" t="s">
        <v>239</v>
      </c>
      <c r="C23" s="51" t="s">
        <v>838</v>
      </c>
      <c r="D23" s="52" t="s">
        <v>761</v>
      </c>
      <c r="E23" s="53"/>
      <c r="F23" s="54" t="s">
        <v>839</v>
      </c>
      <c r="G23" s="51" t="s">
        <v>840</v>
      </c>
      <c r="H23" s="51" t="s">
        <v>841</v>
      </c>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row>
    <row r="24" spans="1:194" s="34" customFormat="1" x14ac:dyDescent="0.2">
      <c r="A24" s="85">
        <v>11</v>
      </c>
      <c r="B24" s="88" t="s">
        <v>842</v>
      </c>
      <c r="C24" s="60" t="s">
        <v>843</v>
      </c>
      <c r="D24" s="61"/>
      <c r="E24" s="62" t="s">
        <v>761</v>
      </c>
      <c r="F24" s="63" t="s">
        <v>844</v>
      </c>
      <c r="G24" s="60" t="s">
        <v>845</v>
      </c>
      <c r="H24" s="60" t="s">
        <v>846</v>
      </c>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row>
    <row r="25" spans="1:194" x14ac:dyDescent="0.2">
      <c r="A25" s="86"/>
      <c r="B25" s="89"/>
      <c r="C25" s="64" t="s">
        <v>847</v>
      </c>
      <c r="D25" s="65" t="s">
        <v>761</v>
      </c>
      <c r="E25" s="66"/>
      <c r="F25" s="67" t="s">
        <v>848</v>
      </c>
      <c r="G25" s="64" t="s">
        <v>845</v>
      </c>
      <c r="H25" s="64" t="s">
        <v>849</v>
      </c>
    </row>
    <row r="26" spans="1:194" x14ac:dyDescent="0.2">
      <c r="A26" s="86"/>
      <c r="B26" s="89"/>
      <c r="C26" s="64" t="s">
        <v>850</v>
      </c>
      <c r="D26" s="65" t="s">
        <v>761</v>
      </c>
      <c r="E26" s="66"/>
      <c r="F26" s="67" t="s">
        <v>851</v>
      </c>
      <c r="G26" s="64" t="s">
        <v>852</v>
      </c>
      <c r="H26" s="64" t="s">
        <v>853</v>
      </c>
    </row>
    <row r="27" spans="1:194" s="36" customFormat="1" x14ac:dyDescent="0.2">
      <c r="A27" s="87"/>
      <c r="B27" s="90"/>
      <c r="C27" s="68" t="s">
        <v>854</v>
      </c>
      <c r="D27" s="69" t="s">
        <v>761</v>
      </c>
      <c r="E27" s="70"/>
      <c r="F27" s="71" t="s">
        <v>855</v>
      </c>
      <c r="G27" s="68" t="s">
        <v>852</v>
      </c>
      <c r="H27" s="68" t="s">
        <v>856</v>
      </c>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row>
    <row r="28" spans="1:194" s="55" customFormat="1" x14ac:dyDescent="0.2">
      <c r="A28" s="49">
        <v>12</v>
      </c>
      <c r="B28" s="72" t="s">
        <v>857</v>
      </c>
      <c r="C28" s="51" t="s">
        <v>858</v>
      </c>
      <c r="D28" s="52"/>
      <c r="E28" s="53" t="s">
        <v>761</v>
      </c>
      <c r="F28" s="54" t="s">
        <v>859</v>
      </c>
      <c r="G28" s="51" t="s">
        <v>860</v>
      </c>
      <c r="H28" s="51" t="s">
        <v>861</v>
      </c>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row>
    <row r="29" spans="1:194" s="55" customFormat="1" x14ac:dyDescent="0.2">
      <c r="A29" s="49">
        <v>13</v>
      </c>
      <c r="B29" s="72" t="s">
        <v>862</v>
      </c>
      <c r="C29" s="51" t="s">
        <v>822</v>
      </c>
      <c r="D29" s="56" t="s">
        <v>823</v>
      </c>
      <c r="E29" s="57" t="s">
        <v>823</v>
      </c>
      <c r="F29" s="51" t="s">
        <v>863</v>
      </c>
      <c r="G29" s="59" t="s">
        <v>823</v>
      </c>
      <c r="H29" s="59" t="s">
        <v>823</v>
      </c>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row>
    <row r="30" spans="1:194" s="34" customFormat="1" x14ac:dyDescent="0.2">
      <c r="A30" s="85">
        <v>14</v>
      </c>
      <c r="B30" s="88" t="s">
        <v>864</v>
      </c>
      <c r="C30" s="37" t="s">
        <v>865</v>
      </c>
      <c r="D30" s="38"/>
      <c r="E30" s="39" t="s">
        <v>761</v>
      </c>
      <c r="F30" s="40" t="s">
        <v>866</v>
      </c>
      <c r="G30" s="37" t="s">
        <v>867</v>
      </c>
      <c r="H30" s="37" t="s">
        <v>868</v>
      </c>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row>
    <row r="31" spans="1:194" x14ac:dyDescent="0.2">
      <c r="A31" s="86"/>
      <c r="B31" s="89"/>
      <c r="C31" s="41" t="s">
        <v>869</v>
      </c>
      <c r="D31" s="42" t="s">
        <v>761</v>
      </c>
      <c r="E31" s="43"/>
      <c r="F31" s="44" t="s">
        <v>870</v>
      </c>
      <c r="G31" s="41" t="s">
        <v>871</v>
      </c>
      <c r="H31" s="41" t="s">
        <v>872</v>
      </c>
    </row>
    <row r="32" spans="1:194" s="36" customFormat="1" x14ac:dyDescent="0.2">
      <c r="A32" s="87"/>
      <c r="B32" s="90"/>
      <c r="C32" s="45" t="s">
        <v>873</v>
      </c>
      <c r="D32" s="46"/>
      <c r="E32" s="47" t="s">
        <v>761</v>
      </c>
      <c r="F32" s="48" t="s">
        <v>874</v>
      </c>
      <c r="G32" s="45" t="s">
        <v>875</v>
      </c>
      <c r="H32" s="45" t="s">
        <v>876</v>
      </c>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row>
    <row r="33" spans="1:194" s="55" customFormat="1" x14ac:dyDescent="0.2">
      <c r="A33" s="49">
        <v>15</v>
      </c>
      <c r="B33" s="72" t="s">
        <v>877</v>
      </c>
      <c r="C33" s="51" t="s">
        <v>878</v>
      </c>
      <c r="D33" s="52"/>
      <c r="E33" s="53" t="s">
        <v>761</v>
      </c>
      <c r="F33" s="54" t="s">
        <v>879</v>
      </c>
      <c r="G33" s="51" t="s">
        <v>880</v>
      </c>
      <c r="H33" s="51" t="s">
        <v>881</v>
      </c>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row>
    <row r="34" spans="1:194" s="55" customFormat="1" x14ac:dyDescent="0.2">
      <c r="A34" s="49">
        <v>16</v>
      </c>
      <c r="B34" s="72" t="s">
        <v>882</v>
      </c>
      <c r="C34" s="51" t="s">
        <v>883</v>
      </c>
      <c r="D34" s="52" t="s">
        <v>761</v>
      </c>
      <c r="E34" s="53"/>
      <c r="F34" s="54" t="s">
        <v>884</v>
      </c>
      <c r="G34" s="51" t="s">
        <v>885</v>
      </c>
      <c r="H34" s="51" t="s">
        <v>886</v>
      </c>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row>
    <row r="35" spans="1:194" s="34" customFormat="1" x14ac:dyDescent="0.2">
      <c r="A35" s="85">
        <v>17</v>
      </c>
      <c r="B35" s="88" t="s">
        <v>48</v>
      </c>
      <c r="C35" s="37" t="s">
        <v>887</v>
      </c>
      <c r="D35" s="38" t="s">
        <v>761</v>
      </c>
      <c r="E35" s="39"/>
      <c r="F35" s="40" t="s">
        <v>888</v>
      </c>
      <c r="G35" s="37" t="s">
        <v>889</v>
      </c>
      <c r="H35" s="37" t="s">
        <v>890</v>
      </c>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row>
    <row r="36" spans="1:194" x14ac:dyDescent="0.2">
      <c r="A36" s="86"/>
      <c r="B36" s="89"/>
      <c r="C36" s="41" t="s">
        <v>891</v>
      </c>
      <c r="D36" s="42" t="s">
        <v>761</v>
      </c>
      <c r="E36" s="43"/>
      <c r="F36" s="44" t="s">
        <v>892</v>
      </c>
      <c r="G36" s="41" t="s">
        <v>893</v>
      </c>
      <c r="H36" s="41" t="s">
        <v>894</v>
      </c>
    </row>
    <row r="37" spans="1:194" x14ac:dyDescent="0.2">
      <c r="A37" s="86"/>
      <c r="B37" s="89"/>
      <c r="C37" s="41" t="s">
        <v>895</v>
      </c>
      <c r="D37" s="42" t="s">
        <v>761</v>
      </c>
      <c r="E37" s="43"/>
      <c r="F37" s="44" t="s">
        <v>896</v>
      </c>
      <c r="G37" s="41" t="s">
        <v>897</v>
      </c>
      <c r="H37" s="41" t="s">
        <v>898</v>
      </c>
    </row>
    <row r="38" spans="1:194" s="36" customFormat="1" x14ac:dyDescent="0.2">
      <c r="A38" s="87"/>
      <c r="B38" s="90"/>
      <c r="C38" s="45" t="s">
        <v>899</v>
      </c>
      <c r="D38" s="46"/>
      <c r="E38" s="47" t="s">
        <v>761</v>
      </c>
      <c r="F38" s="48" t="s">
        <v>900</v>
      </c>
      <c r="G38" s="45" t="s">
        <v>901</v>
      </c>
      <c r="H38" s="45" t="s">
        <v>902</v>
      </c>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row>
    <row r="39" spans="1:194" s="34" customFormat="1" x14ac:dyDescent="0.2">
      <c r="A39" s="85">
        <v>18</v>
      </c>
      <c r="B39" s="88" t="s">
        <v>240</v>
      </c>
      <c r="C39" s="37" t="s">
        <v>903</v>
      </c>
      <c r="D39" s="38" t="s">
        <v>761</v>
      </c>
      <c r="E39" s="39"/>
      <c r="F39" s="40" t="s">
        <v>904</v>
      </c>
      <c r="G39" s="37" t="s">
        <v>905</v>
      </c>
      <c r="H39" s="37" t="s">
        <v>906</v>
      </c>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row>
    <row r="40" spans="1:194" s="36" customFormat="1" x14ac:dyDescent="0.2">
      <c r="A40" s="87"/>
      <c r="B40" s="90"/>
      <c r="C40" s="45" t="s">
        <v>907</v>
      </c>
      <c r="D40" s="46" t="s">
        <v>761</v>
      </c>
      <c r="E40" s="47"/>
      <c r="F40" s="48" t="s">
        <v>908</v>
      </c>
      <c r="G40" s="45" t="s">
        <v>909</v>
      </c>
      <c r="H40" s="45" t="s">
        <v>910</v>
      </c>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row>
    <row r="41" spans="1:194" s="34" customFormat="1" x14ac:dyDescent="0.2">
      <c r="A41" s="85">
        <v>19</v>
      </c>
      <c r="B41" s="88" t="s">
        <v>911</v>
      </c>
      <c r="C41" s="37" t="s">
        <v>912</v>
      </c>
      <c r="D41" s="38" t="s">
        <v>761</v>
      </c>
      <c r="E41" s="39"/>
      <c r="F41" s="40" t="s">
        <v>913</v>
      </c>
      <c r="G41" s="37" t="s">
        <v>914</v>
      </c>
      <c r="H41" s="37" t="s">
        <v>915</v>
      </c>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row>
    <row r="42" spans="1:194" s="36" customFormat="1" x14ac:dyDescent="0.2">
      <c r="A42" s="87"/>
      <c r="B42" s="90"/>
      <c r="C42" s="45" t="s">
        <v>916</v>
      </c>
      <c r="D42" s="46"/>
      <c r="E42" s="47" t="s">
        <v>761</v>
      </c>
      <c r="F42" s="48" t="s">
        <v>917</v>
      </c>
      <c r="G42" s="45" t="s">
        <v>914</v>
      </c>
      <c r="H42" s="45" t="s">
        <v>918</v>
      </c>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row>
    <row r="43" spans="1:194" s="55" customFormat="1" x14ac:dyDescent="0.2">
      <c r="A43" s="49">
        <v>20</v>
      </c>
      <c r="B43" s="72" t="s">
        <v>919</v>
      </c>
      <c r="C43" s="51" t="s">
        <v>822</v>
      </c>
      <c r="D43" s="56" t="s">
        <v>823</v>
      </c>
      <c r="E43" s="57" t="s">
        <v>823</v>
      </c>
      <c r="F43" s="51" t="s">
        <v>920</v>
      </c>
      <c r="G43" s="59" t="s">
        <v>823</v>
      </c>
      <c r="H43" s="59" t="s">
        <v>823</v>
      </c>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row>
    <row r="44" spans="1:194" s="34" customFormat="1" x14ac:dyDescent="0.2">
      <c r="A44" s="85">
        <v>21</v>
      </c>
      <c r="B44" s="88" t="s">
        <v>290</v>
      </c>
      <c r="C44" s="37" t="s">
        <v>921</v>
      </c>
      <c r="D44" s="38"/>
      <c r="E44" s="39" t="s">
        <v>761</v>
      </c>
      <c r="F44" s="40" t="s">
        <v>922</v>
      </c>
      <c r="G44" s="37" t="s">
        <v>923</v>
      </c>
      <c r="H44" s="37" t="s">
        <v>924</v>
      </c>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row>
    <row r="45" spans="1:194" x14ac:dyDescent="0.2">
      <c r="A45" s="86"/>
      <c r="B45" s="89"/>
      <c r="C45" s="41" t="s">
        <v>925</v>
      </c>
      <c r="D45" s="42"/>
      <c r="E45" s="43" t="s">
        <v>761</v>
      </c>
      <c r="F45" s="44" t="s">
        <v>926</v>
      </c>
      <c r="G45" s="41" t="s">
        <v>923</v>
      </c>
      <c r="H45" s="41" t="s">
        <v>927</v>
      </c>
    </row>
    <row r="46" spans="1:194" s="36" customFormat="1" x14ac:dyDescent="0.2">
      <c r="A46" s="87"/>
      <c r="B46" s="90"/>
      <c r="C46" s="45" t="s">
        <v>928</v>
      </c>
      <c r="D46" s="46"/>
      <c r="E46" s="47" t="s">
        <v>761</v>
      </c>
      <c r="F46" s="48" t="s">
        <v>929</v>
      </c>
      <c r="G46" s="45" t="s">
        <v>930</v>
      </c>
      <c r="H46" s="45" t="s">
        <v>931</v>
      </c>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row>
    <row r="47" spans="1:194" s="34" customFormat="1" x14ac:dyDescent="0.2">
      <c r="A47" s="85">
        <v>22</v>
      </c>
      <c r="B47" s="88" t="s">
        <v>932</v>
      </c>
      <c r="C47" s="37" t="s">
        <v>933</v>
      </c>
      <c r="D47" s="38"/>
      <c r="E47" s="39" t="s">
        <v>761</v>
      </c>
      <c r="F47" s="40" t="s">
        <v>934</v>
      </c>
      <c r="G47" s="37" t="s">
        <v>935</v>
      </c>
      <c r="H47" s="37" t="s">
        <v>936</v>
      </c>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row>
    <row r="48" spans="1:194" x14ac:dyDescent="0.2">
      <c r="A48" s="86"/>
      <c r="B48" s="89"/>
      <c r="C48" s="41" t="s">
        <v>937</v>
      </c>
      <c r="D48" s="42"/>
      <c r="E48" s="43" t="s">
        <v>761</v>
      </c>
      <c r="F48" s="44" t="s">
        <v>938</v>
      </c>
      <c r="G48" s="41" t="s">
        <v>939</v>
      </c>
      <c r="H48" s="41" t="s">
        <v>940</v>
      </c>
    </row>
    <row r="49" spans="1:194" s="36" customFormat="1" x14ac:dyDescent="0.2">
      <c r="A49" s="87"/>
      <c r="B49" s="90"/>
      <c r="C49" s="45" t="s">
        <v>941</v>
      </c>
      <c r="D49" s="46" t="s">
        <v>761</v>
      </c>
      <c r="E49" s="47"/>
      <c r="F49" s="48" t="s">
        <v>942</v>
      </c>
      <c r="G49" s="45" t="s">
        <v>943</v>
      </c>
      <c r="H49" s="45" t="s">
        <v>944</v>
      </c>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row>
    <row r="50" spans="1:194" s="34" customFormat="1" x14ac:dyDescent="0.2">
      <c r="A50" s="85">
        <v>23</v>
      </c>
      <c r="B50" s="88" t="s">
        <v>114</v>
      </c>
      <c r="C50" s="37" t="s">
        <v>945</v>
      </c>
      <c r="D50" s="38" t="s">
        <v>761</v>
      </c>
      <c r="E50" s="39"/>
      <c r="F50" s="40" t="s">
        <v>946</v>
      </c>
      <c r="G50" s="37" t="s">
        <v>947</v>
      </c>
      <c r="H50" s="37" t="s">
        <v>948</v>
      </c>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row>
    <row r="51" spans="1:194" s="36" customFormat="1" x14ac:dyDescent="0.2">
      <c r="A51" s="87"/>
      <c r="B51" s="90"/>
      <c r="C51" s="45" t="s">
        <v>949</v>
      </c>
      <c r="D51" s="46"/>
      <c r="E51" s="47" t="s">
        <v>761</v>
      </c>
      <c r="F51" s="48" t="s">
        <v>950</v>
      </c>
      <c r="G51" s="45" t="s">
        <v>951</v>
      </c>
      <c r="H51" s="45" t="s">
        <v>952</v>
      </c>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row>
    <row r="52" spans="1:194" s="34" customFormat="1" x14ac:dyDescent="0.2">
      <c r="A52" s="85">
        <v>24</v>
      </c>
      <c r="B52" s="88" t="s">
        <v>253</v>
      </c>
      <c r="C52" s="37" t="s">
        <v>953</v>
      </c>
      <c r="D52" s="38"/>
      <c r="E52" s="39" t="s">
        <v>761</v>
      </c>
      <c r="F52" s="40" t="s">
        <v>954</v>
      </c>
      <c r="G52" s="37" t="s">
        <v>955</v>
      </c>
      <c r="H52" s="37" t="s">
        <v>956</v>
      </c>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row>
    <row r="53" spans="1:194" x14ac:dyDescent="0.2">
      <c r="A53" s="86"/>
      <c r="B53" s="89"/>
      <c r="C53" s="41" t="s">
        <v>957</v>
      </c>
      <c r="D53" s="42"/>
      <c r="E53" s="43" t="s">
        <v>761</v>
      </c>
      <c r="F53" s="44" t="s">
        <v>958</v>
      </c>
      <c r="G53" s="41" t="s">
        <v>959</v>
      </c>
      <c r="H53" s="41" t="s">
        <v>960</v>
      </c>
    </row>
    <row r="54" spans="1:194" s="36" customFormat="1" x14ac:dyDescent="0.2">
      <c r="A54" s="87"/>
      <c r="B54" s="90"/>
      <c r="C54" s="45" t="s">
        <v>961</v>
      </c>
      <c r="D54" s="46" t="s">
        <v>761</v>
      </c>
      <c r="E54" s="47"/>
      <c r="F54" s="48" t="s">
        <v>962</v>
      </c>
      <c r="G54" s="45" t="s">
        <v>963</v>
      </c>
      <c r="H54" s="45" t="s">
        <v>964</v>
      </c>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row>
    <row r="55" spans="1:194" s="34" customFormat="1" x14ac:dyDescent="0.2">
      <c r="A55" s="85">
        <v>25</v>
      </c>
      <c r="B55" s="88" t="s">
        <v>28</v>
      </c>
      <c r="C55" s="37" t="s">
        <v>965</v>
      </c>
      <c r="D55" s="38" t="s">
        <v>761</v>
      </c>
      <c r="E55" s="39"/>
      <c r="F55" s="40" t="s">
        <v>966</v>
      </c>
      <c r="G55" s="37" t="s">
        <v>967</v>
      </c>
      <c r="H55" s="37" t="s">
        <v>968</v>
      </c>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row>
    <row r="56" spans="1:194" s="36" customFormat="1" x14ac:dyDescent="0.2">
      <c r="A56" s="87"/>
      <c r="B56" s="90"/>
      <c r="C56" s="45" t="s">
        <v>969</v>
      </c>
      <c r="D56" s="46" t="s">
        <v>761</v>
      </c>
      <c r="E56" s="47"/>
      <c r="F56" s="48" t="s">
        <v>970</v>
      </c>
      <c r="G56" s="45" t="s">
        <v>971</v>
      </c>
      <c r="H56" s="45" t="s">
        <v>972</v>
      </c>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row>
    <row r="57" spans="1:194" s="34" customFormat="1" x14ac:dyDescent="0.2">
      <c r="A57" s="85">
        <v>26</v>
      </c>
      <c r="B57" s="88" t="s">
        <v>29</v>
      </c>
      <c r="C57" s="37" t="s">
        <v>973</v>
      </c>
      <c r="D57" s="38" t="s">
        <v>761</v>
      </c>
      <c r="E57" s="39"/>
      <c r="F57" s="40" t="s">
        <v>974</v>
      </c>
      <c r="G57" s="37" t="s">
        <v>971</v>
      </c>
      <c r="H57" s="37" t="s">
        <v>975</v>
      </c>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row>
    <row r="58" spans="1:194" x14ac:dyDescent="0.2">
      <c r="A58" s="86"/>
      <c r="B58" s="89"/>
      <c r="C58" s="41" t="s">
        <v>976</v>
      </c>
      <c r="D58" s="42" t="s">
        <v>761</v>
      </c>
      <c r="E58" s="43"/>
      <c r="F58" s="44" t="s">
        <v>977</v>
      </c>
      <c r="G58" s="41" t="s">
        <v>978</v>
      </c>
      <c r="H58" s="41" t="s">
        <v>979</v>
      </c>
    </row>
    <row r="59" spans="1:194" s="36" customFormat="1" x14ac:dyDescent="0.2">
      <c r="A59" s="87"/>
      <c r="B59" s="90"/>
      <c r="C59" s="45" t="s">
        <v>980</v>
      </c>
      <c r="D59" s="46"/>
      <c r="E59" s="47" t="s">
        <v>761</v>
      </c>
      <c r="F59" s="48" t="s">
        <v>981</v>
      </c>
      <c r="G59" s="45" t="s">
        <v>982</v>
      </c>
      <c r="H59" s="45" t="s">
        <v>983</v>
      </c>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row>
    <row r="60" spans="1:194" s="34" customFormat="1" x14ac:dyDescent="0.2">
      <c r="A60" s="85">
        <v>27</v>
      </c>
      <c r="B60" s="88" t="s">
        <v>221</v>
      </c>
      <c r="C60" s="37" t="s">
        <v>984</v>
      </c>
      <c r="D60" s="38" t="s">
        <v>761</v>
      </c>
      <c r="E60" s="39"/>
      <c r="F60" s="40" t="s">
        <v>985</v>
      </c>
      <c r="G60" s="37" t="s">
        <v>986</v>
      </c>
      <c r="H60" s="37" t="s">
        <v>987</v>
      </c>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row>
    <row r="61" spans="1:194" s="36" customFormat="1" x14ac:dyDescent="0.2">
      <c r="A61" s="87"/>
      <c r="B61" s="90"/>
      <c r="C61" s="45" t="s">
        <v>988</v>
      </c>
      <c r="D61" s="46" t="s">
        <v>761</v>
      </c>
      <c r="E61" s="47"/>
      <c r="F61" s="48" t="s">
        <v>989</v>
      </c>
      <c r="G61" s="45" t="s">
        <v>990</v>
      </c>
      <c r="H61" s="45" t="s">
        <v>991</v>
      </c>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row>
    <row r="62" spans="1:194" s="34" customFormat="1" x14ac:dyDescent="0.2">
      <c r="A62" s="85">
        <v>28</v>
      </c>
      <c r="B62" s="88" t="s">
        <v>992</v>
      </c>
      <c r="C62" s="37" t="s">
        <v>993</v>
      </c>
      <c r="D62" s="38" t="s">
        <v>761</v>
      </c>
      <c r="E62" s="39"/>
      <c r="F62" s="40" t="s">
        <v>994</v>
      </c>
      <c r="G62" s="37" t="s">
        <v>995</v>
      </c>
      <c r="H62" s="37" t="s">
        <v>996</v>
      </c>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row>
    <row r="63" spans="1:194" x14ac:dyDescent="0.2">
      <c r="A63" s="86"/>
      <c r="B63" s="89"/>
      <c r="C63" s="41" t="s">
        <v>997</v>
      </c>
      <c r="D63" s="42"/>
      <c r="E63" s="43" t="s">
        <v>761</v>
      </c>
      <c r="F63" s="44" t="s">
        <v>998</v>
      </c>
      <c r="G63" s="41" t="s">
        <v>999</v>
      </c>
      <c r="H63" s="41" t="s">
        <v>1000</v>
      </c>
    </row>
    <row r="64" spans="1:194" s="36" customFormat="1" x14ac:dyDescent="0.2">
      <c r="A64" s="87"/>
      <c r="B64" s="90"/>
      <c r="C64" s="45" t="s">
        <v>1001</v>
      </c>
      <c r="D64" s="46"/>
      <c r="E64" s="47" t="s">
        <v>761</v>
      </c>
      <c r="F64" s="48" t="s">
        <v>1002</v>
      </c>
      <c r="G64" s="45" t="s">
        <v>1003</v>
      </c>
      <c r="H64" s="45" t="s">
        <v>1004</v>
      </c>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row>
    <row r="65" spans="1:194" s="55" customFormat="1" x14ac:dyDescent="0.2">
      <c r="A65" s="49">
        <v>29</v>
      </c>
      <c r="B65" s="72" t="s">
        <v>225</v>
      </c>
      <c r="C65" s="51" t="s">
        <v>1005</v>
      </c>
      <c r="D65" s="52"/>
      <c r="E65" s="53" t="s">
        <v>761</v>
      </c>
      <c r="F65" s="54" t="s">
        <v>1006</v>
      </c>
      <c r="G65" s="51" t="s">
        <v>1007</v>
      </c>
      <c r="H65" s="51" t="s">
        <v>1008</v>
      </c>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row>
    <row r="66" spans="1:194" s="34" customFormat="1" x14ac:dyDescent="0.2">
      <c r="A66" s="85">
        <v>30</v>
      </c>
      <c r="B66" s="88" t="s">
        <v>259</v>
      </c>
      <c r="C66" s="37" t="s">
        <v>1009</v>
      </c>
      <c r="D66" s="38"/>
      <c r="E66" s="39" t="s">
        <v>761</v>
      </c>
      <c r="F66" s="40" t="s">
        <v>1010</v>
      </c>
      <c r="G66" s="37" t="s">
        <v>1011</v>
      </c>
      <c r="H66" s="37" t="s">
        <v>1012</v>
      </c>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row>
    <row r="67" spans="1:194" x14ac:dyDescent="0.2">
      <c r="A67" s="86"/>
      <c r="B67" s="89"/>
      <c r="C67" s="41" t="s">
        <v>1013</v>
      </c>
      <c r="D67" s="42"/>
      <c r="E67" s="43" t="s">
        <v>761</v>
      </c>
      <c r="F67" s="44" t="s">
        <v>1014</v>
      </c>
      <c r="G67" s="41" t="s">
        <v>1015</v>
      </c>
      <c r="H67" s="41" t="s">
        <v>1016</v>
      </c>
    </row>
    <row r="68" spans="1:194" x14ac:dyDescent="0.2">
      <c r="A68" s="86"/>
      <c r="B68" s="89"/>
      <c r="C68" s="41" t="s">
        <v>1017</v>
      </c>
      <c r="D68" s="42" t="s">
        <v>761</v>
      </c>
      <c r="E68" s="43"/>
      <c r="F68" s="44" t="s">
        <v>1018</v>
      </c>
      <c r="G68" s="41" t="s">
        <v>1019</v>
      </c>
      <c r="H68" s="41" t="s">
        <v>1020</v>
      </c>
    </row>
    <row r="69" spans="1:194" s="36" customFormat="1" x14ac:dyDescent="0.2">
      <c r="A69" s="87"/>
      <c r="B69" s="90"/>
      <c r="C69" s="45" t="s">
        <v>1021</v>
      </c>
      <c r="D69" s="46" t="s">
        <v>761</v>
      </c>
      <c r="E69" s="47"/>
      <c r="F69" s="48" t="s">
        <v>1022</v>
      </c>
      <c r="G69" s="45" t="s">
        <v>1023</v>
      </c>
      <c r="H69" s="45" t="s">
        <v>1024</v>
      </c>
      <c r="I69" s="9"/>
      <c r="J69" s="9"/>
      <c r="K69" s="9"/>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row>
    <row r="70" spans="1:194" s="55" customFormat="1" x14ac:dyDescent="0.2">
      <c r="A70" s="49">
        <v>31</v>
      </c>
      <c r="B70" s="72" t="s">
        <v>1025</v>
      </c>
      <c r="C70" s="51" t="s">
        <v>1026</v>
      </c>
      <c r="D70" s="52"/>
      <c r="E70" s="53" t="s">
        <v>761</v>
      </c>
      <c r="F70" s="54" t="s">
        <v>1027</v>
      </c>
      <c r="G70" s="51" t="s">
        <v>1028</v>
      </c>
      <c r="H70" s="51" t="s">
        <v>1029</v>
      </c>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row>
    <row r="71" spans="1:194" s="55" customFormat="1" x14ac:dyDescent="0.2">
      <c r="A71" s="49">
        <v>32</v>
      </c>
      <c r="B71" s="72" t="s">
        <v>1030</v>
      </c>
      <c r="C71" s="51" t="s">
        <v>822</v>
      </c>
      <c r="D71" s="56" t="s">
        <v>823</v>
      </c>
      <c r="E71" s="57" t="s">
        <v>823</v>
      </c>
      <c r="F71" s="51" t="s">
        <v>1031</v>
      </c>
      <c r="G71" s="59" t="s">
        <v>823</v>
      </c>
      <c r="H71" s="59" t="s">
        <v>823</v>
      </c>
      <c r="I71" s="9"/>
      <c r="J71" s="9"/>
      <c r="K71" s="9"/>
      <c r="L71" s="9"/>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row>
    <row r="72" spans="1:194" s="34" customFormat="1" x14ac:dyDescent="0.2">
      <c r="A72" s="85">
        <v>33</v>
      </c>
      <c r="B72" s="88" t="s">
        <v>1032</v>
      </c>
      <c r="C72" s="37" t="s">
        <v>1033</v>
      </c>
      <c r="D72" s="38" t="s">
        <v>761</v>
      </c>
      <c r="E72" s="39"/>
      <c r="F72" s="40" t="s">
        <v>1034</v>
      </c>
      <c r="G72" s="37" t="s">
        <v>1035</v>
      </c>
      <c r="H72" s="37" t="s">
        <v>1036</v>
      </c>
      <c r="I72" s="9"/>
      <c r="J72" s="9"/>
      <c r="K72" s="9"/>
      <c r="L72" s="9"/>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row>
    <row r="73" spans="1:194" x14ac:dyDescent="0.2">
      <c r="A73" s="86"/>
      <c r="B73" s="89"/>
      <c r="C73" s="41" t="s">
        <v>1037</v>
      </c>
      <c r="D73" s="42" t="s">
        <v>761</v>
      </c>
      <c r="E73" s="43"/>
      <c r="F73" s="44" t="s">
        <v>1038</v>
      </c>
      <c r="G73" s="41" t="s">
        <v>1039</v>
      </c>
      <c r="H73" s="41" t="s">
        <v>1040</v>
      </c>
    </row>
    <row r="74" spans="1:194" x14ac:dyDescent="0.2">
      <c r="A74" s="86"/>
      <c r="B74" s="89"/>
      <c r="C74" s="41" t="s">
        <v>1041</v>
      </c>
      <c r="D74" s="42" t="s">
        <v>761</v>
      </c>
      <c r="E74" s="43"/>
      <c r="F74" s="44" t="s">
        <v>1042</v>
      </c>
      <c r="G74" s="41" t="s">
        <v>1039</v>
      </c>
      <c r="H74" s="41" t="s">
        <v>1043</v>
      </c>
    </row>
    <row r="75" spans="1:194" s="36" customFormat="1" ht="25.5" x14ac:dyDescent="0.2">
      <c r="A75" s="87"/>
      <c r="B75" s="90"/>
      <c r="C75" s="73" t="s">
        <v>1044</v>
      </c>
      <c r="D75" s="46" t="s">
        <v>761</v>
      </c>
      <c r="E75" s="47"/>
      <c r="F75" s="74" t="s">
        <v>1045</v>
      </c>
      <c r="G75" s="75" t="s">
        <v>1046</v>
      </c>
      <c r="H75" s="76" t="s">
        <v>1047</v>
      </c>
      <c r="I75" s="9"/>
      <c r="J75" s="9"/>
      <c r="K75" s="9"/>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row>
    <row r="76" spans="1:194" s="34" customFormat="1" x14ac:dyDescent="0.2">
      <c r="A76" s="85">
        <v>34</v>
      </c>
      <c r="B76" s="88" t="s">
        <v>1048</v>
      </c>
      <c r="C76" s="37" t="s">
        <v>1049</v>
      </c>
      <c r="D76" s="38" t="s">
        <v>761</v>
      </c>
      <c r="E76" s="39"/>
      <c r="F76" s="40" t="s">
        <v>1050</v>
      </c>
      <c r="G76" s="37" t="s">
        <v>1051</v>
      </c>
      <c r="H76" s="37" t="s">
        <v>1052</v>
      </c>
      <c r="I76" s="9"/>
      <c r="J76" s="9"/>
      <c r="K76" s="9"/>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row>
    <row r="77" spans="1:194" x14ac:dyDescent="0.2">
      <c r="A77" s="86"/>
      <c r="B77" s="89"/>
      <c r="C77" s="41" t="s">
        <v>1053</v>
      </c>
      <c r="D77" s="42" t="s">
        <v>761</v>
      </c>
      <c r="E77" s="43"/>
      <c r="F77" s="44" t="s">
        <v>1054</v>
      </c>
      <c r="G77" s="41" t="s">
        <v>1055</v>
      </c>
      <c r="H77" s="41" t="s">
        <v>1056</v>
      </c>
    </row>
    <row r="78" spans="1:194" x14ac:dyDescent="0.2">
      <c r="A78" s="86"/>
      <c r="B78" s="89"/>
      <c r="C78" s="41" t="s">
        <v>1057</v>
      </c>
      <c r="D78" s="42" t="s">
        <v>761</v>
      </c>
      <c r="E78" s="43"/>
      <c r="F78" s="44" t="s">
        <v>1058</v>
      </c>
      <c r="G78" s="41" t="s">
        <v>1059</v>
      </c>
      <c r="H78" s="41" t="s">
        <v>1060</v>
      </c>
    </row>
    <row r="79" spans="1:194" x14ac:dyDescent="0.2">
      <c r="A79" s="86"/>
      <c r="B79" s="89"/>
      <c r="C79" s="41" t="s">
        <v>1061</v>
      </c>
      <c r="D79" s="42"/>
      <c r="E79" s="43" t="s">
        <v>761</v>
      </c>
      <c r="F79" s="44" t="s">
        <v>1062</v>
      </c>
      <c r="G79" s="41" t="s">
        <v>1063</v>
      </c>
      <c r="H79" s="41" t="s">
        <v>1064</v>
      </c>
    </row>
    <row r="80" spans="1:194" s="36" customFormat="1" x14ac:dyDescent="0.2">
      <c r="A80" s="87"/>
      <c r="B80" s="90"/>
      <c r="C80" s="45" t="s">
        <v>1065</v>
      </c>
      <c r="D80" s="46"/>
      <c r="E80" s="47" t="s">
        <v>761</v>
      </c>
      <c r="F80" s="48" t="s">
        <v>1066</v>
      </c>
      <c r="G80" s="45" t="s">
        <v>1067</v>
      </c>
      <c r="H80" s="45" t="s">
        <v>1068</v>
      </c>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row>
    <row r="81" spans="1:194" s="34" customFormat="1" x14ac:dyDescent="0.2">
      <c r="A81" s="85">
        <v>35</v>
      </c>
      <c r="B81" s="88" t="s">
        <v>228</v>
      </c>
      <c r="C81" s="37" t="s">
        <v>1069</v>
      </c>
      <c r="D81" s="38" t="s">
        <v>761</v>
      </c>
      <c r="E81" s="39"/>
      <c r="F81" s="40" t="s">
        <v>1070</v>
      </c>
      <c r="G81" s="37" t="s">
        <v>1071</v>
      </c>
      <c r="H81" s="37" t="s">
        <v>1072</v>
      </c>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row>
    <row r="82" spans="1:194" x14ac:dyDescent="0.2">
      <c r="A82" s="86"/>
      <c r="B82" s="89"/>
      <c r="C82" s="41" t="s">
        <v>1073</v>
      </c>
      <c r="D82" s="42" t="s">
        <v>761</v>
      </c>
      <c r="E82" s="43"/>
      <c r="F82" s="44" t="s">
        <v>1074</v>
      </c>
      <c r="G82" s="41" t="s">
        <v>1075</v>
      </c>
      <c r="H82" s="41" t="s">
        <v>1076</v>
      </c>
    </row>
    <row r="83" spans="1:194" s="36" customFormat="1" x14ac:dyDescent="0.2">
      <c r="A83" s="87"/>
      <c r="B83" s="90"/>
      <c r="C83" s="45" t="s">
        <v>1077</v>
      </c>
      <c r="D83" s="46" t="s">
        <v>761</v>
      </c>
      <c r="E83" s="47"/>
      <c r="F83" s="48" t="s">
        <v>1078</v>
      </c>
      <c r="G83" s="45" t="s">
        <v>1075</v>
      </c>
      <c r="H83" s="45" t="s">
        <v>1079</v>
      </c>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row>
    <row r="84" spans="1:194" s="55" customFormat="1" x14ac:dyDescent="0.2">
      <c r="A84" s="49">
        <v>36</v>
      </c>
      <c r="B84" s="72" t="s">
        <v>292</v>
      </c>
      <c r="C84" s="51" t="s">
        <v>822</v>
      </c>
      <c r="D84" s="56" t="s">
        <v>823</v>
      </c>
      <c r="E84" s="57" t="s">
        <v>823</v>
      </c>
      <c r="F84" s="51" t="s">
        <v>1080</v>
      </c>
      <c r="G84" s="59" t="s">
        <v>823</v>
      </c>
      <c r="H84" s="59" t="s">
        <v>823</v>
      </c>
      <c r="I84" s="9"/>
      <c r="J84" s="9"/>
      <c r="K84" s="9"/>
      <c r="L84" s="9"/>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row>
    <row r="85" spans="1:194" s="34" customFormat="1" x14ac:dyDescent="0.2">
      <c r="A85" s="85">
        <v>37</v>
      </c>
      <c r="B85" s="88" t="s">
        <v>293</v>
      </c>
      <c r="C85" s="37" t="s">
        <v>1081</v>
      </c>
      <c r="D85" s="38" t="s">
        <v>761</v>
      </c>
      <c r="E85" s="39"/>
      <c r="F85" s="40" t="s">
        <v>1082</v>
      </c>
      <c r="G85" s="37" t="s">
        <v>1083</v>
      </c>
      <c r="H85" s="37" t="s">
        <v>1084</v>
      </c>
      <c r="I85" s="9"/>
      <c r="J85" s="9"/>
      <c r="K85" s="9"/>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row>
    <row r="86" spans="1:194" s="36" customFormat="1" x14ac:dyDescent="0.2">
      <c r="A86" s="87"/>
      <c r="B86" s="90"/>
      <c r="C86" s="45" t="s">
        <v>1085</v>
      </c>
      <c r="D86" s="46"/>
      <c r="E86" s="47" t="s">
        <v>761</v>
      </c>
      <c r="F86" s="48" t="s">
        <v>1086</v>
      </c>
      <c r="G86" s="45" t="s">
        <v>1083</v>
      </c>
      <c r="H86" s="45" t="s">
        <v>1087</v>
      </c>
      <c r="I86" s="9"/>
      <c r="J86" s="9"/>
      <c r="K86" s="9"/>
      <c r="L86" s="9"/>
      <c r="M86" s="9"/>
      <c r="N86" s="9"/>
      <c r="O86" s="9"/>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row>
    <row r="87" spans="1:194" s="34" customFormat="1" x14ac:dyDescent="0.2">
      <c r="A87" s="85">
        <v>38</v>
      </c>
      <c r="B87" s="88" t="s">
        <v>33</v>
      </c>
      <c r="C87" s="37" t="s">
        <v>1088</v>
      </c>
      <c r="D87" s="38" t="s">
        <v>761</v>
      </c>
      <c r="E87" s="39"/>
      <c r="F87" s="40" t="s">
        <v>1089</v>
      </c>
      <c r="G87" s="37" t="s">
        <v>1090</v>
      </c>
      <c r="H87" s="37" t="s">
        <v>1091</v>
      </c>
      <c r="I87" s="9"/>
      <c r="J87" s="9"/>
      <c r="K87" s="9"/>
      <c r="L87" s="9"/>
      <c r="M87" s="9"/>
      <c r="N87" s="9"/>
      <c r="O87" s="9"/>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row>
    <row r="88" spans="1:194" x14ac:dyDescent="0.2">
      <c r="A88" s="86"/>
      <c r="B88" s="89"/>
      <c r="C88" s="41" t="s">
        <v>1092</v>
      </c>
      <c r="D88" s="42" t="s">
        <v>761</v>
      </c>
      <c r="E88" s="43"/>
      <c r="F88" s="44" t="s">
        <v>1093</v>
      </c>
      <c r="G88" s="41" t="s">
        <v>1094</v>
      </c>
      <c r="H88" s="41" t="s">
        <v>1095</v>
      </c>
    </row>
    <row r="89" spans="1:194" s="36" customFormat="1" x14ac:dyDescent="0.2">
      <c r="A89" s="87"/>
      <c r="B89" s="90"/>
      <c r="C89" s="45" t="s">
        <v>1096</v>
      </c>
      <c r="D89" s="46" t="s">
        <v>761</v>
      </c>
      <c r="E89" s="47"/>
      <c r="F89" s="48" t="s">
        <v>1097</v>
      </c>
      <c r="G89" s="45" t="s">
        <v>1098</v>
      </c>
      <c r="H89" s="45" t="s">
        <v>1099</v>
      </c>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row>
    <row r="90" spans="1:194" s="34" customFormat="1" x14ac:dyDescent="0.2">
      <c r="A90" s="85">
        <v>39</v>
      </c>
      <c r="B90" s="88" t="s">
        <v>217</v>
      </c>
      <c r="C90" s="37" t="s">
        <v>1100</v>
      </c>
      <c r="D90" s="38"/>
      <c r="E90" s="39" t="s">
        <v>761</v>
      </c>
      <c r="F90" s="40" t="s">
        <v>1101</v>
      </c>
      <c r="G90" s="37" t="s">
        <v>1102</v>
      </c>
      <c r="H90" s="37" t="s">
        <v>1103</v>
      </c>
      <c r="I90" s="9"/>
      <c r="J90" s="9"/>
      <c r="K90" s="9"/>
      <c r="L90" s="9"/>
      <c r="M90" s="9"/>
      <c r="N90" s="9"/>
      <c r="O90" s="9"/>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row>
    <row r="91" spans="1:194" x14ac:dyDescent="0.2">
      <c r="A91" s="86"/>
      <c r="B91" s="89"/>
      <c r="C91" s="41" t="s">
        <v>1104</v>
      </c>
      <c r="D91" s="42" t="s">
        <v>761</v>
      </c>
      <c r="E91" s="43"/>
      <c r="F91" s="44" t="s">
        <v>1105</v>
      </c>
      <c r="G91" s="41" t="s">
        <v>1106</v>
      </c>
      <c r="H91" s="41" t="s">
        <v>1107</v>
      </c>
    </row>
    <row r="92" spans="1:194" s="36" customFormat="1" x14ac:dyDescent="0.2">
      <c r="A92" s="87"/>
      <c r="B92" s="90"/>
      <c r="C92" s="45" t="s">
        <v>1108</v>
      </c>
      <c r="D92" s="46" t="s">
        <v>761</v>
      </c>
      <c r="E92" s="47"/>
      <c r="F92" s="48" t="s">
        <v>1109</v>
      </c>
      <c r="G92" s="45" t="s">
        <v>1110</v>
      </c>
      <c r="H92" s="45" t="s">
        <v>1111</v>
      </c>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row>
    <row r="93" spans="1:194" s="34" customFormat="1" x14ac:dyDescent="0.2">
      <c r="A93" s="85">
        <v>40</v>
      </c>
      <c r="B93" s="88" t="s">
        <v>277</v>
      </c>
      <c r="C93" s="37" t="s">
        <v>1112</v>
      </c>
      <c r="D93" s="38" t="s">
        <v>761</v>
      </c>
      <c r="E93" s="39"/>
      <c r="F93" s="40" t="s">
        <v>1113</v>
      </c>
      <c r="G93" s="37" t="s">
        <v>1114</v>
      </c>
      <c r="H93" s="37" t="s">
        <v>1115</v>
      </c>
      <c r="I93" s="9"/>
      <c r="J93" s="9"/>
      <c r="K93" s="9"/>
      <c r="L93" s="9"/>
      <c r="M93" s="9"/>
      <c r="N93" s="9"/>
      <c r="O93" s="9"/>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row>
    <row r="94" spans="1:194" x14ac:dyDescent="0.2">
      <c r="A94" s="86"/>
      <c r="B94" s="89"/>
      <c r="C94" s="41" t="s">
        <v>1116</v>
      </c>
      <c r="D94" s="42" t="s">
        <v>761</v>
      </c>
      <c r="E94" s="43"/>
      <c r="F94" s="44" t="s">
        <v>1117</v>
      </c>
      <c r="G94" s="41" t="s">
        <v>1118</v>
      </c>
      <c r="H94" s="41" t="s">
        <v>1119</v>
      </c>
    </row>
    <row r="95" spans="1:194" s="36" customFormat="1" ht="25.5" x14ac:dyDescent="0.2">
      <c r="A95" s="87"/>
      <c r="B95" s="90"/>
      <c r="C95" s="76" t="s">
        <v>1120</v>
      </c>
      <c r="D95" s="46"/>
      <c r="E95" s="47" t="s">
        <v>761</v>
      </c>
      <c r="F95" s="74" t="s">
        <v>1121</v>
      </c>
      <c r="G95" s="75" t="s">
        <v>1122</v>
      </c>
      <c r="H95" s="75" t="s">
        <v>1123</v>
      </c>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row>
    <row r="96" spans="1:194" s="34" customFormat="1" x14ac:dyDescent="0.2">
      <c r="A96" s="85">
        <v>41</v>
      </c>
      <c r="B96" s="88" t="s">
        <v>294</v>
      </c>
      <c r="C96" s="37" t="s">
        <v>1124</v>
      </c>
      <c r="D96" s="38" t="s">
        <v>761</v>
      </c>
      <c r="E96" s="39"/>
      <c r="F96" s="40" t="s">
        <v>1125</v>
      </c>
      <c r="G96" s="37" t="s">
        <v>1126</v>
      </c>
      <c r="H96" s="37" t="s">
        <v>1127</v>
      </c>
      <c r="I96" s="9"/>
      <c r="J96" s="9"/>
      <c r="K96" s="9"/>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row>
    <row r="97" spans="1:194" x14ac:dyDescent="0.2">
      <c r="A97" s="86"/>
      <c r="B97" s="89"/>
      <c r="C97" s="41" t="s">
        <v>1128</v>
      </c>
      <c r="D97" s="42"/>
      <c r="E97" s="43" t="s">
        <v>761</v>
      </c>
      <c r="F97" s="44" t="s">
        <v>1129</v>
      </c>
      <c r="G97" s="41" t="s">
        <v>1130</v>
      </c>
      <c r="H97" s="41" t="s">
        <v>1131</v>
      </c>
    </row>
    <row r="98" spans="1:194" ht="25.5" x14ac:dyDescent="0.2">
      <c r="A98" s="86"/>
      <c r="B98" s="89"/>
      <c r="C98" s="77" t="s">
        <v>1132</v>
      </c>
      <c r="D98" s="42"/>
      <c r="E98" s="43" t="s">
        <v>761</v>
      </c>
      <c r="F98" s="78" t="s">
        <v>1133</v>
      </c>
      <c r="G98" s="79" t="s">
        <v>1134</v>
      </c>
      <c r="H98" s="79" t="s">
        <v>1135</v>
      </c>
    </row>
    <row r="99" spans="1:194" x14ac:dyDescent="0.2">
      <c r="A99" s="86"/>
      <c r="B99" s="89"/>
      <c r="C99" s="41" t="s">
        <v>1136</v>
      </c>
      <c r="D99" s="42" t="s">
        <v>761</v>
      </c>
      <c r="E99" s="43"/>
      <c r="F99" s="44" t="s">
        <v>1137</v>
      </c>
      <c r="G99" s="41" t="s">
        <v>1138</v>
      </c>
      <c r="H99" s="41" t="s">
        <v>1139</v>
      </c>
    </row>
    <row r="100" spans="1:194" s="36" customFormat="1" x14ac:dyDescent="0.2">
      <c r="A100" s="87"/>
      <c r="B100" s="90"/>
      <c r="C100" s="45" t="s">
        <v>1140</v>
      </c>
      <c r="D100" s="46" t="s">
        <v>761</v>
      </c>
      <c r="E100" s="47"/>
      <c r="F100" s="48" t="s">
        <v>1141</v>
      </c>
      <c r="G100" s="45" t="s">
        <v>1134</v>
      </c>
      <c r="H100" s="45" t="s">
        <v>1142</v>
      </c>
      <c r="I100" s="9"/>
      <c r="J100" s="9"/>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row>
    <row r="101" spans="1:194" s="34" customFormat="1" x14ac:dyDescent="0.2">
      <c r="A101" s="85">
        <v>42</v>
      </c>
      <c r="B101" s="88" t="s">
        <v>295</v>
      </c>
      <c r="C101" s="37" t="s">
        <v>1143</v>
      </c>
      <c r="D101" s="38" t="s">
        <v>761</v>
      </c>
      <c r="E101" s="39"/>
      <c r="F101" s="40" t="s">
        <v>1144</v>
      </c>
      <c r="G101" s="37" t="s">
        <v>1145</v>
      </c>
      <c r="H101" s="37" t="s">
        <v>1146</v>
      </c>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row>
    <row r="102" spans="1:194" x14ac:dyDescent="0.2">
      <c r="A102" s="86"/>
      <c r="B102" s="89"/>
      <c r="C102" s="41" t="s">
        <v>1147</v>
      </c>
      <c r="D102" s="42" t="s">
        <v>761</v>
      </c>
      <c r="E102" s="43"/>
      <c r="F102" s="44" t="s">
        <v>1148</v>
      </c>
      <c r="G102" s="41" t="s">
        <v>1149</v>
      </c>
      <c r="H102" s="41" t="s">
        <v>1150</v>
      </c>
    </row>
    <row r="103" spans="1:194" x14ac:dyDescent="0.2">
      <c r="A103" s="86"/>
      <c r="B103" s="89"/>
      <c r="C103" s="41" t="s">
        <v>1151</v>
      </c>
      <c r="D103" s="42"/>
      <c r="E103" s="43" t="s">
        <v>761</v>
      </c>
      <c r="F103" s="44" t="s">
        <v>1152</v>
      </c>
      <c r="G103" s="41" t="s">
        <v>1153</v>
      </c>
      <c r="H103" s="41" t="s">
        <v>1154</v>
      </c>
    </row>
    <row r="104" spans="1:194" s="36" customFormat="1" x14ac:dyDescent="0.2">
      <c r="A104" s="87"/>
      <c r="B104" s="90"/>
      <c r="C104" s="45" t="s">
        <v>1155</v>
      </c>
      <c r="D104" s="46" t="s">
        <v>761</v>
      </c>
      <c r="E104" s="47"/>
      <c r="F104" s="48" t="s">
        <v>1156</v>
      </c>
      <c r="G104" s="45" t="s">
        <v>1157</v>
      </c>
      <c r="H104" s="45" t="s">
        <v>1158</v>
      </c>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row>
    <row r="105" spans="1:194" s="34" customFormat="1" x14ac:dyDescent="0.2">
      <c r="A105" s="85">
        <v>43</v>
      </c>
      <c r="B105" s="88" t="s">
        <v>185</v>
      </c>
      <c r="C105" s="37" t="s">
        <v>1159</v>
      </c>
      <c r="D105" s="38"/>
      <c r="E105" s="39" t="s">
        <v>761</v>
      </c>
      <c r="F105" s="40" t="s">
        <v>1160</v>
      </c>
      <c r="G105" s="37" t="s">
        <v>1161</v>
      </c>
      <c r="H105" s="37" t="s">
        <v>1162</v>
      </c>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row>
    <row r="106" spans="1:194" x14ac:dyDescent="0.2">
      <c r="A106" s="86"/>
      <c r="B106" s="89"/>
      <c r="C106" s="41" t="s">
        <v>1163</v>
      </c>
      <c r="D106" s="42" t="s">
        <v>761</v>
      </c>
      <c r="E106" s="43"/>
      <c r="F106" s="44" t="s">
        <v>1164</v>
      </c>
      <c r="G106" s="41" t="s">
        <v>1165</v>
      </c>
      <c r="H106" s="41" t="s">
        <v>1166</v>
      </c>
    </row>
    <row r="107" spans="1:194" s="36" customFormat="1" x14ac:dyDescent="0.2">
      <c r="A107" s="87"/>
      <c r="B107" s="90"/>
      <c r="C107" s="45" t="s">
        <v>1167</v>
      </c>
      <c r="D107" s="46" t="s">
        <v>761</v>
      </c>
      <c r="E107" s="47"/>
      <c r="F107" s="48" t="s">
        <v>1168</v>
      </c>
      <c r="G107" s="45" t="s">
        <v>1169</v>
      </c>
      <c r="H107" s="45" t="s">
        <v>1170</v>
      </c>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row>
    <row r="108" spans="1:194" s="34" customFormat="1" x14ac:dyDescent="0.2">
      <c r="A108" s="85">
        <v>44</v>
      </c>
      <c r="B108" s="88" t="s">
        <v>92</v>
      </c>
      <c r="C108" s="37" t="s">
        <v>1171</v>
      </c>
      <c r="D108" s="38"/>
      <c r="E108" s="39" t="s">
        <v>761</v>
      </c>
      <c r="F108" s="40" t="s">
        <v>1172</v>
      </c>
      <c r="G108" s="37" t="s">
        <v>1173</v>
      </c>
      <c r="H108" s="37" t="s">
        <v>1174</v>
      </c>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row>
    <row r="109" spans="1:194" x14ac:dyDescent="0.2">
      <c r="A109" s="86"/>
      <c r="B109" s="89"/>
      <c r="C109" s="41" t="s">
        <v>1175</v>
      </c>
      <c r="D109" s="42" t="s">
        <v>761</v>
      </c>
      <c r="E109" s="43"/>
      <c r="F109" s="44" t="s">
        <v>1176</v>
      </c>
      <c r="G109" s="41" t="s">
        <v>1177</v>
      </c>
      <c r="H109" s="41" t="s">
        <v>1178</v>
      </c>
    </row>
    <row r="110" spans="1:194" s="36" customFormat="1" x14ac:dyDescent="0.2">
      <c r="A110" s="87"/>
      <c r="B110" s="90"/>
      <c r="C110" s="45" t="s">
        <v>1179</v>
      </c>
      <c r="D110" s="46" t="s">
        <v>761</v>
      </c>
      <c r="E110" s="47"/>
      <c r="F110" s="48" t="s">
        <v>1180</v>
      </c>
      <c r="G110" s="45" t="s">
        <v>1181</v>
      </c>
      <c r="H110" s="45" t="s">
        <v>1182</v>
      </c>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row>
    <row r="111" spans="1:194" s="34" customFormat="1" x14ac:dyDescent="0.2">
      <c r="A111" s="85">
        <v>45</v>
      </c>
      <c r="B111" s="91" t="s">
        <v>232</v>
      </c>
      <c r="C111" s="37" t="s">
        <v>1183</v>
      </c>
      <c r="D111" s="38"/>
      <c r="E111" s="39" t="s">
        <v>761</v>
      </c>
      <c r="F111" s="40" t="s">
        <v>1184</v>
      </c>
      <c r="G111" s="37" t="s">
        <v>1185</v>
      </c>
      <c r="H111" s="37" t="s">
        <v>1186</v>
      </c>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row>
    <row r="112" spans="1:194" x14ac:dyDescent="0.2">
      <c r="A112" s="86"/>
      <c r="B112" s="92"/>
      <c r="C112" s="41" t="s">
        <v>1187</v>
      </c>
      <c r="D112" s="42"/>
      <c r="E112" s="43" t="s">
        <v>761</v>
      </c>
      <c r="F112" s="44" t="s">
        <v>1188</v>
      </c>
      <c r="G112" s="41" t="s">
        <v>1189</v>
      </c>
      <c r="H112" s="41" t="s">
        <v>1190</v>
      </c>
    </row>
    <row r="113" spans="1:194" x14ac:dyDescent="0.2">
      <c r="A113" s="86"/>
      <c r="B113" s="92"/>
      <c r="C113" s="41" t="s">
        <v>1191</v>
      </c>
      <c r="D113" s="42"/>
      <c r="E113" s="43" t="s">
        <v>761</v>
      </c>
      <c r="F113" s="44" t="s">
        <v>1192</v>
      </c>
      <c r="G113" s="41" t="s">
        <v>1185</v>
      </c>
      <c r="H113" s="41" t="s">
        <v>1193</v>
      </c>
    </row>
    <row r="114" spans="1:194" s="36" customFormat="1" x14ac:dyDescent="0.2">
      <c r="A114" s="87"/>
      <c r="B114" s="93"/>
      <c r="C114" s="45" t="s">
        <v>1194</v>
      </c>
      <c r="D114" s="46"/>
      <c r="E114" s="47" t="s">
        <v>761</v>
      </c>
      <c r="F114" s="48" t="s">
        <v>1195</v>
      </c>
      <c r="G114" s="45" t="s">
        <v>1185</v>
      </c>
      <c r="H114" s="45" t="s">
        <v>1196</v>
      </c>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row>
    <row r="115" spans="1:194" s="34" customFormat="1" x14ac:dyDescent="0.2">
      <c r="A115" s="85">
        <v>46</v>
      </c>
      <c r="B115" s="88" t="s">
        <v>296</v>
      </c>
      <c r="C115" s="37" t="s">
        <v>1197</v>
      </c>
      <c r="D115" s="38" t="s">
        <v>761</v>
      </c>
      <c r="E115" s="39"/>
      <c r="F115" s="40" t="s">
        <v>1198</v>
      </c>
      <c r="G115" s="37" t="s">
        <v>1199</v>
      </c>
      <c r="H115" s="37" t="s">
        <v>1200</v>
      </c>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row>
    <row r="116" spans="1:194" x14ac:dyDescent="0.2">
      <c r="A116" s="86"/>
      <c r="B116" s="89"/>
      <c r="C116" s="41" t="s">
        <v>1201</v>
      </c>
      <c r="D116" s="42" t="s">
        <v>761</v>
      </c>
      <c r="E116" s="43"/>
      <c r="F116" s="44" t="s">
        <v>1202</v>
      </c>
      <c r="G116" s="41" t="s">
        <v>1203</v>
      </c>
      <c r="H116" s="41" t="s">
        <v>1204</v>
      </c>
    </row>
    <row r="117" spans="1:194" x14ac:dyDescent="0.2">
      <c r="A117" s="86"/>
      <c r="B117" s="89"/>
      <c r="C117" s="41" t="s">
        <v>1205</v>
      </c>
      <c r="D117" s="42" t="s">
        <v>761</v>
      </c>
      <c r="E117" s="43"/>
      <c r="F117" s="44" t="s">
        <v>1206</v>
      </c>
      <c r="G117" s="41" t="s">
        <v>1207</v>
      </c>
      <c r="H117" s="41" t="s">
        <v>1208</v>
      </c>
    </row>
    <row r="118" spans="1:194" s="36" customFormat="1" x14ac:dyDescent="0.2">
      <c r="A118" s="87"/>
      <c r="B118" s="90"/>
      <c r="C118" s="45" t="s">
        <v>1209</v>
      </c>
      <c r="D118" s="46" t="s">
        <v>761</v>
      </c>
      <c r="E118" s="47"/>
      <c r="F118" s="48" t="s">
        <v>1210</v>
      </c>
      <c r="G118" s="45" t="s">
        <v>1211</v>
      </c>
      <c r="H118" s="45" t="s">
        <v>1212</v>
      </c>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row>
    <row r="119" spans="1:194" s="34" customFormat="1" x14ac:dyDescent="0.2">
      <c r="A119" s="85">
        <v>47</v>
      </c>
      <c r="B119" s="88" t="s">
        <v>297</v>
      </c>
      <c r="C119" s="37" t="s">
        <v>1213</v>
      </c>
      <c r="D119" s="38" t="s">
        <v>761</v>
      </c>
      <c r="E119" s="39"/>
      <c r="F119" s="40" t="s">
        <v>1214</v>
      </c>
      <c r="G119" s="37" t="s">
        <v>1215</v>
      </c>
      <c r="H119" s="37" t="s">
        <v>1216</v>
      </c>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row>
    <row r="120" spans="1:194" x14ac:dyDescent="0.2">
      <c r="A120" s="86"/>
      <c r="B120" s="89"/>
      <c r="C120" s="41" t="s">
        <v>1217</v>
      </c>
      <c r="D120" s="42" t="s">
        <v>761</v>
      </c>
      <c r="E120" s="43"/>
      <c r="F120" s="44" t="s">
        <v>1218</v>
      </c>
      <c r="G120" s="41" t="s">
        <v>1219</v>
      </c>
      <c r="H120" s="41" t="s">
        <v>1220</v>
      </c>
    </row>
    <row r="121" spans="1:194" x14ac:dyDescent="0.2">
      <c r="A121" s="86"/>
      <c r="B121" s="89"/>
      <c r="C121" s="41" t="s">
        <v>1221</v>
      </c>
      <c r="D121" s="42" t="s">
        <v>761</v>
      </c>
      <c r="E121" s="43"/>
      <c r="F121" s="44" t="s">
        <v>1222</v>
      </c>
      <c r="G121" s="41" t="s">
        <v>1223</v>
      </c>
      <c r="H121" s="41" t="s">
        <v>1224</v>
      </c>
    </row>
    <row r="122" spans="1:194" ht="25.5" x14ac:dyDescent="0.2">
      <c r="A122" s="86"/>
      <c r="B122" s="89"/>
      <c r="C122" s="77" t="s">
        <v>1225</v>
      </c>
      <c r="D122" s="42" t="s">
        <v>761</v>
      </c>
      <c r="E122" s="43"/>
      <c r="F122" s="78" t="s">
        <v>1226</v>
      </c>
      <c r="G122" s="79" t="s">
        <v>1227</v>
      </c>
      <c r="H122" s="41" t="s">
        <v>1228</v>
      </c>
    </row>
    <row r="123" spans="1:194" s="36" customFormat="1" x14ac:dyDescent="0.2">
      <c r="A123" s="87"/>
      <c r="B123" s="90"/>
      <c r="C123" s="45" t="s">
        <v>1229</v>
      </c>
      <c r="D123" s="46" t="s">
        <v>761</v>
      </c>
      <c r="E123" s="47"/>
      <c r="F123" s="48" t="s">
        <v>1230</v>
      </c>
      <c r="G123" s="45" t="s">
        <v>1231</v>
      </c>
      <c r="H123" s="45" t="s">
        <v>1232</v>
      </c>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row>
    <row r="124" spans="1:194" s="34" customFormat="1" x14ac:dyDescent="0.2">
      <c r="A124" s="85">
        <v>48</v>
      </c>
      <c r="B124" s="88" t="s">
        <v>137</v>
      </c>
      <c r="C124" s="37" t="s">
        <v>1233</v>
      </c>
      <c r="D124" s="38" t="s">
        <v>761</v>
      </c>
      <c r="E124" s="39"/>
      <c r="F124" s="40" t="s">
        <v>1234</v>
      </c>
      <c r="G124" s="37" t="s">
        <v>1235</v>
      </c>
      <c r="H124" s="37" t="s">
        <v>1236</v>
      </c>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row>
    <row r="125" spans="1:194" x14ac:dyDescent="0.2">
      <c r="A125" s="86"/>
      <c r="B125" s="89"/>
      <c r="C125" s="41" t="s">
        <v>1237</v>
      </c>
      <c r="D125" s="42" t="s">
        <v>761</v>
      </c>
      <c r="E125" s="43"/>
      <c r="F125" s="44" t="s">
        <v>1238</v>
      </c>
      <c r="G125" s="41" t="s">
        <v>1239</v>
      </c>
      <c r="H125" s="41" t="s">
        <v>1240</v>
      </c>
    </row>
    <row r="126" spans="1:194" x14ac:dyDescent="0.2">
      <c r="A126" s="86"/>
      <c r="B126" s="89"/>
      <c r="C126" s="41" t="s">
        <v>1241</v>
      </c>
      <c r="D126" s="42" t="s">
        <v>761</v>
      </c>
      <c r="E126" s="43"/>
      <c r="F126" s="44" t="s">
        <v>1242</v>
      </c>
      <c r="G126" s="41" t="s">
        <v>1243</v>
      </c>
      <c r="H126" s="41" t="s">
        <v>1244</v>
      </c>
    </row>
    <row r="127" spans="1:194" s="36" customFormat="1" x14ac:dyDescent="0.2">
      <c r="A127" s="87"/>
      <c r="B127" s="90"/>
      <c r="C127" s="45" t="s">
        <v>1245</v>
      </c>
      <c r="D127" s="46" t="s">
        <v>761</v>
      </c>
      <c r="E127" s="47"/>
      <c r="F127" s="48" t="s">
        <v>1246</v>
      </c>
      <c r="G127" s="45" t="s">
        <v>1247</v>
      </c>
      <c r="H127" s="45" t="s">
        <v>1248</v>
      </c>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row>
    <row r="128" spans="1:194" s="34" customFormat="1" x14ac:dyDescent="0.2">
      <c r="A128" s="85">
        <v>49</v>
      </c>
      <c r="B128" s="88" t="s">
        <v>298</v>
      </c>
      <c r="C128" s="37" t="s">
        <v>1249</v>
      </c>
      <c r="D128" s="38" t="s">
        <v>761</v>
      </c>
      <c r="E128" s="39"/>
      <c r="F128" s="40" t="s">
        <v>1250</v>
      </c>
      <c r="G128" s="37" t="s">
        <v>1251</v>
      </c>
      <c r="H128" s="37" t="s">
        <v>1252</v>
      </c>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row>
    <row r="129" spans="1:194" x14ac:dyDescent="0.2">
      <c r="A129" s="86"/>
      <c r="B129" s="89"/>
      <c r="C129" s="41" t="s">
        <v>1253</v>
      </c>
      <c r="D129" s="42" t="s">
        <v>761</v>
      </c>
      <c r="E129" s="43"/>
      <c r="F129" s="44" t="s">
        <v>1254</v>
      </c>
      <c r="G129" s="41" t="s">
        <v>1255</v>
      </c>
      <c r="H129" s="41" t="s">
        <v>1256</v>
      </c>
    </row>
    <row r="130" spans="1:194" s="36" customFormat="1" x14ac:dyDescent="0.2">
      <c r="A130" s="87"/>
      <c r="B130" s="90"/>
      <c r="C130" s="45" t="s">
        <v>1257</v>
      </c>
      <c r="D130" s="46" t="s">
        <v>761</v>
      </c>
      <c r="E130" s="47"/>
      <c r="F130" s="48" t="s">
        <v>1258</v>
      </c>
      <c r="G130" s="45" t="s">
        <v>1259</v>
      </c>
      <c r="H130" s="45" t="s">
        <v>1260</v>
      </c>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row>
    <row r="131" spans="1:194" s="34" customFormat="1" x14ac:dyDescent="0.2">
      <c r="A131" s="85">
        <v>50</v>
      </c>
      <c r="B131" s="88" t="s">
        <v>299</v>
      </c>
      <c r="C131" s="37" t="s">
        <v>1261</v>
      </c>
      <c r="D131" s="38" t="s">
        <v>761</v>
      </c>
      <c r="E131" s="39"/>
      <c r="F131" s="40" t="s">
        <v>1262</v>
      </c>
      <c r="G131" s="37" t="s">
        <v>1263</v>
      </c>
      <c r="H131" s="37" t="s">
        <v>1264</v>
      </c>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row>
    <row r="132" spans="1:194" x14ac:dyDescent="0.2">
      <c r="A132" s="86"/>
      <c r="B132" s="89"/>
      <c r="C132" s="41" t="s">
        <v>1265</v>
      </c>
      <c r="D132" s="42" t="s">
        <v>761</v>
      </c>
      <c r="E132" s="43"/>
      <c r="F132" s="44" t="s">
        <v>1266</v>
      </c>
      <c r="G132" s="41" t="s">
        <v>1267</v>
      </c>
      <c r="H132" s="41" t="s">
        <v>1268</v>
      </c>
    </row>
    <row r="133" spans="1:194" ht="25.5" x14ac:dyDescent="0.2">
      <c r="A133" s="86"/>
      <c r="B133" s="89"/>
      <c r="C133" s="77" t="s">
        <v>1269</v>
      </c>
      <c r="D133" s="42"/>
      <c r="E133" s="43" t="s">
        <v>761</v>
      </c>
      <c r="F133" s="78" t="s">
        <v>1270</v>
      </c>
      <c r="G133" s="79" t="s">
        <v>1271</v>
      </c>
      <c r="H133" s="79" t="s">
        <v>1272</v>
      </c>
    </row>
    <row r="134" spans="1:194" s="36" customFormat="1" ht="25.5" x14ac:dyDescent="0.2">
      <c r="A134" s="87"/>
      <c r="B134" s="90"/>
      <c r="C134" s="76" t="s">
        <v>1273</v>
      </c>
      <c r="D134" s="46"/>
      <c r="E134" s="47" t="s">
        <v>761</v>
      </c>
      <c r="F134" s="74" t="s">
        <v>1274</v>
      </c>
      <c r="G134" s="75" t="s">
        <v>1275</v>
      </c>
      <c r="H134" s="75" t="s">
        <v>1276</v>
      </c>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row>
  </sheetData>
  <mergeCells count="78">
    <mergeCell ref="H1:H2"/>
    <mergeCell ref="A1:B2"/>
    <mergeCell ref="C1:C2"/>
    <mergeCell ref="D1:E1"/>
    <mergeCell ref="F1:F2"/>
    <mergeCell ref="G1:G2"/>
    <mergeCell ref="A3:A9"/>
    <mergeCell ref="B3:B9"/>
    <mergeCell ref="A10:A12"/>
    <mergeCell ref="B10:B12"/>
    <mergeCell ref="A13:A14"/>
    <mergeCell ref="B13:B14"/>
    <mergeCell ref="A15:A16"/>
    <mergeCell ref="B15:B16"/>
    <mergeCell ref="A20:A21"/>
    <mergeCell ref="B20:B21"/>
    <mergeCell ref="A24:A27"/>
    <mergeCell ref="B24:B27"/>
    <mergeCell ref="A30:A32"/>
    <mergeCell ref="B30:B32"/>
    <mergeCell ref="A35:A38"/>
    <mergeCell ref="B35:B38"/>
    <mergeCell ref="A39:A40"/>
    <mergeCell ref="B39:B40"/>
    <mergeCell ref="A41:A42"/>
    <mergeCell ref="B41:B42"/>
    <mergeCell ref="A44:A46"/>
    <mergeCell ref="B44:B46"/>
    <mergeCell ref="A47:A49"/>
    <mergeCell ref="B47:B49"/>
    <mergeCell ref="A50:A51"/>
    <mergeCell ref="B50:B51"/>
    <mergeCell ref="A52:A54"/>
    <mergeCell ref="B52:B54"/>
    <mergeCell ref="A55:A56"/>
    <mergeCell ref="B55:B56"/>
    <mergeCell ref="A57:A59"/>
    <mergeCell ref="B57:B59"/>
    <mergeCell ref="A60:A61"/>
    <mergeCell ref="B60:B61"/>
    <mergeCell ref="A62:A64"/>
    <mergeCell ref="B62:B64"/>
    <mergeCell ref="A66:A69"/>
    <mergeCell ref="B66:B69"/>
    <mergeCell ref="A72:A75"/>
    <mergeCell ref="B72:B75"/>
    <mergeCell ref="A76:A80"/>
    <mergeCell ref="B76:B80"/>
    <mergeCell ref="A81:A83"/>
    <mergeCell ref="B81:B83"/>
    <mergeCell ref="A85:A86"/>
    <mergeCell ref="B85:B86"/>
    <mergeCell ref="A87:A89"/>
    <mergeCell ref="B87:B89"/>
    <mergeCell ref="A90:A92"/>
    <mergeCell ref="B90:B92"/>
    <mergeCell ref="A93:A95"/>
    <mergeCell ref="B93:B95"/>
    <mergeCell ref="A96:A100"/>
    <mergeCell ref="B96:B100"/>
    <mergeCell ref="A101:A104"/>
    <mergeCell ref="B101:B104"/>
    <mergeCell ref="A105:A107"/>
    <mergeCell ref="B105:B107"/>
    <mergeCell ref="A108:A110"/>
    <mergeCell ref="B108:B110"/>
    <mergeCell ref="A111:A114"/>
    <mergeCell ref="B111:B114"/>
    <mergeCell ref="A115:A118"/>
    <mergeCell ref="B115:B118"/>
    <mergeCell ref="A119:A123"/>
    <mergeCell ref="B119:B123"/>
    <mergeCell ref="A124:A127"/>
    <mergeCell ref="B124:B127"/>
    <mergeCell ref="A128:A130"/>
    <mergeCell ref="B128:B130"/>
    <mergeCell ref="A131:A134"/>
    <mergeCell ref="B131:B134"/>
  </mergeCells>
  <hyperlinks>
    <hyperlink ref="F3" r:id="rId1" xr:uid="{C6BDFEC7-B34C-4696-9BC3-4B5870A4A857}"/>
    <hyperlink ref="F6" r:id="rId2" xr:uid="{FE5E72F0-5F80-4ACD-BD34-68148282DA64}"/>
    <hyperlink ref="F7" r:id="rId3" xr:uid="{32F680B4-5E3F-4529-B379-2372D9F002F4}"/>
    <hyperlink ref="F8" r:id="rId4" xr:uid="{1B8D0B0A-C7B5-47BD-8B73-4C8E4F9F1656}"/>
    <hyperlink ref="F9" r:id="rId5" xr:uid="{6A4F68BE-0B25-496E-A0A3-501BA6002FE9}"/>
    <hyperlink ref="F10" r:id="rId6" xr:uid="{AEFDBA32-6CF8-4497-8145-17B3A5C1B108}"/>
    <hyperlink ref="F11" r:id="rId7" xr:uid="{887D243D-A54F-42CA-A296-43B140904A20}"/>
    <hyperlink ref="F13" r:id="rId8" xr:uid="{D17E3F76-8099-466B-B185-5CC25838FE8F}"/>
    <hyperlink ref="F14" r:id="rId9" xr:uid="{B507611F-D8F7-4922-B737-CFB777CC30A6}"/>
    <hyperlink ref="F4" r:id="rId10" xr:uid="{698B42E7-DB8B-4185-A414-E9A353D1CE81}"/>
    <hyperlink ref="F5" r:id="rId11" xr:uid="{0A832BF7-DB25-49BC-81D4-244D6A03324A}"/>
    <hyperlink ref="F12" r:id="rId12" xr:uid="{FD085408-4E96-4390-8ABB-618F59104723}"/>
    <hyperlink ref="F15" r:id="rId13" xr:uid="{6CA46D6C-0C3E-4C72-9676-6C907BA5709A}"/>
    <hyperlink ref="F16" r:id="rId14" xr:uid="{1AE5E06B-8FC9-46EF-A983-935800BFC50D}"/>
    <hyperlink ref="F17" r:id="rId15" xr:uid="{42B8B6F7-309C-44F8-A21D-D6FE7148D1D1}"/>
    <hyperlink ref="F20" r:id="rId16" xr:uid="{F322C3D7-22E5-4CA4-A0A8-3BF8196A372C}"/>
    <hyperlink ref="F21" r:id="rId17" xr:uid="{3569ACCA-0F03-45AD-B311-0635D833A431}"/>
    <hyperlink ref="F23" r:id="rId18" xr:uid="{19C4619A-57D8-4436-8A81-A7B0DEE9B002}"/>
    <hyperlink ref="F24" r:id="rId19" xr:uid="{09500C4F-5E82-477A-A04B-1DE1403892A5}"/>
    <hyperlink ref="F25" r:id="rId20" xr:uid="{035CA21C-6421-44D9-B230-9D17DB737A53}"/>
    <hyperlink ref="F26" r:id="rId21" xr:uid="{944AEDDB-C9BF-4B19-BA7B-E9CC27949803}"/>
    <hyperlink ref="F27" r:id="rId22" xr:uid="{D4C26892-45E5-4FCC-A210-F1E9E8A19B8B}"/>
    <hyperlink ref="F28" r:id="rId23" xr:uid="{A53FC6B1-5F30-49B0-B908-C1D4EA7599C7}"/>
    <hyperlink ref="F30" r:id="rId24" xr:uid="{6AE9F8AF-656C-4312-9410-F40E3BE6FAD1}"/>
    <hyperlink ref="F31" r:id="rId25" xr:uid="{4E401515-B79E-454A-80F5-1E05A617ED46}"/>
    <hyperlink ref="F32" r:id="rId26" xr:uid="{5FE9EEE5-C30A-495F-8AB2-E41EB0B46BE5}"/>
    <hyperlink ref="F33" r:id="rId27" xr:uid="{7A518F22-635A-4413-A4A3-2454AAD231DD}"/>
    <hyperlink ref="F34" r:id="rId28" xr:uid="{E6E93354-3BA0-4742-A6E4-E89D490ED4C6}"/>
    <hyperlink ref="F35" r:id="rId29" xr:uid="{7D2D8BAC-C36F-4456-83D8-3C2DB8F5B4F0}"/>
    <hyperlink ref="F36" r:id="rId30" xr:uid="{57738EAA-6C36-47EA-A995-C7AC8DD67AA7}"/>
    <hyperlink ref="F37" r:id="rId31" xr:uid="{5009B7CC-0D53-41E1-A94F-B46D3CFDAA94}"/>
    <hyperlink ref="F38" r:id="rId32" xr:uid="{4342BFC1-A1C2-4C07-8BE5-9347A3DE49CA}"/>
    <hyperlink ref="F39" r:id="rId33" xr:uid="{46401E9A-70B7-4833-BE55-17497927CD2B}"/>
    <hyperlink ref="F40" r:id="rId34" xr:uid="{AF4DFAE8-5232-47C7-A20D-77B3D9D5C816}"/>
    <hyperlink ref="F41" r:id="rId35" xr:uid="{247D3CE0-645A-4F7D-B5FE-A81F5FBD2E8D}"/>
    <hyperlink ref="F42" r:id="rId36" xr:uid="{02AD48D2-808E-4729-BC0A-B306F35376EB}"/>
    <hyperlink ref="F44" r:id="rId37" xr:uid="{CCF36635-38F9-4AE4-9499-3C081B550E88}"/>
    <hyperlink ref="F45" r:id="rId38" xr:uid="{317D9E42-B849-4D3D-A3D7-05176EE7159C}"/>
    <hyperlink ref="F46" r:id="rId39" xr:uid="{C0E24ACC-7E10-4B22-B5E3-EFE84078EC61}"/>
    <hyperlink ref="F47" r:id="rId40" xr:uid="{F0FF80A0-2886-4FC3-9CAA-2FEA1F49D0FB}"/>
    <hyperlink ref="F48" r:id="rId41" xr:uid="{C3239D50-DFCB-42AB-AE03-F7D13A2EA802}"/>
    <hyperlink ref="F49" r:id="rId42" xr:uid="{9C194E23-0CEE-429D-A4B9-A6D3F1490409}"/>
    <hyperlink ref="F50" r:id="rId43" xr:uid="{5D6C4459-5A3A-4C9F-AB54-663B40EC205A}"/>
    <hyperlink ref="F51" r:id="rId44" xr:uid="{45A372DB-832A-4CC5-986F-44D902C19006}"/>
    <hyperlink ref="F52" r:id="rId45" xr:uid="{47B7960F-7A9C-4D25-B563-80ABFAEA8C39}"/>
    <hyperlink ref="F53" r:id="rId46" xr:uid="{11BBD4D7-2A05-466C-BBE9-CFD659A4C741}"/>
    <hyperlink ref="F54" r:id="rId47" xr:uid="{F9D3D943-4B7F-4BF6-B402-B66D05C1B496}"/>
    <hyperlink ref="F55" r:id="rId48" xr:uid="{752F9854-3C48-4DC9-9CBE-D42275BCB650}"/>
    <hyperlink ref="F56" r:id="rId49" xr:uid="{A2256E11-EE99-418A-BBF2-888BCA28EB4F}"/>
    <hyperlink ref="F57" r:id="rId50" xr:uid="{1B004728-DDF3-4B44-AD53-67A180FFD0A1}"/>
    <hyperlink ref="F58" r:id="rId51" xr:uid="{D041DB71-4B12-431E-9573-8A4BE9501413}"/>
    <hyperlink ref="F59" r:id="rId52" xr:uid="{9BD7A18B-AB82-4A3B-87FB-8512D448505E}"/>
    <hyperlink ref="F60" r:id="rId53" xr:uid="{C2E96B11-CA0C-4FED-9302-D038DA4D6CB7}"/>
    <hyperlink ref="F61" r:id="rId54" xr:uid="{E7CA1E05-9CC1-4858-B874-ABD5FBE97392}"/>
    <hyperlink ref="F62" r:id="rId55" xr:uid="{7B8B7819-885E-406D-98BF-48E1D1DD726A}"/>
    <hyperlink ref="F63" r:id="rId56" xr:uid="{93721027-CEE5-4258-9EE6-F992A1AF1D15}"/>
    <hyperlink ref="F64" r:id="rId57" xr:uid="{E77883E3-7D86-4C9F-93CB-1C6E0E00FB82}"/>
    <hyperlink ref="F65" r:id="rId58" xr:uid="{D23379C9-FF02-4594-A659-7629A2D82AEB}"/>
    <hyperlink ref="F66" r:id="rId59" xr:uid="{36D2DE1C-A7EF-4DEA-90BE-247DDDFBD383}"/>
    <hyperlink ref="F67" r:id="rId60" xr:uid="{79FD309F-F678-4E62-ACC5-A297DA556910}"/>
    <hyperlink ref="F68" r:id="rId61" xr:uid="{DC27BB6D-6E66-4F8B-B196-0F094E2AD876}"/>
    <hyperlink ref="F69" r:id="rId62" xr:uid="{3FC3E133-0977-4CAA-8C17-51F1802AB0E6}"/>
    <hyperlink ref="F70" r:id="rId63" xr:uid="{8C912A00-FAA5-4B7D-9DF8-780F81E3FFAF}"/>
    <hyperlink ref="F72" r:id="rId64" xr:uid="{7F237847-BE10-44D5-BB41-3955ECC6D8BA}"/>
    <hyperlink ref="F73" r:id="rId65" xr:uid="{1981F439-48DF-44BF-8E08-F5B5B69F8A7A}"/>
    <hyperlink ref="F74" r:id="rId66" xr:uid="{972CFF7D-1BBB-4B87-BA61-711B789C52D2}"/>
    <hyperlink ref="F75" r:id="rId67" xr:uid="{4649E016-1A24-4229-9F4D-50B08D5D3CA0}"/>
    <hyperlink ref="F76" r:id="rId68" xr:uid="{C542221F-B78F-49CE-BCF8-691DDC7C8B17}"/>
    <hyperlink ref="F77" r:id="rId69" xr:uid="{213A7FA6-9C24-4333-A9CA-33064BE6AFEA}"/>
    <hyperlink ref="F78" r:id="rId70" xr:uid="{CCD20BE7-B7A0-4328-A2D4-88CB9F891CCD}"/>
    <hyperlink ref="F80" r:id="rId71" xr:uid="{4E9C7353-EE4C-4DC2-AD57-541F1B58306E}"/>
    <hyperlink ref="F79" r:id="rId72" xr:uid="{CB1DF6C2-794E-4134-99BF-53013D25D7ED}"/>
    <hyperlink ref="F81" r:id="rId73" xr:uid="{431342FD-7BAA-4A64-AD78-8B9A6C0E734F}"/>
    <hyperlink ref="F82" r:id="rId74" xr:uid="{FFF7AC11-45A3-4841-81A5-BABDB2EDA443}"/>
    <hyperlink ref="F83" r:id="rId75" xr:uid="{88E4D655-5939-400F-B034-B8C716892160}"/>
    <hyperlink ref="F85" r:id="rId76" xr:uid="{37604A22-EEE0-4F2A-BA7B-A3892BF0F7A5}"/>
    <hyperlink ref="F86" r:id="rId77" xr:uid="{12965664-D9DC-4D99-A635-1D3FE943D31E}"/>
    <hyperlink ref="F87" r:id="rId78" xr:uid="{12A84AF1-23CB-4D58-8006-650C3D373C26}"/>
    <hyperlink ref="F88" r:id="rId79" xr:uid="{BF417F11-6DEC-437E-8263-857C32F25059}"/>
    <hyperlink ref="F89" r:id="rId80" xr:uid="{F5B07683-91FD-4F2E-BBBC-0D5784549B28}"/>
    <hyperlink ref="F90" r:id="rId81" xr:uid="{3DC3F077-F239-4DD1-8D3F-38A701F8D5CB}"/>
    <hyperlink ref="F91" r:id="rId82" xr:uid="{D74D277F-ED91-46F7-A27A-BE910F68D040}"/>
    <hyperlink ref="F92" r:id="rId83" xr:uid="{13EF0F49-414E-4697-920B-ED08978DDBAA}"/>
    <hyperlink ref="F93" r:id="rId84" xr:uid="{3DC16FF0-00ED-44D8-B4A8-82BFDF0CACD3}"/>
    <hyperlink ref="F94" r:id="rId85" xr:uid="{8910F541-9F0D-4564-B63F-B4E5478BF95C}"/>
    <hyperlink ref="F95" r:id="rId86" xr:uid="{227A73CB-2196-46DA-A8FF-068A16EFA4B0}"/>
    <hyperlink ref="F96" r:id="rId87" xr:uid="{BB483C2B-EBDC-4B6A-AEB5-DE960269C360}"/>
    <hyperlink ref="F97" r:id="rId88" xr:uid="{F624A620-952D-427A-A922-0A5E65187FED}"/>
    <hyperlink ref="F98" r:id="rId89" xr:uid="{0951F868-AAD3-42EC-8C22-59EFF26ED4A6}"/>
    <hyperlink ref="F99" r:id="rId90" xr:uid="{85A19EF3-C26F-49C4-B782-88FCA1BE6C7D}"/>
    <hyperlink ref="F100" r:id="rId91" xr:uid="{AA60E10B-A981-4CD5-9B75-78E07F5FE2AE}"/>
    <hyperlink ref="F101" r:id="rId92" xr:uid="{8793ED56-96C6-4953-905F-D0E96E7541BF}"/>
    <hyperlink ref="F102" r:id="rId93" xr:uid="{C449BF72-C904-4894-A59A-DCC884AFB8DD}"/>
    <hyperlink ref="F103" r:id="rId94" xr:uid="{23763746-E679-4805-A7D8-B6BB5A5AB208}"/>
    <hyperlink ref="F104" r:id="rId95" xr:uid="{7668A5A4-1943-4231-A096-AE8511ADCC78}"/>
    <hyperlink ref="F105" r:id="rId96" xr:uid="{C419DF56-912B-44AD-A970-9BD3280846E4}"/>
    <hyperlink ref="F106" r:id="rId97" xr:uid="{D5F7262E-3EA7-4131-9333-1A7B7EF61A7B}"/>
    <hyperlink ref="F107" r:id="rId98" xr:uid="{83879FD6-A367-49DA-BE64-615149BEE63F}"/>
    <hyperlink ref="F108" r:id="rId99" xr:uid="{29741558-9B73-46D0-84D0-3204284F1ECE}"/>
    <hyperlink ref="F109" r:id="rId100" xr:uid="{4510C810-58C4-4C8B-A1CB-35BDF2F55AF4}"/>
    <hyperlink ref="F110" r:id="rId101" xr:uid="{4FC1E3B8-FE06-48EB-97DD-0CD826F66898}"/>
    <hyperlink ref="F111" r:id="rId102" xr:uid="{D18FB3C0-36AB-4466-BDEF-2AFC595D1A23}"/>
    <hyperlink ref="F112" r:id="rId103" xr:uid="{E1F46E29-23CE-41F6-A7ED-456EA4B7CD9D}"/>
    <hyperlink ref="F113" r:id="rId104" xr:uid="{5FF6DA24-8AEF-42E0-9CDF-C700EDE832DA}"/>
    <hyperlink ref="F114" r:id="rId105" xr:uid="{2338B61E-08FB-4BFF-877C-9776B21B249F}"/>
    <hyperlink ref="F115" r:id="rId106" xr:uid="{270CE403-0CB2-4C9F-8818-F8665DD11040}"/>
    <hyperlink ref="F116" r:id="rId107" xr:uid="{8BDEA8F7-1DF9-4BD1-99D4-C0E1882C1D77}"/>
    <hyperlink ref="F117" r:id="rId108" xr:uid="{43630EE9-BBE6-4499-B710-0FD3B79B2E11}"/>
    <hyperlink ref="F118" r:id="rId109" xr:uid="{48E9FD05-D411-47DA-A72C-19A6D25E54CC}"/>
    <hyperlink ref="F119" r:id="rId110" xr:uid="{A88FC81C-90EA-4886-A937-66F759AC07E4}"/>
    <hyperlink ref="F120" r:id="rId111" xr:uid="{D38A57F3-8A05-42E8-B466-5F2F02468C90}"/>
    <hyperlink ref="F121" r:id="rId112" xr:uid="{03FF46C2-67F3-4874-BF6B-68F57F49D671}"/>
    <hyperlink ref="F122" r:id="rId113" xr:uid="{3E8A547F-EA6D-4DF2-9773-503AA3D392DC}"/>
    <hyperlink ref="F123" r:id="rId114" xr:uid="{12206315-DD7B-4D16-B1A5-C3616E129DD6}"/>
    <hyperlink ref="F124" r:id="rId115" xr:uid="{52913DD7-C39B-4280-8157-117FDE6F1460}"/>
    <hyperlink ref="F125" r:id="rId116" xr:uid="{19AAA642-278B-4B46-BD7E-8256AF31043B}"/>
    <hyperlink ref="F126" r:id="rId117" xr:uid="{6623A165-EEC0-45AC-8460-4565B431A460}"/>
    <hyperlink ref="F127" r:id="rId118" xr:uid="{90B5BC44-6E72-457B-9E18-E92284C0FE53}"/>
    <hyperlink ref="F128" r:id="rId119" xr:uid="{8267584F-2E62-4975-BEA2-EDC01BB266FD}"/>
    <hyperlink ref="F129" r:id="rId120" xr:uid="{AB365AD9-813C-4FDD-8B73-BDE0F31E7438}"/>
    <hyperlink ref="F130" r:id="rId121" xr:uid="{DB76F9C3-7F36-48AA-82A4-3BB3F53F773A}"/>
    <hyperlink ref="F131" r:id="rId122" xr:uid="{98FF71BB-A752-481C-9299-10DC62B61FA6}"/>
    <hyperlink ref="F132" r:id="rId123" xr:uid="{8E3DD422-6BBF-491E-AE45-4A20271C6E7A}"/>
    <hyperlink ref="F133" r:id="rId124" xr:uid="{2E26AD56-D11B-4D3B-A4CD-81AC92DA8E99}"/>
    <hyperlink ref="F134" r:id="rId125" xr:uid="{4A430267-FB34-445E-95E0-6FF08645B476}"/>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5A913-A2D1-4C96-90F5-5859F948E4D1}">
  <dimension ref="B1:Z93"/>
  <sheetViews>
    <sheetView tabSelected="1" topLeftCell="D1" zoomScale="70" zoomScaleNormal="70" workbookViewId="0">
      <selection activeCell="M45" sqref="M45"/>
    </sheetView>
  </sheetViews>
  <sheetFormatPr baseColWidth="10" defaultRowHeight="15" x14ac:dyDescent="0.25"/>
  <cols>
    <col min="3" max="3" width="18.28515625" style="95" bestFit="1" customWidth="1"/>
    <col min="4" max="4" width="20.28515625" customWidth="1"/>
    <col min="6" max="6" width="19.7109375" customWidth="1"/>
    <col min="13" max="14" width="13.28515625" customWidth="1"/>
    <col min="15" max="15" width="13.7109375" customWidth="1"/>
    <col min="16" max="16" width="19.28515625" customWidth="1"/>
    <col min="17" max="17" width="16.7109375" customWidth="1"/>
    <col min="19" max="20" width="18.28515625" bestFit="1" customWidth="1"/>
  </cols>
  <sheetData>
    <row r="1" spans="2:26" x14ac:dyDescent="0.25">
      <c r="B1" t="s">
        <v>1306</v>
      </c>
      <c r="C1" s="95" t="s">
        <v>1307</v>
      </c>
      <c r="D1" t="s">
        <v>1308</v>
      </c>
      <c r="E1" t="s">
        <v>1309</v>
      </c>
      <c r="F1" t="s">
        <v>1309</v>
      </c>
      <c r="G1" t="s">
        <v>1306</v>
      </c>
      <c r="H1" t="s">
        <v>1307</v>
      </c>
      <c r="I1" t="s">
        <v>1308</v>
      </c>
    </row>
    <row r="2" spans="2:26" x14ac:dyDescent="0.25">
      <c r="B2">
        <v>202</v>
      </c>
      <c r="C2" s="95">
        <v>83445000</v>
      </c>
      <c r="D2">
        <v>1</v>
      </c>
      <c r="E2" t="s">
        <v>1312</v>
      </c>
      <c r="F2" t="str">
        <f>IF(AND(B2&lt;$O$3,C2&lt;$P$3),$M$3,IF(AND(B2&lt;$O$4,C2&lt;$P$4),$M$4,IF(B2&lt;$O$5,$M$5,$M$6)))</f>
        <v>large</v>
      </c>
      <c r="G2">
        <v>202</v>
      </c>
      <c r="H2">
        <v>83445000</v>
      </c>
      <c r="I2">
        <v>1</v>
      </c>
      <c r="N2" t="s">
        <v>1322</v>
      </c>
      <c r="O2" t="s">
        <v>1306</v>
      </c>
      <c r="P2" t="s">
        <v>1307</v>
      </c>
      <c r="Q2" t="s">
        <v>1316</v>
      </c>
      <c r="R2" t="s">
        <v>1317</v>
      </c>
      <c r="S2" t="s">
        <v>1318</v>
      </c>
      <c r="T2" t="s">
        <v>1319</v>
      </c>
      <c r="U2" t="s">
        <v>1320</v>
      </c>
      <c r="V2" t="s">
        <v>1321</v>
      </c>
    </row>
    <row r="3" spans="2:26" x14ac:dyDescent="0.25">
      <c r="B3">
        <v>235</v>
      </c>
      <c r="C3" s="95">
        <v>90000000</v>
      </c>
      <c r="D3">
        <v>2</v>
      </c>
      <c r="E3" t="s">
        <v>1312</v>
      </c>
      <c r="F3" t="str">
        <f>IF(AND(B3&lt;$O$3,C3&lt;$P$3),$M$3,IF(AND(B3&lt;$O$4,C3&lt;$P$4),$M$4,IF(B3&lt;$O$5,$M$5,$M$6)))</f>
        <v>large</v>
      </c>
      <c r="G3">
        <v>235</v>
      </c>
      <c r="H3">
        <v>90000000</v>
      </c>
      <c r="I3">
        <v>2</v>
      </c>
      <c r="M3" t="s">
        <v>1314</v>
      </c>
      <c r="N3">
        <f>COUNTA(F62:F73)</f>
        <v>12</v>
      </c>
      <c r="O3">
        <v>50</v>
      </c>
      <c r="P3" s="95">
        <v>10000000</v>
      </c>
      <c r="Q3">
        <f>AVERAGE(B62:B73)</f>
        <v>18.833333333333332</v>
      </c>
      <c r="R3">
        <f>_xlfn.STDEV.P(B62:B73)</f>
        <v>12.334459408052259</v>
      </c>
      <c r="S3" s="96">
        <f>AVERAGE(C62:C73)</f>
        <v>2738949.6666666665</v>
      </c>
      <c r="T3" s="95">
        <f>_xlfn.STDEV.P(C62:C73)</f>
        <v>1989578.1194015031</v>
      </c>
      <c r="U3">
        <f>AVERAGE(D62:D73)</f>
        <v>1.4166666666666667</v>
      </c>
      <c r="V3">
        <f>_xlfn.STDEV.P(D62:D73)</f>
        <v>0.86200670273238333</v>
      </c>
      <c r="Y3">
        <f>U3-V3</f>
        <v>0.55465996393428341</v>
      </c>
      <c r="Z3">
        <f>U3+V3</f>
        <v>2.27867336939905</v>
      </c>
    </row>
    <row r="4" spans="2:26" x14ac:dyDescent="0.25">
      <c r="B4">
        <v>280</v>
      </c>
      <c r="C4" s="95">
        <v>44000000</v>
      </c>
      <c r="D4">
        <v>1</v>
      </c>
      <c r="F4" t="str">
        <f>IF(AND(B4&lt;$O$3,C4&lt;$P$3),$M$3,IF(AND(B4&lt;$O$4,C4&lt;$P$4),$M$4,IF(B4&lt;$O$5,$M$5,$M$6)))</f>
        <v>large</v>
      </c>
      <c r="G4">
        <v>280</v>
      </c>
      <c r="H4">
        <v>44000000</v>
      </c>
      <c r="I4">
        <v>1</v>
      </c>
      <c r="M4" t="s">
        <v>1312</v>
      </c>
      <c r="N4">
        <f>COUNTA(F36:F61)</f>
        <v>26</v>
      </c>
      <c r="O4">
        <v>250</v>
      </c>
      <c r="P4" s="95">
        <v>50000000</v>
      </c>
      <c r="Q4">
        <f>AVERAGE(B36:B61)</f>
        <v>122.26923076923077</v>
      </c>
      <c r="R4">
        <f>_xlfn.STDEV.P(B36:B61)</f>
        <v>49.827824858983305</v>
      </c>
      <c r="S4" s="96">
        <f>AVERAGE(C36:C61)</f>
        <v>16059083.632692307</v>
      </c>
      <c r="T4" s="95">
        <f>_xlfn.STDEV.P(C36:C61)</f>
        <v>10137783.533582045</v>
      </c>
      <c r="U4">
        <f>AVERAGE(D36:D61)</f>
        <v>2.2307692307692308</v>
      </c>
      <c r="V4">
        <f>_xlfn.STDEV.P(D36:D61)</f>
        <v>1.2498520622516862</v>
      </c>
      <c r="Y4">
        <f t="shared" ref="Y4:Y6" si="0">U4-V4</f>
        <v>0.98091716851754462</v>
      </c>
      <c r="Z4">
        <f t="shared" ref="Z4:Z6" si="1">U4+V4</f>
        <v>3.4806212930209171</v>
      </c>
    </row>
    <row r="5" spans="2:26" x14ac:dyDescent="0.25">
      <c r="B5">
        <v>282</v>
      </c>
      <c r="C5" s="95">
        <v>27045000</v>
      </c>
      <c r="D5">
        <v>1</v>
      </c>
      <c r="F5" t="str">
        <f>IF(AND(B5&lt;$O$3,C5&lt;$P$3),$M$3,IF(AND(B5&lt;$O$4,C5&lt;$P$4),$M$4,IF(B5&lt;$O$5,$M$5,$M$6)))</f>
        <v>large</v>
      </c>
      <c r="G5">
        <v>282</v>
      </c>
      <c r="H5">
        <v>27045000</v>
      </c>
      <c r="I5">
        <v>1</v>
      </c>
      <c r="M5" t="s">
        <v>1313</v>
      </c>
      <c r="N5">
        <f>COUNTA(F2:F35)</f>
        <v>34</v>
      </c>
      <c r="O5">
        <v>1000</v>
      </c>
      <c r="Q5">
        <f>AVERAGE(B2:B35)</f>
        <v>488.6764705882353</v>
      </c>
      <c r="R5">
        <f>_xlfn.STDEV.P(B2:B35)</f>
        <v>187.25834947036884</v>
      </c>
      <c r="S5" s="96">
        <f>AVERAGE(C2:C35)</f>
        <v>93200675.705882356</v>
      </c>
      <c r="T5" s="95">
        <f>_xlfn.STDEV.P(C2:C35)</f>
        <v>50746134.375093199</v>
      </c>
      <c r="U5">
        <f>AVERAGE(D2:D35)</f>
        <v>2.0588235294117645</v>
      </c>
      <c r="V5">
        <f>_xlfn.STDEV.P(D2:D35)</f>
        <v>1.1360710538722334</v>
      </c>
      <c r="Y5">
        <f t="shared" si="0"/>
        <v>0.9227524755395311</v>
      </c>
      <c r="Z5">
        <f t="shared" si="1"/>
        <v>3.1948945832839977</v>
      </c>
    </row>
    <row r="6" spans="2:26" x14ac:dyDescent="0.25">
      <c r="B6">
        <v>297</v>
      </c>
      <c r="C6" s="95">
        <v>57000000</v>
      </c>
      <c r="D6">
        <v>4</v>
      </c>
      <c r="F6" t="str">
        <f>IF(AND(B6&lt;$O$3,C6&lt;$P$3),$M$3,IF(AND(B6&lt;$O$4,C6&lt;$P$4),$M$4,IF(B6&lt;$O$5,$M$5,$M$6)))</f>
        <v>large</v>
      </c>
      <c r="G6">
        <v>297</v>
      </c>
      <c r="H6">
        <v>57000000</v>
      </c>
      <c r="I6">
        <v>4</v>
      </c>
      <c r="M6" t="s">
        <v>1315</v>
      </c>
      <c r="N6">
        <f>COUNTA(F74:F93)</f>
        <v>20</v>
      </c>
      <c r="Q6">
        <f>AVERAGE(B74:B93)</f>
        <v>6127.85</v>
      </c>
      <c r="R6">
        <f>_xlfn.STDEV.P(B74:B93)</f>
        <v>7203.260270703815</v>
      </c>
      <c r="S6" s="96">
        <f>AVERAGE(C74:C93)</f>
        <v>1231935000</v>
      </c>
      <c r="T6" s="95">
        <f>_xlfn.STDEV.P(C74:C93)</f>
        <v>1293723925.4473886</v>
      </c>
      <c r="U6">
        <f>AVERAGE(D74:D93)</f>
        <v>3.4</v>
      </c>
      <c r="V6">
        <f>_xlfn.STDEV.P(D74:D93)</f>
        <v>0.8</v>
      </c>
      <c r="Y6">
        <f t="shared" si="0"/>
        <v>2.5999999999999996</v>
      </c>
      <c r="Z6">
        <f t="shared" si="1"/>
        <v>4.2</v>
      </c>
    </row>
    <row r="7" spans="2:26" x14ac:dyDescent="0.25">
      <c r="B7">
        <v>304</v>
      </c>
      <c r="C7" s="95">
        <v>58500000</v>
      </c>
      <c r="D7">
        <v>1</v>
      </c>
      <c r="F7" t="str">
        <f>IF(AND(B7&lt;$O$3,C7&lt;$P$3),$M$3,IF(AND(B7&lt;$O$4,C7&lt;$P$4),$M$4,IF(B7&lt;$O$5,$M$5,$M$6)))</f>
        <v>large</v>
      </c>
      <c r="G7">
        <v>304</v>
      </c>
      <c r="H7">
        <v>58500000</v>
      </c>
      <c r="I7">
        <v>1</v>
      </c>
    </row>
    <row r="8" spans="2:26" x14ac:dyDescent="0.25">
      <c r="B8">
        <v>312</v>
      </c>
      <c r="C8" s="95">
        <v>99182000</v>
      </c>
      <c r="D8">
        <v>3</v>
      </c>
      <c r="F8" t="str">
        <f>IF(AND(B8&lt;$O$3,C8&lt;$P$3),$M$3,IF(AND(B8&lt;$O$4,C8&lt;$P$4),$M$4,IF(B8&lt;$O$5,$M$5,$M$6)))</f>
        <v>large</v>
      </c>
      <c r="G8">
        <v>312</v>
      </c>
      <c r="H8">
        <v>99182000</v>
      </c>
      <c r="I8">
        <v>3</v>
      </c>
    </row>
    <row r="9" spans="2:26" x14ac:dyDescent="0.25">
      <c r="B9">
        <v>342</v>
      </c>
      <c r="C9" s="95">
        <v>46100000</v>
      </c>
      <c r="D9">
        <v>3</v>
      </c>
      <c r="F9" t="str">
        <f>IF(AND(B9&lt;$O$3,C9&lt;$P$3),$M$3,IF(AND(B9&lt;$O$4,C9&lt;$P$4),$M$4,IF(B9&lt;$O$5,$M$5,$M$6)))</f>
        <v>large</v>
      </c>
      <c r="G9">
        <v>342</v>
      </c>
      <c r="H9">
        <v>46100000</v>
      </c>
      <c r="I9">
        <v>3</v>
      </c>
      <c r="N9">
        <f>SUM(N3:N6)</f>
        <v>92</v>
      </c>
    </row>
    <row r="10" spans="2:26" x14ac:dyDescent="0.25">
      <c r="B10">
        <v>358</v>
      </c>
      <c r="C10" s="95">
        <v>46300000</v>
      </c>
      <c r="D10">
        <v>3</v>
      </c>
      <c r="F10" t="str">
        <f>IF(AND(B10&lt;$O$3,C10&lt;$P$3),$M$3,IF(AND(B10&lt;$O$4,C10&lt;$P$4),$M$4,IF(B10&lt;$O$5,$M$5,$M$6)))</f>
        <v>large</v>
      </c>
      <c r="G10">
        <v>358</v>
      </c>
      <c r="H10">
        <v>46300000</v>
      </c>
      <c r="I10">
        <v>3</v>
      </c>
    </row>
    <row r="11" spans="2:26" x14ac:dyDescent="0.25">
      <c r="B11">
        <v>366</v>
      </c>
      <c r="C11" s="95">
        <v>52826000</v>
      </c>
      <c r="D11">
        <v>1</v>
      </c>
      <c r="F11" t="str">
        <f>IF(AND(B11&lt;$O$3,C11&lt;$P$3),$M$3,IF(AND(B11&lt;$O$4,C11&lt;$P$4),$M$4,IF(B11&lt;$O$5,$M$5,$M$6)))</f>
        <v>large</v>
      </c>
      <c r="G11">
        <v>366</v>
      </c>
      <c r="H11">
        <v>52826000</v>
      </c>
      <c r="I11">
        <v>1</v>
      </c>
    </row>
    <row r="12" spans="2:26" x14ac:dyDescent="0.25">
      <c r="B12">
        <v>372</v>
      </c>
      <c r="C12" s="95">
        <v>61071000</v>
      </c>
      <c r="D12">
        <v>1</v>
      </c>
      <c r="F12" t="str">
        <f>IF(AND(B12&lt;$O$3,C12&lt;$P$3),$M$3,IF(AND(B12&lt;$O$4,C12&lt;$P$4),$M$4,IF(B12&lt;$O$5,$M$5,$M$6)))</f>
        <v>large</v>
      </c>
      <c r="G12">
        <v>372</v>
      </c>
      <c r="H12">
        <v>61071000</v>
      </c>
      <c r="I12">
        <v>1</v>
      </c>
    </row>
    <row r="13" spans="2:26" x14ac:dyDescent="0.25">
      <c r="B13">
        <v>385</v>
      </c>
      <c r="C13" s="95">
        <v>44000000</v>
      </c>
      <c r="D13">
        <v>1</v>
      </c>
      <c r="F13" t="str">
        <f>IF(AND(B13&lt;$O$3,C13&lt;$P$3),$M$3,IF(AND(B13&lt;$O$4,C13&lt;$P$4),$M$4,IF(B13&lt;$O$5,$M$5,$M$6)))</f>
        <v>large</v>
      </c>
      <c r="G13">
        <v>385</v>
      </c>
      <c r="H13">
        <v>44000000</v>
      </c>
      <c r="I13">
        <v>1</v>
      </c>
    </row>
    <row r="14" spans="2:26" x14ac:dyDescent="0.25">
      <c r="B14">
        <v>385</v>
      </c>
      <c r="C14" s="95">
        <v>65000000</v>
      </c>
      <c r="D14">
        <v>1</v>
      </c>
      <c r="F14" t="str">
        <f>IF(AND(B14&lt;$O$3,C14&lt;$P$3),$M$3,IF(AND(B14&lt;$O$4,C14&lt;$P$4),$M$4,IF(B14&lt;$O$5,$M$5,$M$6)))</f>
        <v>large</v>
      </c>
      <c r="G14">
        <v>385</v>
      </c>
      <c r="H14">
        <v>65000000</v>
      </c>
      <c r="I14">
        <v>1</v>
      </c>
    </row>
    <row r="15" spans="2:26" x14ac:dyDescent="0.25">
      <c r="B15">
        <v>392</v>
      </c>
      <c r="C15" s="95">
        <v>65500000</v>
      </c>
      <c r="D15">
        <v>1</v>
      </c>
      <c r="F15" t="str">
        <f>IF(AND(B15&lt;$O$3,C15&lt;$P$3),$M$3,IF(AND(B15&lt;$O$4,C15&lt;$P$4),$M$4,IF(B15&lt;$O$5,$M$5,$M$6)))</f>
        <v>large</v>
      </c>
      <c r="G15">
        <v>392</v>
      </c>
      <c r="H15">
        <v>65500000</v>
      </c>
      <c r="I15">
        <v>1</v>
      </c>
    </row>
    <row r="16" spans="2:26" x14ac:dyDescent="0.25">
      <c r="B16">
        <v>406</v>
      </c>
      <c r="C16" s="95">
        <v>90917269</v>
      </c>
      <c r="D16">
        <v>3</v>
      </c>
      <c r="F16" t="str">
        <f>IF(AND(B16&lt;$O$3,C16&lt;$P$3),$M$3,IF(AND(B16&lt;$O$4,C16&lt;$P$4),$M$4,IF(B16&lt;$O$5,$M$5,$M$6)))</f>
        <v>large</v>
      </c>
      <c r="G16">
        <v>406</v>
      </c>
      <c r="H16">
        <v>90917269</v>
      </c>
      <c r="I16">
        <v>3</v>
      </c>
    </row>
    <row r="17" spans="2:17" x14ac:dyDescent="0.25">
      <c r="B17">
        <v>446</v>
      </c>
      <c r="C17" s="95">
        <v>80800000</v>
      </c>
      <c r="D17">
        <v>1</v>
      </c>
      <c r="F17" t="str">
        <f>IF(AND(B17&lt;$O$3,C17&lt;$P$3),$M$3,IF(AND(B17&lt;$O$4,C17&lt;$P$4),$M$4,IF(B17&lt;$O$5,$M$5,$M$6)))</f>
        <v>large</v>
      </c>
      <c r="G17">
        <v>446</v>
      </c>
      <c r="H17">
        <v>80800000</v>
      </c>
      <c r="I17">
        <v>1</v>
      </c>
      <c r="N17" t="s">
        <v>300</v>
      </c>
      <c r="O17" t="s">
        <v>301</v>
      </c>
      <c r="P17" t="s">
        <v>1323</v>
      </c>
      <c r="Q17" t="s">
        <v>1324</v>
      </c>
    </row>
    <row r="18" spans="2:17" x14ac:dyDescent="0.25">
      <c r="B18">
        <v>450</v>
      </c>
      <c r="C18" s="95">
        <v>157417000</v>
      </c>
      <c r="D18">
        <v>3</v>
      </c>
      <c r="F18" t="str">
        <f>IF(AND(B18&lt;$O$3,C18&lt;$P$3),$M$3,IF(AND(B18&lt;$O$4,C18&lt;$P$4),$M$4,IF(B18&lt;$O$5,$M$5,$M$6)))</f>
        <v>large</v>
      </c>
      <c r="G18">
        <v>450</v>
      </c>
      <c r="H18">
        <v>157417000</v>
      </c>
      <c r="I18">
        <v>3</v>
      </c>
      <c r="M18" t="s">
        <v>1314</v>
      </c>
      <c r="N18">
        <f>COUNTIF($D$62:$D$73, 1)</f>
        <v>9</v>
      </c>
      <c r="O18">
        <f>COUNTIF($D$62:$D$73, 2)</f>
        <v>2</v>
      </c>
      <c r="P18">
        <f>COUNTIF($D$62:$D$73, 3)</f>
        <v>0</v>
      </c>
      <c r="Q18">
        <f>COUNTIF($D$62:$D$73, 4)</f>
        <v>1</v>
      </c>
    </row>
    <row r="19" spans="2:17" x14ac:dyDescent="0.25">
      <c r="B19">
        <v>461</v>
      </c>
      <c r="C19" s="95">
        <v>46638991</v>
      </c>
      <c r="D19">
        <v>1</v>
      </c>
      <c r="F19" t="str">
        <f>IF(AND(B19&lt;$O$3,C19&lt;$P$3),$M$3,IF(AND(B19&lt;$O$4,C19&lt;$P$4),$M$4,IF(B19&lt;$O$5,$M$5,$M$6)))</f>
        <v>large</v>
      </c>
      <c r="G19">
        <v>461</v>
      </c>
      <c r="H19">
        <v>46638991</v>
      </c>
      <c r="I19">
        <v>1</v>
      </c>
      <c r="N19" t="s">
        <v>300</v>
      </c>
      <c r="O19" t="s">
        <v>301</v>
      </c>
      <c r="P19" t="s">
        <v>1323</v>
      </c>
      <c r="Q19" t="s">
        <v>1324</v>
      </c>
    </row>
    <row r="20" spans="2:17" x14ac:dyDescent="0.25">
      <c r="B20">
        <v>476</v>
      </c>
      <c r="C20" s="95">
        <v>79886714</v>
      </c>
      <c r="D20">
        <v>2</v>
      </c>
      <c r="F20" t="str">
        <f>IF(AND(B20&lt;$O$3,C20&lt;$P$3),$M$3,IF(AND(B20&lt;$O$4,C20&lt;$P$4),$M$4,IF(B20&lt;$O$5,$M$5,$M$6)))</f>
        <v>large</v>
      </c>
      <c r="G20">
        <v>476</v>
      </c>
      <c r="H20">
        <v>79886714</v>
      </c>
      <c r="I20">
        <v>2</v>
      </c>
      <c r="M20" t="s">
        <v>1312</v>
      </c>
      <c r="N20">
        <f>COUNTIF($D$36:$D$61, 1)</f>
        <v>12</v>
      </c>
      <c r="O20">
        <f>COUNTIF($D$36:$D$61, 2)</f>
        <v>2</v>
      </c>
      <c r="P20">
        <f>COUNTIF($D$36:$D$61, 3)</f>
        <v>6</v>
      </c>
      <c r="Q20">
        <f>COUNTIF($D$36:$D$61, 4)</f>
        <v>6</v>
      </c>
    </row>
    <row r="21" spans="2:17" x14ac:dyDescent="0.25">
      <c r="B21">
        <v>497</v>
      </c>
      <c r="C21" s="95">
        <v>57600000</v>
      </c>
      <c r="D21">
        <v>1</v>
      </c>
      <c r="F21" t="str">
        <f>IF(AND(B21&lt;$O$3,C21&lt;$P$3),$M$3,IF(AND(B21&lt;$O$4,C21&lt;$P$4),$M$4,IF(B21&lt;$O$5,$M$5,$M$6)))</f>
        <v>large</v>
      </c>
      <c r="G21">
        <v>497</v>
      </c>
      <c r="H21">
        <v>57600000</v>
      </c>
      <c r="I21">
        <v>1</v>
      </c>
    </row>
    <row r="22" spans="2:17" x14ac:dyDescent="0.25">
      <c r="B22">
        <v>499</v>
      </c>
      <c r="C22" s="95">
        <v>61400000</v>
      </c>
      <c r="D22">
        <v>3</v>
      </c>
      <c r="F22" t="str">
        <f>IF(AND(B22&lt;$O$3,C22&lt;$P$3),$M$3,IF(AND(B22&lt;$O$4,C22&lt;$P$4),$M$4,IF(B22&lt;$O$5,$M$5,$M$6)))</f>
        <v>large</v>
      </c>
      <c r="G22">
        <v>499</v>
      </c>
      <c r="H22">
        <v>61400000</v>
      </c>
      <c r="I22">
        <v>3</v>
      </c>
      <c r="N22" t="s">
        <v>300</v>
      </c>
      <c r="O22" t="s">
        <v>301</v>
      </c>
      <c r="P22" t="s">
        <v>1323</v>
      </c>
      <c r="Q22" t="s">
        <v>1324</v>
      </c>
    </row>
    <row r="23" spans="2:17" x14ac:dyDescent="0.25">
      <c r="B23">
        <v>510</v>
      </c>
      <c r="C23" s="95">
        <v>81400000</v>
      </c>
      <c r="D23">
        <v>3</v>
      </c>
      <c r="F23" t="str">
        <f>IF(AND(B23&lt;$O$3,C23&lt;$P$3),$M$3,IF(AND(B23&lt;$O$4,C23&lt;$P$4),$M$4,IF(B23&lt;$O$5,$M$5,$M$6)))</f>
        <v>large</v>
      </c>
      <c r="G23">
        <v>510</v>
      </c>
      <c r="H23">
        <v>81400000</v>
      </c>
      <c r="I23">
        <v>3</v>
      </c>
      <c r="M23" t="s">
        <v>1313</v>
      </c>
      <c r="N23">
        <f>COUNTIF($D$2:$D$35, 1)</f>
        <v>17</v>
      </c>
      <c r="O23">
        <f>COUNTIF($D$2:$D$35, 2)</f>
        <v>2</v>
      </c>
      <c r="P23">
        <f>COUNTIF($D$2:$D$35, 3)</f>
        <v>11</v>
      </c>
      <c r="Q23">
        <f>COUNTIF($D$2:$D$35, 4)</f>
        <v>4</v>
      </c>
    </row>
    <row r="24" spans="2:17" x14ac:dyDescent="0.25">
      <c r="B24">
        <v>539</v>
      </c>
      <c r="C24" s="95">
        <v>59802000</v>
      </c>
      <c r="D24">
        <v>1</v>
      </c>
      <c r="F24" t="str">
        <f>IF(AND(B24&lt;$O$3,C24&lt;$P$3),$M$3,IF(AND(B24&lt;$O$4,C24&lt;$P$4),$M$4,IF(B24&lt;$O$5,$M$5,$M$6)))</f>
        <v>large</v>
      </c>
      <c r="G24">
        <v>539</v>
      </c>
      <c r="H24">
        <v>59802000</v>
      </c>
      <c r="I24">
        <v>1</v>
      </c>
      <c r="N24" t="s">
        <v>300</v>
      </c>
      <c r="O24" t="s">
        <v>301</v>
      </c>
      <c r="P24" t="s">
        <v>1323</v>
      </c>
      <c r="Q24" t="s">
        <v>1324</v>
      </c>
    </row>
    <row r="25" spans="2:17" x14ac:dyDescent="0.25">
      <c r="B25">
        <v>541</v>
      </c>
      <c r="C25" s="95">
        <v>77800000</v>
      </c>
      <c r="D25">
        <v>3</v>
      </c>
      <c r="F25" t="str">
        <f>IF(AND(B25&lt;$O$3,C25&lt;$P$3),$M$3,IF(AND(B25&lt;$O$4,C25&lt;$P$4),$M$4,IF(B25&lt;$O$5,$M$5,$M$6)))</f>
        <v>large</v>
      </c>
      <c r="G25">
        <v>541</v>
      </c>
      <c r="H25">
        <v>77800000</v>
      </c>
      <c r="I25">
        <v>3</v>
      </c>
      <c r="M25" t="s">
        <v>1315</v>
      </c>
      <c r="N25">
        <f>COUNTIF($D$74:$D$93, 1)</f>
        <v>1</v>
      </c>
      <c r="O25">
        <f>COUNTIF($D$74:$D$93, 2)</f>
        <v>1</v>
      </c>
      <c r="P25">
        <f>COUNTIF($D$74:$D$93, 3)</f>
        <v>7</v>
      </c>
      <c r="Q25">
        <f>COUNTIF($D$74:$D$93, 4)</f>
        <v>11</v>
      </c>
    </row>
    <row r="26" spans="2:17" x14ac:dyDescent="0.25">
      <c r="B26">
        <v>600</v>
      </c>
      <c r="C26" s="95">
        <v>154000000</v>
      </c>
      <c r="D26">
        <v>3</v>
      </c>
      <c r="F26" t="str">
        <f>IF(AND(B26&lt;$O$3,C26&lt;$P$3),$M$3,IF(AND(B26&lt;$O$4,C26&lt;$P$4),$M$4,IF(B26&lt;$O$5,$M$5,$M$6)))</f>
        <v>large</v>
      </c>
      <c r="G26">
        <v>600</v>
      </c>
      <c r="H26">
        <v>154000000</v>
      </c>
      <c r="I26">
        <v>3</v>
      </c>
    </row>
    <row r="27" spans="2:17" x14ac:dyDescent="0.25">
      <c r="B27">
        <v>600</v>
      </c>
      <c r="C27" s="95">
        <v>154000000</v>
      </c>
      <c r="D27">
        <v>3</v>
      </c>
      <c r="F27" t="str">
        <f>IF(AND(B27&lt;$O$3,C27&lt;$P$3),$M$3,IF(AND(B27&lt;$O$4,C27&lt;$P$4),$M$4,IF(B27&lt;$O$5,$M$5,$M$6)))</f>
        <v>large</v>
      </c>
      <c r="G27">
        <v>600</v>
      </c>
      <c r="H27">
        <v>154000000</v>
      </c>
      <c r="I27">
        <v>3</v>
      </c>
    </row>
    <row r="28" spans="2:17" x14ac:dyDescent="0.25">
      <c r="B28">
        <v>600</v>
      </c>
      <c r="C28" s="95">
        <v>154000000</v>
      </c>
      <c r="D28">
        <v>1</v>
      </c>
      <c r="F28" t="str">
        <f>IF(AND(B28&lt;$O$3,C28&lt;$P$3),$M$3,IF(AND(B28&lt;$O$4,C28&lt;$P$4),$M$4,IF(B28&lt;$O$5,$M$5,$M$6)))</f>
        <v>large</v>
      </c>
      <c r="G28">
        <v>600</v>
      </c>
      <c r="H28">
        <v>154000000</v>
      </c>
      <c r="I28">
        <v>1</v>
      </c>
    </row>
    <row r="29" spans="2:17" x14ac:dyDescent="0.25">
      <c r="B29">
        <v>623</v>
      </c>
      <c r="C29" s="95">
        <v>252392000</v>
      </c>
      <c r="D29">
        <v>1</v>
      </c>
      <c r="F29" t="str">
        <f>IF(AND(B29&lt;$O$3,C29&lt;$P$3),$M$3,IF(AND(B29&lt;$O$4,C29&lt;$P$4),$M$4,IF(B29&lt;$O$5,$M$5,$M$6)))</f>
        <v>large</v>
      </c>
      <c r="G29">
        <v>623</v>
      </c>
      <c r="H29">
        <v>252392000</v>
      </c>
      <c r="I29">
        <v>1</v>
      </c>
    </row>
    <row r="30" spans="2:17" x14ac:dyDescent="0.25">
      <c r="B30">
        <v>694</v>
      </c>
      <c r="C30" s="95">
        <v>112000000</v>
      </c>
      <c r="D30">
        <v>4</v>
      </c>
      <c r="F30" t="str">
        <f>IF(AND(B30&lt;$O$3,C30&lt;$P$3),$M$3,IF(AND(B30&lt;$O$4,C30&lt;$P$4),$M$4,IF(B30&lt;$O$5,$M$5,$M$6)))</f>
        <v>large</v>
      </c>
      <c r="G30">
        <v>694</v>
      </c>
      <c r="H30">
        <v>112000000</v>
      </c>
      <c r="I30">
        <v>4</v>
      </c>
    </row>
    <row r="31" spans="2:17" x14ac:dyDescent="0.25">
      <c r="B31">
        <v>700</v>
      </c>
      <c r="C31" s="95">
        <v>134000000</v>
      </c>
      <c r="D31">
        <v>1</v>
      </c>
      <c r="F31" t="str">
        <f>IF(AND(B31&lt;$O$3,C31&lt;$P$3),$M$3,IF(AND(B31&lt;$O$4,C31&lt;$P$4),$M$4,IF(B31&lt;$O$5,$M$5,$M$6)))</f>
        <v>large</v>
      </c>
      <c r="G31">
        <v>700</v>
      </c>
      <c r="H31">
        <v>134000000</v>
      </c>
      <c r="I31">
        <v>1</v>
      </c>
    </row>
    <row r="32" spans="2:17" x14ac:dyDescent="0.25">
      <c r="B32">
        <v>713</v>
      </c>
      <c r="C32" s="95">
        <v>119000000</v>
      </c>
      <c r="D32">
        <v>1</v>
      </c>
      <c r="F32" t="str">
        <f>IF(AND(B32&lt;$O$3,C32&lt;$P$3),$M$3,IF(AND(B32&lt;$O$4,C32&lt;$P$4),$M$4,IF(B32&lt;$O$5,$M$5,$M$6)))</f>
        <v>large</v>
      </c>
      <c r="G32">
        <v>713</v>
      </c>
      <c r="H32">
        <v>119000000</v>
      </c>
      <c r="I32">
        <v>1</v>
      </c>
    </row>
    <row r="33" spans="2:9" x14ac:dyDescent="0.25">
      <c r="B33">
        <v>882</v>
      </c>
      <c r="C33" s="95">
        <v>111100000</v>
      </c>
      <c r="D33">
        <v>3</v>
      </c>
      <c r="F33" t="str">
        <f>IF(AND(B33&lt;$O$3,C33&lt;$P$3),$M$3,IF(AND(B33&lt;$O$4,C33&lt;$P$4),$M$4,IF(B33&lt;$O$5,$M$5,$M$6)))</f>
        <v>large</v>
      </c>
      <c r="G33">
        <v>882</v>
      </c>
      <c r="H33">
        <v>111100000</v>
      </c>
      <c r="I33">
        <v>3</v>
      </c>
    </row>
    <row r="34" spans="2:9" x14ac:dyDescent="0.25">
      <c r="B34">
        <v>919</v>
      </c>
      <c r="C34" s="95">
        <v>124000000</v>
      </c>
      <c r="D34">
        <v>4</v>
      </c>
      <c r="F34" t="str">
        <f>IF(AND(B34&lt;$O$3,C34&lt;$P$3),$M$3,IF(AND(B34&lt;$O$4,C34&lt;$P$4),$M$4,IF(B34&lt;$O$5,$M$5,$M$6)))</f>
        <v>large</v>
      </c>
      <c r="G34">
        <v>919</v>
      </c>
      <c r="H34">
        <v>124000000</v>
      </c>
      <c r="I34">
        <v>4</v>
      </c>
    </row>
    <row r="35" spans="2:9" x14ac:dyDescent="0.25">
      <c r="B35">
        <v>947</v>
      </c>
      <c r="C35" s="95">
        <v>220700000</v>
      </c>
      <c r="D35">
        <v>4</v>
      </c>
      <c r="F35" t="str">
        <f>IF(AND(B35&lt;$O$3,C35&lt;$P$3),$M$3,IF(AND(B35&lt;$O$4,C35&lt;$P$4),$M$4,IF(B35&lt;$O$5,$M$5,$M$6)))</f>
        <v>large</v>
      </c>
      <c r="G35">
        <v>947</v>
      </c>
      <c r="H35">
        <v>220700000</v>
      </c>
      <c r="I35">
        <v>4</v>
      </c>
    </row>
    <row r="36" spans="2:9" x14ac:dyDescent="0.25">
      <c r="B36">
        <v>55</v>
      </c>
      <c r="C36" s="95">
        <v>9600000</v>
      </c>
      <c r="D36">
        <v>3</v>
      </c>
      <c r="E36" t="s">
        <v>1311</v>
      </c>
      <c r="F36" t="str">
        <f>IF(AND(B36&lt;$O$3,C36&lt;$P$3),$M$3,IF(AND(B36&lt;$O$4,C36&lt;$P$4),$M$4,IF(B36&lt;$O$5,$M$5,$M$6)))</f>
        <v>medium</v>
      </c>
      <c r="G36">
        <v>55</v>
      </c>
      <c r="H36">
        <v>9600000</v>
      </c>
      <c r="I36">
        <v>3</v>
      </c>
    </row>
    <row r="37" spans="2:9" x14ac:dyDescent="0.25">
      <c r="B37">
        <v>57</v>
      </c>
      <c r="C37" s="95">
        <v>7828000</v>
      </c>
      <c r="D37">
        <v>1</v>
      </c>
      <c r="E37" t="s">
        <v>1311</v>
      </c>
      <c r="F37" t="str">
        <f>IF(AND(B37&lt;$O$3,C37&lt;$P$3),$M$3,IF(AND(B37&lt;$O$4,C37&lt;$P$4),$M$4,IF(B37&lt;$O$5,$M$5,$M$6)))</f>
        <v>medium</v>
      </c>
      <c r="G37">
        <v>57</v>
      </c>
      <c r="H37">
        <v>7828000</v>
      </c>
      <c r="I37">
        <v>1</v>
      </c>
    </row>
    <row r="38" spans="2:9" x14ac:dyDescent="0.25">
      <c r="B38">
        <v>78</v>
      </c>
      <c r="C38" s="95">
        <v>1050000</v>
      </c>
      <c r="D38">
        <v>2</v>
      </c>
      <c r="E38" t="s">
        <v>1311</v>
      </c>
      <c r="F38" t="str">
        <f>IF(AND(B38&lt;$O$3,C38&lt;$P$3),$M$3,IF(AND(B38&lt;$O$4,C38&lt;$P$4),$M$4,IF(B38&lt;$O$5,$M$5,$M$6)))</f>
        <v>medium</v>
      </c>
      <c r="G38">
        <v>78</v>
      </c>
      <c r="H38">
        <v>1050000</v>
      </c>
      <c r="I38">
        <v>2</v>
      </c>
    </row>
    <row r="39" spans="2:9" x14ac:dyDescent="0.25">
      <c r="B39">
        <v>79</v>
      </c>
      <c r="C39" s="95">
        <v>8101130.4500000002</v>
      </c>
      <c r="D39">
        <v>1</v>
      </c>
      <c r="E39" t="s">
        <v>1311</v>
      </c>
      <c r="F39" t="str">
        <f>IF(AND(B39&lt;$O$3,C39&lt;$P$3),$M$3,IF(AND(B39&lt;$O$4,C39&lt;$P$4),$M$4,IF(B39&lt;$O$5,$M$5,$M$6)))</f>
        <v>medium</v>
      </c>
      <c r="G39">
        <v>79</v>
      </c>
      <c r="H39">
        <v>8101130.4500000002</v>
      </c>
      <c r="I39">
        <v>1</v>
      </c>
    </row>
    <row r="40" spans="2:9" x14ac:dyDescent="0.25">
      <c r="B40">
        <v>80</v>
      </c>
      <c r="C40" s="95">
        <v>12000000</v>
      </c>
      <c r="D40">
        <v>4</v>
      </c>
      <c r="E40" t="s">
        <v>1311</v>
      </c>
      <c r="F40" t="str">
        <f>IF(AND(B40&lt;$O$3,C40&lt;$P$3),$M$3,IF(AND(B40&lt;$O$4,C40&lt;$P$4),$M$4,IF(B40&lt;$O$5,$M$5,$M$6)))</f>
        <v>medium</v>
      </c>
      <c r="G40">
        <v>80</v>
      </c>
      <c r="H40">
        <v>12000000</v>
      </c>
      <c r="I40">
        <v>4</v>
      </c>
    </row>
    <row r="41" spans="2:9" x14ac:dyDescent="0.25">
      <c r="B41">
        <v>85</v>
      </c>
      <c r="C41" s="95">
        <v>6800000</v>
      </c>
      <c r="D41">
        <v>4</v>
      </c>
      <c r="E41" t="s">
        <v>1311</v>
      </c>
      <c r="F41" t="str">
        <f>IF(AND(B41&lt;$O$3,C41&lt;$P$3),$M$3,IF(AND(B41&lt;$O$4,C41&lt;$P$4),$M$4,IF(B41&lt;$O$5,$M$5,$M$6)))</f>
        <v>medium</v>
      </c>
      <c r="G41">
        <v>85</v>
      </c>
      <c r="H41">
        <v>6800000</v>
      </c>
      <c r="I41">
        <v>4</v>
      </c>
    </row>
    <row r="42" spans="2:9" x14ac:dyDescent="0.25">
      <c r="B42">
        <v>87</v>
      </c>
      <c r="C42" s="95">
        <v>12200000</v>
      </c>
      <c r="D42">
        <v>4</v>
      </c>
      <c r="E42" t="s">
        <v>1311</v>
      </c>
      <c r="F42" t="str">
        <f>IF(AND(B42&lt;$O$3,C42&lt;$P$3),$M$3,IF(AND(B42&lt;$O$4,C42&lt;$P$4),$M$4,IF(B42&lt;$O$5,$M$5,$M$6)))</f>
        <v>medium</v>
      </c>
      <c r="G42">
        <v>87</v>
      </c>
      <c r="H42">
        <v>12200000</v>
      </c>
      <c r="I42">
        <v>4</v>
      </c>
    </row>
    <row r="43" spans="2:9" x14ac:dyDescent="0.25">
      <c r="B43">
        <v>88</v>
      </c>
      <c r="C43" s="95">
        <v>32550000</v>
      </c>
      <c r="D43">
        <v>1</v>
      </c>
      <c r="E43" t="s">
        <v>1311</v>
      </c>
      <c r="F43" t="str">
        <f>IF(AND(B43&lt;$O$3,C43&lt;$P$3),$M$3,IF(AND(B43&lt;$O$4,C43&lt;$P$4),$M$4,IF(B43&lt;$O$5,$M$5,$M$6)))</f>
        <v>medium</v>
      </c>
      <c r="G43">
        <v>88</v>
      </c>
      <c r="H43">
        <v>32550000</v>
      </c>
      <c r="I43">
        <v>1</v>
      </c>
    </row>
    <row r="44" spans="2:9" x14ac:dyDescent="0.25">
      <c r="B44">
        <v>93</v>
      </c>
      <c r="C44" s="95">
        <v>12089000</v>
      </c>
      <c r="D44">
        <v>4</v>
      </c>
      <c r="E44" t="s">
        <v>1311</v>
      </c>
      <c r="F44" t="str">
        <f>IF(AND(B44&lt;$O$3,C44&lt;$P$3),$M$3,IF(AND(B44&lt;$O$4,C44&lt;$P$4),$M$4,IF(B44&lt;$O$5,$M$5,$M$6)))</f>
        <v>medium</v>
      </c>
      <c r="G44">
        <v>93</v>
      </c>
      <c r="H44">
        <v>12089000</v>
      </c>
      <c r="I44">
        <v>4</v>
      </c>
    </row>
    <row r="45" spans="2:9" x14ac:dyDescent="0.25">
      <c r="B45">
        <v>100</v>
      </c>
      <c r="C45" s="95">
        <v>8600000</v>
      </c>
      <c r="D45">
        <v>1</v>
      </c>
      <c r="E45" t="s">
        <v>1311</v>
      </c>
      <c r="F45" t="str">
        <f>IF(AND(B45&lt;$O$3,C45&lt;$P$3),$M$3,IF(AND(B45&lt;$O$4,C45&lt;$P$4),$M$4,IF(B45&lt;$O$5,$M$5,$M$6)))</f>
        <v>medium</v>
      </c>
      <c r="G45">
        <v>100</v>
      </c>
      <c r="H45">
        <v>8600000</v>
      </c>
      <c r="I45">
        <v>1</v>
      </c>
    </row>
    <row r="46" spans="2:9" x14ac:dyDescent="0.25">
      <c r="B46">
        <v>100</v>
      </c>
      <c r="C46" s="95">
        <v>19000000</v>
      </c>
      <c r="D46">
        <v>3</v>
      </c>
      <c r="E46" t="s">
        <v>1311</v>
      </c>
      <c r="F46" t="str">
        <f>IF(AND(B46&lt;$O$3,C46&lt;$P$3),$M$3,IF(AND(B46&lt;$O$4,C46&lt;$P$4),$M$4,IF(B46&lt;$O$5,$M$5,$M$6)))</f>
        <v>medium</v>
      </c>
      <c r="G46">
        <v>100</v>
      </c>
      <c r="H46">
        <v>19000000</v>
      </c>
      <c r="I46">
        <v>3</v>
      </c>
    </row>
    <row r="47" spans="2:9" x14ac:dyDescent="0.25">
      <c r="B47">
        <v>100</v>
      </c>
      <c r="C47" s="95">
        <v>19105000</v>
      </c>
      <c r="D47">
        <v>1</v>
      </c>
      <c r="E47" t="s">
        <v>1311</v>
      </c>
      <c r="F47" t="str">
        <f>IF(AND(B47&lt;$O$3,C47&lt;$P$3),$M$3,IF(AND(B47&lt;$O$4,C47&lt;$P$4),$M$4,IF(B47&lt;$O$5,$M$5,$M$6)))</f>
        <v>medium</v>
      </c>
      <c r="G47">
        <v>100</v>
      </c>
      <c r="H47">
        <v>19105000</v>
      </c>
      <c r="I47">
        <v>1</v>
      </c>
    </row>
    <row r="48" spans="2:9" x14ac:dyDescent="0.25">
      <c r="B48">
        <v>103</v>
      </c>
      <c r="C48" s="95">
        <v>7676246</v>
      </c>
      <c r="D48">
        <v>3</v>
      </c>
      <c r="E48" t="s">
        <v>1311</v>
      </c>
      <c r="F48" t="str">
        <f>IF(AND(B48&lt;$O$3,C48&lt;$P$3),$M$3,IF(AND(B48&lt;$O$4,C48&lt;$P$4),$M$4,IF(B48&lt;$O$5,$M$5,$M$6)))</f>
        <v>medium</v>
      </c>
      <c r="G48">
        <v>103</v>
      </c>
      <c r="H48">
        <v>7676246</v>
      </c>
      <c r="I48">
        <v>3</v>
      </c>
    </row>
    <row r="49" spans="2:9" x14ac:dyDescent="0.25">
      <c r="B49">
        <v>104</v>
      </c>
      <c r="C49" s="95">
        <v>25900000</v>
      </c>
      <c r="D49">
        <v>1</v>
      </c>
      <c r="E49" t="s">
        <v>1311</v>
      </c>
      <c r="F49" t="str">
        <f>IF(AND(B49&lt;$O$3,C49&lt;$P$3),$M$3,IF(AND(B49&lt;$O$4,C49&lt;$P$4),$M$4,IF(B49&lt;$O$5,$M$5,$M$6)))</f>
        <v>medium</v>
      </c>
      <c r="G49">
        <v>104</v>
      </c>
      <c r="H49">
        <v>25900000</v>
      </c>
      <c r="I49">
        <v>1</v>
      </c>
    </row>
    <row r="50" spans="2:9" x14ac:dyDescent="0.25">
      <c r="B50">
        <v>111</v>
      </c>
      <c r="C50" s="95">
        <v>8218113</v>
      </c>
      <c r="D50">
        <v>1</v>
      </c>
      <c r="E50" t="s">
        <v>1311</v>
      </c>
      <c r="F50" t="str">
        <f>IF(AND(B50&lt;$O$3,C50&lt;$P$3),$M$3,IF(AND(B50&lt;$O$4,C50&lt;$P$4),$M$4,IF(B50&lt;$O$5,$M$5,$M$6)))</f>
        <v>medium</v>
      </c>
      <c r="G50">
        <v>111</v>
      </c>
      <c r="H50">
        <v>8218113</v>
      </c>
      <c r="I50">
        <v>1</v>
      </c>
    </row>
    <row r="51" spans="2:9" x14ac:dyDescent="0.25">
      <c r="B51">
        <v>112</v>
      </c>
      <c r="C51" s="95">
        <v>4446000</v>
      </c>
      <c r="D51">
        <v>4</v>
      </c>
      <c r="E51" t="s">
        <v>1311</v>
      </c>
      <c r="F51" t="str">
        <f>IF(AND(B51&lt;$O$3,C51&lt;$P$3),$M$3,IF(AND(B51&lt;$O$4,C51&lt;$P$4),$M$4,IF(B51&lt;$O$5,$M$5,$M$6)))</f>
        <v>medium</v>
      </c>
      <c r="G51">
        <v>112</v>
      </c>
      <c r="H51">
        <v>4446000</v>
      </c>
      <c r="I51">
        <v>4</v>
      </c>
    </row>
    <row r="52" spans="2:9" x14ac:dyDescent="0.25">
      <c r="B52">
        <v>113</v>
      </c>
      <c r="C52" s="95">
        <v>17000000</v>
      </c>
      <c r="D52">
        <v>1</v>
      </c>
      <c r="E52" t="s">
        <v>1311</v>
      </c>
      <c r="F52" t="str">
        <f>IF(AND(B52&lt;$O$3,C52&lt;$P$3),$M$3,IF(AND(B52&lt;$O$4,C52&lt;$P$4),$M$4,IF(B52&lt;$O$5,$M$5,$M$6)))</f>
        <v>medium</v>
      </c>
      <c r="G52">
        <v>113</v>
      </c>
      <c r="H52">
        <v>17000000</v>
      </c>
      <c r="I52">
        <v>1</v>
      </c>
    </row>
    <row r="53" spans="2:9" x14ac:dyDescent="0.25">
      <c r="B53">
        <v>128</v>
      </c>
      <c r="C53" s="95">
        <v>9000000</v>
      </c>
      <c r="D53">
        <v>4</v>
      </c>
      <c r="E53" t="s">
        <v>1311</v>
      </c>
      <c r="F53" t="str">
        <f>IF(AND(B53&lt;$O$3,C53&lt;$P$3),$M$3,IF(AND(B53&lt;$O$4,C53&lt;$P$4),$M$4,IF(B53&lt;$O$5,$M$5,$M$6)))</f>
        <v>medium</v>
      </c>
      <c r="G53">
        <v>128</v>
      </c>
      <c r="H53">
        <v>9000000</v>
      </c>
      <c r="I53">
        <v>4</v>
      </c>
    </row>
    <row r="54" spans="2:9" x14ac:dyDescent="0.25">
      <c r="B54">
        <v>142</v>
      </c>
      <c r="C54" s="95">
        <v>19805084</v>
      </c>
      <c r="D54">
        <v>3</v>
      </c>
      <c r="E54" t="s">
        <v>1311</v>
      </c>
      <c r="F54" t="str">
        <f>IF(AND(B54&lt;$O$3,C54&lt;$P$3),$M$3,IF(AND(B54&lt;$O$4,C54&lt;$P$4),$M$4,IF(B54&lt;$O$5,$M$5,$M$6)))</f>
        <v>medium</v>
      </c>
      <c r="G54">
        <v>142</v>
      </c>
      <c r="H54">
        <v>19805084</v>
      </c>
      <c r="I54">
        <v>3</v>
      </c>
    </row>
    <row r="55" spans="2:9" x14ac:dyDescent="0.25">
      <c r="B55">
        <v>152</v>
      </c>
      <c r="C55" s="95">
        <v>11730000</v>
      </c>
      <c r="D55">
        <v>3</v>
      </c>
      <c r="E55" t="s">
        <v>1311</v>
      </c>
      <c r="F55" t="str">
        <f>IF(AND(B55&lt;$O$3,C55&lt;$P$3),$M$3,IF(AND(B55&lt;$O$4,C55&lt;$P$4),$M$4,IF(B55&lt;$O$5,$M$5,$M$6)))</f>
        <v>medium</v>
      </c>
      <c r="G55">
        <v>152</v>
      </c>
      <c r="H55">
        <v>11730000</v>
      </c>
      <c r="I55">
        <v>3</v>
      </c>
    </row>
    <row r="56" spans="2:9" x14ac:dyDescent="0.25">
      <c r="B56">
        <v>163</v>
      </c>
      <c r="C56" s="95">
        <v>20234442</v>
      </c>
      <c r="D56">
        <v>2</v>
      </c>
      <c r="E56" t="s">
        <v>1311</v>
      </c>
      <c r="F56" t="str">
        <f>IF(AND(B56&lt;$O$3,C56&lt;$P$3),$M$3,IF(AND(B56&lt;$O$4,C56&lt;$P$4),$M$4,IF(B56&lt;$O$5,$M$5,$M$6)))</f>
        <v>medium</v>
      </c>
      <c r="G56">
        <v>163</v>
      </c>
      <c r="H56">
        <v>20234442</v>
      </c>
      <c r="I56">
        <v>2</v>
      </c>
    </row>
    <row r="57" spans="2:9" x14ac:dyDescent="0.25">
      <c r="B57">
        <v>183</v>
      </c>
      <c r="C57" s="95">
        <v>21370159</v>
      </c>
      <c r="D57">
        <v>3</v>
      </c>
      <c r="E57" t="s">
        <v>1311</v>
      </c>
      <c r="F57" t="str">
        <f>IF(AND(B57&lt;$O$3,C57&lt;$P$3),$M$3,IF(AND(B57&lt;$O$4,C57&lt;$P$4),$M$4,IF(B57&lt;$O$5,$M$5,$M$6)))</f>
        <v>medium</v>
      </c>
      <c r="G57">
        <v>183</v>
      </c>
      <c r="H57">
        <v>21370159</v>
      </c>
      <c r="I57">
        <v>3</v>
      </c>
    </row>
    <row r="58" spans="2:9" x14ac:dyDescent="0.25">
      <c r="B58">
        <v>194</v>
      </c>
      <c r="C58" s="95">
        <v>15833000</v>
      </c>
      <c r="D58">
        <v>1</v>
      </c>
      <c r="E58" t="s">
        <v>1311</v>
      </c>
      <c r="F58" t="str">
        <f>IF(AND(B58&lt;$O$3,C58&lt;$P$3),$M$3,IF(AND(B58&lt;$O$4,C58&lt;$P$4),$M$4,IF(B58&lt;$O$5,$M$5,$M$6)))</f>
        <v>medium</v>
      </c>
      <c r="G58">
        <v>194</v>
      </c>
      <c r="H58">
        <v>15833000</v>
      </c>
      <c r="I58">
        <v>1</v>
      </c>
    </row>
    <row r="59" spans="2:9" x14ac:dyDescent="0.25">
      <c r="B59">
        <v>216</v>
      </c>
      <c r="C59" s="95">
        <v>41900000</v>
      </c>
      <c r="D59">
        <v>1</v>
      </c>
      <c r="E59" t="s">
        <v>1311</v>
      </c>
      <c r="F59" t="str">
        <f>IF(AND(B59&lt;$O$3,C59&lt;$P$3),$M$3,IF(AND(B59&lt;$O$4,C59&lt;$P$4),$M$4,IF(B59&lt;$O$5,$M$5,$M$6)))</f>
        <v>medium</v>
      </c>
      <c r="G59">
        <v>216</v>
      </c>
      <c r="H59">
        <v>41900000</v>
      </c>
      <c r="I59">
        <v>1</v>
      </c>
    </row>
    <row r="60" spans="2:9" x14ac:dyDescent="0.25">
      <c r="B60">
        <v>224</v>
      </c>
      <c r="C60" s="95">
        <v>26500000</v>
      </c>
      <c r="D60">
        <v>1</v>
      </c>
      <c r="E60" t="s">
        <v>1311</v>
      </c>
      <c r="F60" t="str">
        <f>IF(AND(B60&lt;$O$3,C60&lt;$P$3),$M$3,IF(AND(B60&lt;$O$4,C60&lt;$P$4),$M$4,IF(B60&lt;$O$5,$M$5,$M$6)))</f>
        <v>medium</v>
      </c>
      <c r="G60">
        <v>224</v>
      </c>
      <c r="H60">
        <v>26500000</v>
      </c>
      <c r="I60">
        <v>1</v>
      </c>
    </row>
    <row r="61" spans="2:9" x14ac:dyDescent="0.25">
      <c r="B61">
        <v>232</v>
      </c>
      <c r="C61" s="95">
        <v>39000000</v>
      </c>
      <c r="D61">
        <v>1</v>
      </c>
      <c r="E61" t="s">
        <v>1311</v>
      </c>
      <c r="F61" t="str">
        <f>IF(AND(B61&lt;$O$3,C61&lt;$P$3),$M$3,IF(AND(B61&lt;$O$4,C61&lt;$P$4),$M$4,IF(B61&lt;$O$5,$M$5,$M$6)))</f>
        <v>medium</v>
      </c>
      <c r="G61">
        <v>232</v>
      </c>
      <c r="H61">
        <v>39000000</v>
      </c>
      <c r="I61">
        <v>1</v>
      </c>
    </row>
    <row r="62" spans="2:9" x14ac:dyDescent="0.25">
      <c r="B62">
        <v>2</v>
      </c>
      <c r="C62" s="95">
        <v>2090396</v>
      </c>
      <c r="D62">
        <v>1</v>
      </c>
      <c r="E62" t="s">
        <v>1310</v>
      </c>
      <c r="F62" t="str">
        <f>IF(AND(B62&lt;$O$3,C62&lt;$P$3),$M$3,IF(AND(B62&lt;$O$4,C62&lt;$P$4),$M$4,IF(B62&lt;$O$5,$M$5,$M$6)))</f>
        <v>small &amp; micro</v>
      </c>
      <c r="G62">
        <v>2</v>
      </c>
      <c r="H62">
        <v>2090396</v>
      </c>
      <c r="I62">
        <v>1</v>
      </c>
    </row>
    <row r="63" spans="2:9" x14ac:dyDescent="0.25">
      <c r="B63">
        <v>4</v>
      </c>
      <c r="C63" s="95">
        <v>244000</v>
      </c>
      <c r="D63">
        <v>2</v>
      </c>
      <c r="E63" t="s">
        <v>1310</v>
      </c>
      <c r="F63" t="str">
        <f>IF(AND(B63&lt;$O$3,C63&lt;$P$3),$M$3,IF(AND(B63&lt;$O$4,C63&lt;$P$4),$M$4,IF(B63&lt;$O$5,$M$5,$M$6)))</f>
        <v>small &amp; micro</v>
      </c>
      <c r="G63">
        <v>4</v>
      </c>
      <c r="H63">
        <v>244000</v>
      </c>
      <c r="I63">
        <v>2</v>
      </c>
    </row>
    <row r="64" spans="2:9" x14ac:dyDescent="0.25">
      <c r="B64">
        <v>7</v>
      </c>
      <c r="C64" s="95">
        <v>1000000</v>
      </c>
      <c r="D64">
        <v>1</v>
      </c>
      <c r="E64" t="s">
        <v>1310</v>
      </c>
      <c r="F64" t="str">
        <f>IF(AND(B64&lt;$O$3,C64&lt;$P$3),$M$3,IF(AND(B64&lt;$O$4,C64&lt;$P$4),$M$4,IF(B64&lt;$O$5,$M$5,$M$6)))</f>
        <v>small &amp; micro</v>
      </c>
      <c r="G64">
        <v>7</v>
      </c>
      <c r="H64">
        <v>1000000</v>
      </c>
      <c r="I64">
        <v>1</v>
      </c>
    </row>
    <row r="65" spans="2:9" x14ac:dyDescent="0.25">
      <c r="B65">
        <v>7</v>
      </c>
      <c r="C65" s="95">
        <v>1500000</v>
      </c>
      <c r="D65">
        <v>1</v>
      </c>
      <c r="E65" t="s">
        <v>1310</v>
      </c>
      <c r="F65" t="str">
        <f>IF(AND(B65&lt;$O$3,C65&lt;$P$3),$M$3,IF(AND(B65&lt;$O$4,C65&lt;$P$4),$M$4,IF(B65&lt;$O$5,$M$5,$M$6)))</f>
        <v>small &amp; micro</v>
      </c>
      <c r="G65">
        <v>7</v>
      </c>
      <c r="H65">
        <v>1500000</v>
      </c>
      <c r="I65">
        <v>1</v>
      </c>
    </row>
    <row r="66" spans="2:9" x14ac:dyDescent="0.25">
      <c r="B66">
        <v>13</v>
      </c>
      <c r="C66" s="95">
        <v>3900000</v>
      </c>
      <c r="D66">
        <v>1</v>
      </c>
      <c r="E66" t="s">
        <v>1311</v>
      </c>
      <c r="F66" t="str">
        <f>IF(AND(B66&lt;$O$3,C66&lt;$P$3),$M$3,IF(AND(B66&lt;$O$4,C66&lt;$P$4),$M$4,IF(B66&lt;$O$5,$M$5,$M$6)))</f>
        <v>small &amp; micro</v>
      </c>
      <c r="G66">
        <v>13</v>
      </c>
      <c r="H66">
        <v>3900000</v>
      </c>
      <c r="I66">
        <v>1</v>
      </c>
    </row>
    <row r="67" spans="2:9" x14ac:dyDescent="0.25">
      <c r="B67">
        <v>15</v>
      </c>
      <c r="C67" s="95">
        <v>500000</v>
      </c>
      <c r="D67">
        <v>1</v>
      </c>
      <c r="E67" t="s">
        <v>1311</v>
      </c>
      <c r="F67" t="str">
        <f>IF(AND(B67&lt;$O$3,C67&lt;$P$3),$M$3,IF(AND(B67&lt;$O$4,C67&lt;$P$4),$M$4,IF(B67&lt;$O$5,$M$5,$M$6)))</f>
        <v>small &amp; micro</v>
      </c>
      <c r="G67">
        <v>15</v>
      </c>
      <c r="H67">
        <v>500000</v>
      </c>
      <c r="I67">
        <v>1</v>
      </c>
    </row>
    <row r="68" spans="2:9" x14ac:dyDescent="0.25">
      <c r="B68">
        <v>20</v>
      </c>
      <c r="C68" s="95">
        <v>2260000</v>
      </c>
      <c r="D68">
        <v>2</v>
      </c>
      <c r="E68" t="s">
        <v>1311</v>
      </c>
      <c r="F68" t="str">
        <f>IF(AND(B68&lt;$O$3,C68&lt;$P$3),$M$3,IF(AND(B68&lt;$O$4,C68&lt;$P$4),$M$4,IF(B68&lt;$O$5,$M$5,$M$6)))</f>
        <v>small &amp; micro</v>
      </c>
      <c r="G68">
        <v>20</v>
      </c>
      <c r="H68">
        <v>2260000</v>
      </c>
      <c r="I68">
        <v>2</v>
      </c>
    </row>
    <row r="69" spans="2:9" x14ac:dyDescent="0.25">
      <c r="B69">
        <v>24</v>
      </c>
      <c r="C69" s="95">
        <v>1400000</v>
      </c>
      <c r="D69">
        <v>1</v>
      </c>
      <c r="E69" t="s">
        <v>1311</v>
      </c>
      <c r="F69" t="str">
        <f>IF(AND(B69&lt;$O$3,C69&lt;$P$3),$M$3,IF(AND(B69&lt;$O$4,C69&lt;$P$4),$M$4,IF(B69&lt;$O$5,$M$5,$M$6)))</f>
        <v>small &amp; micro</v>
      </c>
      <c r="G69">
        <v>24</v>
      </c>
      <c r="H69">
        <v>1400000</v>
      </c>
      <c r="I69">
        <v>1</v>
      </c>
    </row>
    <row r="70" spans="2:9" x14ac:dyDescent="0.25">
      <c r="B70">
        <v>25</v>
      </c>
      <c r="C70" s="95">
        <v>7141000</v>
      </c>
      <c r="D70">
        <v>1</v>
      </c>
      <c r="E70" t="s">
        <v>1311</v>
      </c>
      <c r="F70" t="str">
        <f>IF(AND(B70&lt;$O$3,C70&lt;$P$3),$M$3,IF(AND(B70&lt;$O$4,C70&lt;$P$4),$M$4,IF(B70&lt;$O$5,$M$5,$M$6)))</f>
        <v>small &amp; micro</v>
      </c>
      <c r="G70">
        <v>25</v>
      </c>
      <c r="H70">
        <v>7141000</v>
      </c>
      <c r="I70">
        <v>1</v>
      </c>
    </row>
    <row r="71" spans="2:9" x14ac:dyDescent="0.25">
      <c r="B71">
        <v>34</v>
      </c>
      <c r="C71" s="95">
        <v>5250000</v>
      </c>
      <c r="D71">
        <v>1</v>
      </c>
      <c r="E71" t="s">
        <v>1311</v>
      </c>
      <c r="F71" t="str">
        <f>IF(AND(B71&lt;$O$3,C71&lt;$P$3),$M$3,IF(AND(B71&lt;$O$4,C71&lt;$P$4),$M$4,IF(B71&lt;$O$5,$M$5,$M$6)))</f>
        <v>small &amp; micro</v>
      </c>
      <c r="G71">
        <v>34</v>
      </c>
      <c r="H71">
        <v>5250000</v>
      </c>
      <c r="I71">
        <v>1</v>
      </c>
    </row>
    <row r="72" spans="2:9" x14ac:dyDescent="0.25">
      <c r="B72">
        <v>37</v>
      </c>
      <c r="C72" s="95">
        <v>3882000</v>
      </c>
      <c r="D72">
        <v>1</v>
      </c>
      <c r="E72" t="s">
        <v>1311</v>
      </c>
      <c r="F72" t="str">
        <f>IF(AND(B72&lt;$O$3,C72&lt;$P$3),$M$3,IF(AND(B72&lt;$O$4,C72&lt;$P$4),$M$4,IF(B72&lt;$O$5,$M$5,$M$6)))</f>
        <v>small &amp; micro</v>
      </c>
      <c r="G72">
        <v>37</v>
      </c>
      <c r="H72">
        <v>3882000</v>
      </c>
      <c r="I72">
        <v>1</v>
      </c>
    </row>
    <row r="73" spans="2:9" x14ac:dyDescent="0.25">
      <c r="B73">
        <v>38</v>
      </c>
      <c r="C73" s="95">
        <v>3700000</v>
      </c>
      <c r="D73">
        <v>4</v>
      </c>
      <c r="E73" t="s">
        <v>1311</v>
      </c>
      <c r="F73" t="str">
        <f>IF(AND(B73&lt;$O$3,C73&lt;$P$3),$M$3,IF(AND(B73&lt;$O$4,C73&lt;$P$4),$M$4,IF(B73&lt;$O$5,$M$5,$M$6)))</f>
        <v>small &amp; micro</v>
      </c>
      <c r="G73">
        <v>38</v>
      </c>
      <c r="H73">
        <v>3700000</v>
      </c>
      <c r="I73">
        <v>4</v>
      </c>
    </row>
    <row r="74" spans="2:9" x14ac:dyDescent="0.25">
      <c r="B74">
        <v>1104</v>
      </c>
      <c r="C74" s="95">
        <v>190800000</v>
      </c>
      <c r="D74">
        <v>1</v>
      </c>
      <c r="F74" t="str">
        <f>IF(AND(B74&lt;$O$3,C74&lt;$P$3),$M$3,IF(AND(B74&lt;$O$4,C74&lt;$P$4),$M$4,IF(B74&lt;$O$5,$M$5,$M$6)))</f>
        <v>very large</v>
      </c>
      <c r="G74">
        <v>1104</v>
      </c>
      <c r="H74">
        <v>190800000</v>
      </c>
      <c r="I74">
        <v>1</v>
      </c>
    </row>
    <row r="75" spans="2:9" x14ac:dyDescent="0.25">
      <c r="B75">
        <v>1260</v>
      </c>
      <c r="C75" s="95">
        <v>254000000</v>
      </c>
      <c r="D75">
        <v>3</v>
      </c>
      <c r="F75" t="str">
        <f>IF(AND(B75&lt;$O$3,C75&lt;$P$3),$M$3,IF(AND(B75&lt;$O$4,C75&lt;$P$4),$M$4,IF(B75&lt;$O$5,$M$5,$M$6)))</f>
        <v>very large</v>
      </c>
      <c r="G75">
        <v>1260</v>
      </c>
      <c r="H75">
        <v>254000000</v>
      </c>
      <c r="I75">
        <v>3</v>
      </c>
    </row>
    <row r="76" spans="2:9" x14ac:dyDescent="0.25">
      <c r="B76">
        <v>1300</v>
      </c>
      <c r="C76" s="95">
        <v>240000000</v>
      </c>
      <c r="D76">
        <v>3</v>
      </c>
      <c r="F76" t="str">
        <f>IF(AND(B76&lt;$O$3,C76&lt;$P$3),$M$3,IF(AND(B76&lt;$O$4,C76&lt;$P$4),$M$4,IF(B76&lt;$O$5,$M$5,$M$6)))</f>
        <v>very large</v>
      </c>
      <c r="G76">
        <v>1300</v>
      </c>
      <c r="H76">
        <v>240000000</v>
      </c>
      <c r="I76">
        <v>3</v>
      </c>
    </row>
    <row r="77" spans="2:9" x14ac:dyDescent="0.25">
      <c r="B77">
        <v>1320</v>
      </c>
      <c r="C77" s="95">
        <v>376000000</v>
      </c>
      <c r="D77">
        <v>3</v>
      </c>
      <c r="F77" t="str">
        <f>IF(AND(B77&lt;$O$3,C77&lt;$P$3),$M$3,IF(AND(B77&lt;$O$4,C77&lt;$P$4),$M$4,IF(B77&lt;$O$5,$M$5,$M$6)))</f>
        <v>very large</v>
      </c>
      <c r="G77">
        <v>1320</v>
      </c>
      <c r="H77">
        <v>376000000</v>
      </c>
      <c r="I77">
        <v>3</v>
      </c>
    </row>
    <row r="78" spans="2:9" x14ac:dyDescent="0.25">
      <c r="B78">
        <v>1392</v>
      </c>
      <c r="C78" s="95">
        <v>180700000</v>
      </c>
      <c r="D78">
        <v>4</v>
      </c>
      <c r="F78" t="str">
        <f>IF(AND(B78&lt;$O$3,C78&lt;$P$3),$M$3,IF(AND(B78&lt;$O$4,C78&lt;$P$4),$M$4,IF(B78&lt;$O$5,$M$5,$M$6)))</f>
        <v>very large</v>
      </c>
      <c r="G78">
        <v>1392</v>
      </c>
      <c r="H78">
        <v>180700000</v>
      </c>
      <c r="I78">
        <v>4</v>
      </c>
    </row>
    <row r="79" spans="2:9" x14ac:dyDescent="0.25">
      <c r="B79">
        <v>1500</v>
      </c>
      <c r="C79" s="95">
        <v>200000000</v>
      </c>
      <c r="D79">
        <v>4</v>
      </c>
      <c r="F79" t="str">
        <f>IF(AND(B79&lt;$O$3,C79&lt;$P$3),$M$3,IF(AND(B79&lt;$O$4,C79&lt;$P$4),$M$4,IF(B79&lt;$O$5,$M$5,$M$6)))</f>
        <v>very large</v>
      </c>
      <c r="G79">
        <v>1500</v>
      </c>
      <c r="H79">
        <v>200000000</v>
      </c>
      <c r="I79">
        <v>4</v>
      </c>
    </row>
    <row r="80" spans="2:9" x14ac:dyDescent="0.25">
      <c r="B80">
        <v>2000</v>
      </c>
      <c r="C80" s="95">
        <v>200000000</v>
      </c>
      <c r="D80">
        <v>4</v>
      </c>
      <c r="F80" t="str">
        <f>IF(AND(B80&lt;$O$3,C80&lt;$P$3),$M$3,IF(AND(B80&lt;$O$4,C80&lt;$P$4),$M$4,IF(B80&lt;$O$5,$M$5,$M$6)))</f>
        <v>very large</v>
      </c>
      <c r="G80">
        <v>2000</v>
      </c>
      <c r="H80">
        <v>200000000</v>
      </c>
      <c r="I80">
        <v>4</v>
      </c>
    </row>
    <row r="81" spans="2:9" x14ac:dyDescent="0.25">
      <c r="B81">
        <v>2100</v>
      </c>
      <c r="C81" s="95">
        <v>500000000</v>
      </c>
      <c r="D81">
        <v>3</v>
      </c>
      <c r="F81" t="str">
        <f>IF(AND(B81&lt;$O$3,C81&lt;$P$3),$M$3,IF(AND(B81&lt;$O$4,C81&lt;$P$4),$M$4,IF(B81&lt;$O$5,$M$5,$M$6)))</f>
        <v>very large</v>
      </c>
      <c r="G81">
        <v>2100</v>
      </c>
      <c r="H81">
        <v>500000000</v>
      </c>
      <c r="I81">
        <v>3</v>
      </c>
    </row>
    <row r="82" spans="2:9" x14ac:dyDescent="0.25">
      <c r="B82">
        <v>2240</v>
      </c>
      <c r="C82" s="95">
        <v>479000000</v>
      </c>
      <c r="D82">
        <v>4</v>
      </c>
      <c r="F82" t="str">
        <f>IF(AND(B82&lt;$O$3,C82&lt;$P$3),$M$3,IF(AND(B82&lt;$O$4,C82&lt;$P$4),$M$4,IF(B82&lt;$O$5,$M$5,$M$6)))</f>
        <v>very large</v>
      </c>
      <c r="G82">
        <v>2240</v>
      </c>
      <c r="H82">
        <v>479000000</v>
      </c>
      <c r="I82">
        <v>4</v>
      </c>
    </row>
    <row r="83" spans="2:9" x14ac:dyDescent="0.25">
      <c r="B83">
        <v>3000</v>
      </c>
      <c r="C83" s="95">
        <v>436400000</v>
      </c>
      <c r="D83">
        <v>4</v>
      </c>
      <c r="F83" t="str">
        <f>IF(AND(B83&lt;$O$3,C83&lt;$P$3),$M$3,IF(AND(B83&lt;$O$4,C83&lt;$P$4),$M$4,IF(B83&lt;$O$5,$M$5,$M$6)))</f>
        <v>very large</v>
      </c>
      <c r="G83">
        <v>3000</v>
      </c>
      <c r="H83">
        <v>436400000</v>
      </c>
      <c r="I83">
        <v>4</v>
      </c>
    </row>
    <row r="84" spans="2:9" x14ac:dyDescent="0.25">
      <c r="B84">
        <v>3178</v>
      </c>
      <c r="C84" s="95">
        <v>673000000</v>
      </c>
      <c r="D84">
        <v>3</v>
      </c>
      <c r="F84" t="str">
        <f>IF(AND(B84&lt;$O$3,C84&lt;$P$3),$M$3,IF(AND(B84&lt;$O$4,C84&lt;$P$4),$M$4,IF(B84&lt;$O$5,$M$5,$M$6)))</f>
        <v>very large</v>
      </c>
      <c r="G84">
        <v>3178</v>
      </c>
      <c r="H84">
        <v>673000000</v>
      </c>
      <c r="I84">
        <v>3</v>
      </c>
    </row>
    <row r="85" spans="2:9" x14ac:dyDescent="0.25">
      <c r="B85">
        <v>4000</v>
      </c>
      <c r="C85" s="95">
        <v>2700000000</v>
      </c>
      <c r="D85">
        <v>4</v>
      </c>
      <c r="F85" t="str">
        <f>IF(AND(B85&lt;$O$3,C85&lt;$P$3),$M$3,IF(AND(B85&lt;$O$4,C85&lt;$P$4),$M$4,IF(B85&lt;$O$5,$M$5,$M$6)))</f>
        <v>very large</v>
      </c>
      <c r="G85">
        <v>4000</v>
      </c>
      <c r="H85">
        <v>2700000000</v>
      </c>
      <c r="I85">
        <v>4</v>
      </c>
    </row>
    <row r="86" spans="2:9" x14ac:dyDescent="0.25">
      <c r="B86">
        <v>4126</v>
      </c>
      <c r="C86" s="95">
        <v>563100000</v>
      </c>
      <c r="D86">
        <v>3</v>
      </c>
      <c r="F86" t="str">
        <f>IF(AND(B86&lt;$O$3,C86&lt;$P$3),$M$3,IF(AND(B86&lt;$O$4,C86&lt;$P$4),$M$4,IF(B86&lt;$O$5,$M$5,$M$6)))</f>
        <v>very large</v>
      </c>
      <c r="G86">
        <v>4126</v>
      </c>
      <c r="H86">
        <v>563100000</v>
      </c>
      <c r="I86">
        <v>3</v>
      </c>
    </row>
    <row r="87" spans="2:9" x14ac:dyDescent="0.25">
      <c r="B87">
        <v>4992</v>
      </c>
      <c r="C87" s="95">
        <v>1271000000</v>
      </c>
      <c r="D87">
        <v>3</v>
      </c>
      <c r="F87" t="str">
        <f>IF(AND(B87&lt;$O$3,C87&lt;$P$3),$M$3,IF(AND(B87&lt;$O$4,C87&lt;$P$4),$M$4,IF(B87&lt;$O$5,$M$5,$M$6)))</f>
        <v>very large</v>
      </c>
      <c r="G87">
        <v>4992</v>
      </c>
      <c r="H87">
        <v>1271000000</v>
      </c>
      <c r="I87">
        <v>3</v>
      </c>
    </row>
    <row r="88" spans="2:9" x14ac:dyDescent="0.25">
      <c r="B88">
        <v>5257</v>
      </c>
      <c r="C88" s="95">
        <v>620000000</v>
      </c>
      <c r="D88">
        <v>2</v>
      </c>
      <c r="F88" t="str">
        <f>IF(AND(B88&lt;$O$3,C88&lt;$P$3),$M$3,IF(AND(B88&lt;$O$4,C88&lt;$P$4),$M$4,IF(B88&lt;$O$5,$M$5,$M$6)))</f>
        <v>very large</v>
      </c>
      <c r="G88">
        <v>5257</v>
      </c>
      <c r="H88">
        <v>620000000</v>
      </c>
      <c r="I88">
        <v>2</v>
      </c>
    </row>
    <row r="89" spans="2:9" x14ac:dyDescent="0.25">
      <c r="B89">
        <v>9821</v>
      </c>
      <c r="C89" s="95">
        <v>2050000000</v>
      </c>
      <c r="D89">
        <v>4</v>
      </c>
      <c r="F89" t="str">
        <f>IF(AND(B89&lt;$O$3,C89&lt;$P$3),$M$3,IF(AND(B89&lt;$O$4,C89&lt;$P$4),$M$4,IF(B89&lt;$O$5,$M$5,$M$6)))</f>
        <v>very large</v>
      </c>
      <c r="G89">
        <v>9821</v>
      </c>
      <c r="H89">
        <v>2050000000</v>
      </c>
      <c r="I89">
        <v>4</v>
      </c>
    </row>
    <row r="90" spans="2:9" x14ac:dyDescent="0.25">
      <c r="B90">
        <v>11300</v>
      </c>
      <c r="C90" s="95">
        <v>2400000000</v>
      </c>
      <c r="D90">
        <v>4</v>
      </c>
      <c r="F90" t="str">
        <f>IF(AND(B90&lt;$O$3,C90&lt;$P$3),$M$3,IF(AND(B90&lt;$O$4,C90&lt;$P$4),$M$4,IF(B90&lt;$O$5,$M$5,$M$6)))</f>
        <v>very large</v>
      </c>
      <c r="G90">
        <v>11300</v>
      </c>
      <c r="H90">
        <v>2400000000</v>
      </c>
      <c r="I90">
        <v>4</v>
      </c>
    </row>
    <row r="91" spans="2:9" x14ac:dyDescent="0.25">
      <c r="B91">
        <v>14767</v>
      </c>
      <c r="C91" s="95">
        <v>3504700000</v>
      </c>
      <c r="D91">
        <v>4</v>
      </c>
      <c r="F91" t="str">
        <f>IF(AND(B91&lt;$O$3,C91&lt;$P$3),$M$3,IF(AND(B91&lt;$O$4,C91&lt;$P$4),$M$4,IF(B91&lt;$O$5,$M$5,$M$6)))</f>
        <v>very large</v>
      </c>
      <c r="G91">
        <v>14767</v>
      </c>
      <c r="H91">
        <v>3504700000</v>
      </c>
      <c r="I91">
        <v>4</v>
      </c>
    </row>
    <row r="92" spans="2:9" x14ac:dyDescent="0.25">
      <c r="B92">
        <v>18000</v>
      </c>
      <c r="C92" s="95">
        <v>3800000000</v>
      </c>
      <c r="D92">
        <v>4</v>
      </c>
      <c r="F92" t="str">
        <f>IF(AND(B92&lt;$O$3,C92&lt;$P$3),$M$3,IF(AND(B92&lt;$O$4,C92&lt;$P$4),$M$4,IF(B92&lt;$O$5,$M$5,$M$6)))</f>
        <v>very large</v>
      </c>
      <c r="G92">
        <v>18000</v>
      </c>
      <c r="H92">
        <v>3800000000</v>
      </c>
      <c r="I92">
        <v>4</v>
      </c>
    </row>
    <row r="93" spans="2:9" x14ac:dyDescent="0.25">
      <c r="B93">
        <v>29900</v>
      </c>
      <c r="C93" s="95">
        <v>4000000000</v>
      </c>
      <c r="D93">
        <v>4</v>
      </c>
      <c r="F93" t="str">
        <f>IF(AND(B93&lt;$O$3,C93&lt;$P$3),$M$3,IF(AND(B93&lt;$O$4,C93&lt;$P$4),$M$4,IF(B93&lt;$O$5,$M$5,$M$6)))</f>
        <v>very large</v>
      </c>
      <c r="G93">
        <v>29900</v>
      </c>
      <c r="H93">
        <v>4000000000</v>
      </c>
      <c r="I93">
        <v>4</v>
      </c>
    </row>
  </sheetData>
  <autoFilter ref="B1:I93" xr:uid="{8F75A913-A2D1-4C96-90F5-5859F948E4D1}">
    <sortState xmlns:xlrd2="http://schemas.microsoft.com/office/spreadsheetml/2017/richdata2" ref="B2:I93">
      <sortCondition ref="F1:F93"/>
    </sortState>
  </autoFilter>
  <pageMargins left="0.7" right="0.7" top="0.78740157499999996" bottom="0.78740157499999996"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A0F57-B387-4330-B89C-D36F518E9E70}">
  <dimension ref="B2:E9"/>
  <sheetViews>
    <sheetView workbookViewId="0">
      <selection activeCell="B34" sqref="B34"/>
    </sheetView>
  </sheetViews>
  <sheetFormatPr baseColWidth="10" defaultRowHeight="15" x14ac:dyDescent="0.25"/>
  <cols>
    <col min="2" max="2" width="38.28515625" bestFit="1" customWidth="1"/>
    <col min="3" max="3" width="22.85546875" bestFit="1" customWidth="1"/>
    <col min="4" max="4" width="33.7109375" bestFit="1" customWidth="1"/>
    <col min="5" max="5" width="31.85546875" customWidth="1"/>
  </cols>
  <sheetData>
    <row r="2" spans="2:5" x14ac:dyDescent="0.25">
      <c r="B2" s="80" t="s">
        <v>739</v>
      </c>
      <c r="C2" s="80" t="s">
        <v>1277</v>
      </c>
      <c r="D2" s="80" t="s">
        <v>1278</v>
      </c>
      <c r="E2" s="80" t="s">
        <v>1279</v>
      </c>
    </row>
    <row r="3" spans="2:5" x14ac:dyDescent="0.25">
      <c r="B3" t="s">
        <v>1280</v>
      </c>
      <c r="C3" t="s">
        <v>1281</v>
      </c>
      <c r="D3" t="s">
        <v>1282</v>
      </c>
      <c r="E3" t="s">
        <v>1283</v>
      </c>
    </row>
    <row r="4" spans="2:5" x14ac:dyDescent="0.25">
      <c r="B4" t="s">
        <v>1284</v>
      </c>
      <c r="C4" t="s">
        <v>1285</v>
      </c>
      <c r="D4" t="s">
        <v>1286</v>
      </c>
      <c r="E4" t="s">
        <v>1287</v>
      </c>
    </row>
    <row r="5" spans="2:5" x14ac:dyDescent="0.25">
      <c r="B5" t="s">
        <v>1288</v>
      </c>
      <c r="C5" t="s">
        <v>1289</v>
      </c>
      <c r="D5" t="s">
        <v>1290</v>
      </c>
      <c r="E5" t="s">
        <v>1291</v>
      </c>
    </row>
    <row r="6" spans="2:5" x14ac:dyDescent="0.25">
      <c r="B6" t="s">
        <v>1292</v>
      </c>
      <c r="C6" t="s">
        <v>1289</v>
      </c>
      <c r="D6" t="s">
        <v>1293</v>
      </c>
      <c r="E6" t="s">
        <v>1291</v>
      </c>
    </row>
    <row r="7" spans="2:5" x14ac:dyDescent="0.25">
      <c r="B7" t="s">
        <v>1294</v>
      </c>
      <c r="C7" t="s">
        <v>1295</v>
      </c>
      <c r="D7" t="s">
        <v>1296</v>
      </c>
      <c r="E7" t="s">
        <v>1297</v>
      </c>
    </row>
    <row r="8" spans="2:5" x14ac:dyDescent="0.25">
      <c r="B8" t="s">
        <v>1298</v>
      </c>
      <c r="C8" t="s">
        <v>1299</v>
      </c>
      <c r="D8" t="s">
        <v>1300</v>
      </c>
      <c r="E8" t="s">
        <v>1301</v>
      </c>
    </row>
    <row r="9" spans="2:5" x14ac:dyDescent="0.25">
      <c r="B9" t="s">
        <v>1302</v>
      </c>
      <c r="C9" t="s">
        <v>1303</v>
      </c>
      <c r="D9" t="s">
        <v>1304</v>
      </c>
      <c r="E9" t="s">
        <v>1305</v>
      </c>
    </row>
  </sheetData>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9eb98be-4952-47f4-862f-6e888d16a758" xsi:nil="true"/>
    <lcf76f155ced4ddcb4097134ff3c332f xmlns="12bf4c25-6679-4380-9d8f-49d2600152af">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92B7F9F5B03BCE4E98EC20F5581F7E33" ma:contentTypeVersion="7" ma:contentTypeDescription="Ein neues Dokument erstellen." ma:contentTypeScope="" ma:versionID="5b2271b9ce509a8e745c701558615084">
  <xsd:schema xmlns:xsd="http://www.w3.org/2001/XMLSchema" xmlns:xs="http://www.w3.org/2001/XMLSchema" xmlns:p="http://schemas.microsoft.com/office/2006/metadata/properties" xmlns:ns2="12bf4c25-6679-4380-9d8f-49d2600152af" xmlns:ns3="69eb98be-4952-47f4-862f-6e888d16a758" targetNamespace="http://schemas.microsoft.com/office/2006/metadata/properties" ma:root="true" ma:fieldsID="89ac97d3b0809023c4187b7706c7229c" ns2:_="" ns3:_="">
    <xsd:import namespace="12bf4c25-6679-4380-9d8f-49d2600152af"/>
    <xsd:import namespace="69eb98be-4952-47f4-862f-6e888d16a758"/>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bf4c25-6679-4380-9d8f-49d2600152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Bildmarkierungen" ma:readOnly="false" ma:fieldId="{5cf76f15-5ced-4ddc-b409-7134ff3c332f}" ma:taxonomyMulti="true" ma:sspId="02cdc262-0aca-40a3-9c23-2fd76cc1a9e5"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9eb98be-4952-47f4-862f-6e888d16a758"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351fe2b7-6167-4a86-a0d1-54cd37e6bf40}" ma:internalName="TaxCatchAll" ma:showField="CatchAllData" ma:web="69eb98be-4952-47f4-862f-6e888d16a7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F12F99E-8746-42F5-BE77-91EBF0CD20EF}">
  <ds:schemaRefs>
    <ds:schemaRef ds:uri="http://schemas.microsoft.com/sharepoint/v3/contenttype/forms"/>
  </ds:schemaRefs>
</ds:datastoreItem>
</file>

<file path=customXml/itemProps2.xml><?xml version="1.0" encoding="utf-8"?>
<ds:datastoreItem xmlns:ds="http://schemas.openxmlformats.org/officeDocument/2006/customXml" ds:itemID="{3E36DFAF-4A81-4F99-976E-F9522ED79530}">
  <ds:schemaRefs>
    <ds:schemaRef ds:uri="http://schemas.microsoft.com/office/2006/metadata/properties"/>
    <ds:schemaRef ds:uri="http://schemas.microsoft.com/office/infopath/2007/PartnerControls"/>
    <ds:schemaRef ds:uri="69eb98be-4952-47f4-862f-6e888d16a758"/>
    <ds:schemaRef ds:uri="12bf4c25-6679-4380-9d8f-49d2600152af"/>
  </ds:schemaRefs>
</ds:datastoreItem>
</file>

<file path=customXml/itemProps3.xml><?xml version="1.0" encoding="utf-8"?>
<ds:datastoreItem xmlns:ds="http://schemas.openxmlformats.org/officeDocument/2006/customXml" ds:itemID="{68365090-FEA0-412B-B09C-504219946D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bf4c25-6679-4380-9d8f-49d2600152af"/>
    <ds:schemaRef ds:uri="69eb98be-4952-47f4-862f-6e888d16a7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6</vt:i4>
      </vt:variant>
    </vt:vector>
  </HeadingPairs>
  <TitlesOfParts>
    <vt:vector size="6" baseType="lpstr">
      <vt:lpstr>METAV 2022</vt:lpstr>
      <vt:lpstr>EMO - Mailand</vt:lpstr>
      <vt:lpstr>Detail analysis fast movers (E)</vt:lpstr>
      <vt:lpstr>Company articles</vt:lpstr>
      <vt:lpstr>digested data</vt:lpstr>
      <vt:lpstr>Interviews</vt:lpstr>
    </vt:vector>
  </TitlesOfParts>
  <Manager/>
  <Company>Technische Hochschule Köln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Eike Permin (epermin)</dc:creator>
  <cp:keywords/>
  <dc:description/>
  <cp:lastModifiedBy>Eike Permin</cp:lastModifiedBy>
  <cp:revision/>
  <dcterms:created xsi:type="dcterms:W3CDTF">2022-07-20T13:30:27Z</dcterms:created>
  <dcterms:modified xsi:type="dcterms:W3CDTF">2023-10-17T15:26:17Z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0x01010092B7F9F5B03BCE4E98EC20F5581F7E33</vt:lpwstr>
  </property>
  <property fmtid="{D5CDD505-2E9C-101B-9397-08002B2CF9AE}" pid="3" name="MediaServiceImageTags">
    <vt:lpwstr/>
  </property>
</Properties>
</file>