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therinemccusker/Dropbox/Publications/In preparation/Patterineing Compenecy paper/NATURE COMMUNICATIONS DRAFTS/Figures/Supplemental data Tables/"/>
    </mc:Choice>
  </mc:AlternateContent>
  <xr:revisionPtr revIDLastSave="0" documentId="13_ncr:1_{D93F1EF5-1F87-0F45-83C2-4FE93A54DF17}" xr6:coauthVersionLast="47" xr6:coauthVersionMax="47" xr10:uidLastSave="{00000000-0000-0000-0000-000000000000}"/>
  <bookViews>
    <workbookView xWindow="0" yWindow="460" windowWidth="25600" windowHeight="14480" firstSheet="5" activeTab="17" xr2:uid="{39CFD0A5-2665-4530-9BA3-FEC4BB3F6AB3}"/>
  </bookViews>
  <sheets>
    <sheet name="Fig 2a" sheetId="1" r:id="rId1"/>
    <sheet name="Fig 2c" sheetId="2" r:id="rId2"/>
    <sheet name="Fig 2f" sheetId="3" r:id="rId3"/>
    <sheet name="Fig 2g" sheetId="4" r:id="rId4"/>
    <sheet name="Fig 2h" sheetId="5" r:id="rId5"/>
    <sheet name="SFig 1b" sheetId="6" r:id="rId6"/>
    <sheet name="SFig 1d" sheetId="7" r:id="rId7"/>
    <sheet name="SFig 1e" sheetId="8" r:id="rId8"/>
    <sheet name="SFig 1f" sheetId="9" r:id="rId9"/>
    <sheet name="SFig 1h" sheetId="10" r:id="rId10"/>
    <sheet name="SFig 2a" sheetId="12" r:id="rId11"/>
    <sheet name="SFig 2b" sheetId="11" r:id="rId12"/>
    <sheet name="SFig 2d" sheetId="13" r:id="rId13"/>
    <sheet name="SFig 2g" sheetId="14" r:id="rId14"/>
    <sheet name="SFig 2h" sheetId="15" r:id="rId15"/>
    <sheet name="Fig 3b" sheetId="16" r:id="rId16"/>
    <sheet name="Fig 3d" sheetId="17" r:id="rId17"/>
    <sheet name="Animal Lengths" sheetId="18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17" l="1"/>
  <c r="Q11" i="17" s="1"/>
  <c r="P10" i="17"/>
  <c r="P11" i="17" s="1"/>
  <c r="O10" i="17"/>
  <c r="O11" i="17" s="1"/>
  <c r="N10" i="17"/>
  <c r="N11" i="17" s="1"/>
  <c r="Q9" i="17"/>
  <c r="P9" i="17"/>
  <c r="O9" i="17"/>
  <c r="N9" i="17"/>
  <c r="K10" i="17"/>
  <c r="K11" i="17" s="1"/>
  <c r="J10" i="17"/>
  <c r="J11" i="17" s="1"/>
  <c r="I10" i="17"/>
  <c r="I11" i="17" s="1"/>
  <c r="H10" i="17"/>
  <c r="H11" i="17" s="1"/>
  <c r="K9" i="17"/>
  <c r="J9" i="17"/>
  <c r="I9" i="17"/>
  <c r="H9" i="17"/>
  <c r="E10" i="17"/>
  <c r="E11" i="17" s="1"/>
  <c r="D10" i="17"/>
  <c r="D11" i="17" s="1"/>
  <c r="C10" i="17"/>
  <c r="C11" i="17" s="1"/>
  <c r="B10" i="17"/>
  <c r="B11" i="17" s="1"/>
  <c r="E9" i="17"/>
  <c r="D9" i="17"/>
  <c r="C9" i="17"/>
  <c r="B9" i="17"/>
  <c r="D13" i="13" l="1"/>
  <c r="D12" i="13"/>
  <c r="D11" i="13"/>
  <c r="D10" i="13"/>
  <c r="D9" i="13"/>
  <c r="D8" i="13"/>
  <c r="D4" i="13"/>
  <c r="D3" i="13"/>
  <c r="D2" i="13"/>
  <c r="E40" i="12" l="1"/>
  <c r="C40" i="12"/>
  <c r="F40" i="12" s="1"/>
  <c r="E39" i="12"/>
  <c r="C39" i="12"/>
  <c r="E38" i="12"/>
  <c r="C38" i="12"/>
  <c r="E37" i="12"/>
  <c r="C37" i="12"/>
  <c r="E36" i="12"/>
  <c r="C36" i="12"/>
  <c r="F36" i="12" s="1"/>
  <c r="E35" i="12"/>
  <c r="F35" i="12" s="1"/>
  <c r="C35" i="12"/>
  <c r="E31" i="12"/>
  <c r="C31" i="12"/>
  <c r="E30" i="12"/>
  <c r="C30" i="12"/>
  <c r="E29" i="12"/>
  <c r="C29" i="12"/>
  <c r="F29" i="12" s="1"/>
  <c r="E28" i="12"/>
  <c r="C28" i="12"/>
  <c r="E27" i="12"/>
  <c r="F27" i="12" s="1"/>
  <c r="C27" i="12"/>
  <c r="E26" i="12"/>
  <c r="C26" i="12"/>
  <c r="E20" i="12"/>
  <c r="C20" i="12"/>
  <c r="E19" i="12"/>
  <c r="C19" i="12"/>
  <c r="E18" i="12"/>
  <c r="C18" i="12"/>
  <c r="E17" i="12"/>
  <c r="C17" i="12"/>
  <c r="E16" i="12"/>
  <c r="C16" i="12"/>
  <c r="F16" i="12" s="1"/>
  <c r="E15" i="12"/>
  <c r="F15" i="12" s="1"/>
  <c r="C15" i="12"/>
  <c r="E11" i="12"/>
  <c r="C11" i="12"/>
  <c r="E10" i="12"/>
  <c r="C10" i="12"/>
  <c r="E9" i="12"/>
  <c r="C9" i="12"/>
  <c r="F9" i="12" s="1"/>
  <c r="E8" i="12"/>
  <c r="C8" i="12"/>
  <c r="F8" i="12" s="1"/>
  <c r="E7" i="12"/>
  <c r="C7" i="12"/>
  <c r="E6" i="12"/>
  <c r="C6" i="12"/>
  <c r="F6" i="12" s="1"/>
  <c r="F39" i="12" l="1"/>
  <c r="F17" i="12"/>
  <c r="F19" i="12"/>
  <c r="F26" i="12"/>
  <c r="F28" i="12"/>
  <c r="F30" i="12"/>
  <c r="F7" i="12"/>
  <c r="F31" i="12"/>
  <c r="F11" i="12"/>
  <c r="F38" i="12"/>
  <c r="F10" i="12"/>
  <c r="F18" i="12"/>
  <c r="F20" i="12"/>
  <c r="F37" i="12"/>
  <c r="D12" i="9" l="1"/>
  <c r="D13" i="9" s="1"/>
  <c r="C12" i="9"/>
  <c r="C13" i="9" s="1"/>
  <c r="B12" i="9"/>
  <c r="B13" i="9" s="1"/>
  <c r="D11" i="9"/>
  <c r="C11" i="9"/>
  <c r="B11" i="9"/>
  <c r="D12" i="8"/>
  <c r="D13" i="8" s="1"/>
  <c r="C12" i="8"/>
  <c r="C13" i="8" s="1"/>
  <c r="B12" i="8"/>
  <c r="B13" i="8" s="1"/>
  <c r="D11" i="8"/>
  <c r="C11" i="8"/>
  <c r="B11" i="8"/>
  <c r="D12" i="7"/>
  <c r="D13" i="7" s="1"/>
  <c r="C12" i="7"/>
  <c r="C13" i="7" s="1"/>
  <c r="B12" i="7"/>
  <c r="B13" i="7" s="1"/>
  <c r="D11" i="7"/>
  <c r="C11" i="7"/>
  <c r="B11" i="7"/>
  <c r="H8" i="6" l="1"/>
  <c r="H9" i="6" s="1"/>
  <c r="G8" i="6"/>
  <c r="G9" i="6" s="1"/>
  <c r="F8" i="6"/>
  <c r="F9" i="6" s="1"/>
  <c r="E8" i="6"/>
  <c r="E9" i="6" s="1"/>
  <c r="D8" i="6"/>
  <c r="D9" i="6" s="1"/>
  <c r="C8" i="6"/>
  <c r="C9" i="6" s="1"/>
  <c r="B8" i="6"/>
  <c r="B9" i="6" s="1"/>
  <c r="H7" i="6"/>
  <c r="G7" i="6"/>
  <c r="M7" i="5" l="1"/>
  <c r="L7" i="5"/>
  <c r="K7" i="5"/>
  <c r="J7" i="5"/>
  <c r="I7" i="5"/>
  <c r="M6" i="5"/>
  <c r="L6" i="5"/>
  <c r="K6" i="5"/>
  <c r="J6" i="5"/>
  <c r="I6" i="5"/>
  <c r="M5" i="5"/>
  <c r="L5" i="5"/>
  <c r="K5" i="5"/>
  <c r="J5" i="5"/>
  <c r="I5" i="5"/>
  <c r="E11" i="4"/>
  <c r="E12" i="4" s="1"/>
  <c r="D11" i="4"/>
  <c r="D12" i="4" s="1"/>
  <c r="E10" i="4"/>
  <c r="D10" i="4"/>
  <c r="C11" i="4"/>
  <c r="C12" i="4" s="1"/>
  <c r="B11" i="4"/>
  <c r="B12" i="4" s="1"/>
  <c r="C10" i="4"/>
  <c r="B10" i="4"/>
  <c r="B11" i="3" l="1"/>
  <c r="C11" i="3"/>
  <c r="D11" i="3"/>
  <c r="E11" i="3"/>
  <c r="F11" i="3"/>
  <c r="G11" i="3"/>
  <c r="H11" i="3"/>
  <c r="I11" i="3"/>
  <c r="L11" i="3"/>
  <c r="M11" i="3"/>
  <c r="N11" i="3"/>
  <c r="O11" i="3"/>
  <c r="P11" i="3"/>
  <c r="Q11" i="3"/>
  <c r="R11" i="3"/>
  <c r="S11" i="3"/>
  <c r="B12" i="3"/>
  <c r="C12" i="3"/>
  <c r="D12" i="3"/>
  <c r="E12" i="3"/>
  <c r="F12" i="3"/>
  <c r="G12" i="3"/>
  <c r="H12" i="3"/>
  <c r="I12" i="3"/>
  <c r="L12" i="3"/>
  <c r="M12" i="3"/>
  <c r="N12" i="3"/>
  <c r="O12" i="3"/>
  <c r="P12" i="3"/>
  <c r="Q12" i="3"/>
  <c r="R12" i="3"/>
  <c r="S12" i="3"/>
  <c r="B13" i="3"/>
  <c r="C13" i="3"/>
  <c r="D13" i="3"/>
  <c r="E13" i="3"/>
  <c r="F13" i="3"/>
  <c r="G13" i="3"/>
  <c r="H13" i="3"/>
  <c r="I13" i="3"/>
  <c r="L13" i="3"/>
  <c r="M13" i="3"/>
  <c r="N13" i="3"/>
  <c r="O13" i="3"/>
  <c r="P13" i="3"/>
  <c r="Q13" i="3"/>
  <c r="R13" i="3"/>
  <c r="S13" i="3"/>
  <c r="B25" i="3"/>
  <c r="C25" i="3"/>
  <c r="D25" i="3"/>
  <c r="E25" i="3"/>
  <c r="F25" i="3"/>
  <c r="G25" i="3"/>
  <c r="H25" i="3"/>
  <c r="I25" i="3"/>
  <c r="L25" i="3"/>
  <c r="M25" i="3"/>
  <c r="N25" i="3"/>
  <c r="O25" i="3"/>
  <c r="P25" i="3"/>
  <c r="Q25" i="3"/>
  <c r="R25" i="3"/>
  <c r="S25" i="3"/>
  <c r="B26" i="3"/>
  <c r="C26" i="3"/>
  <c r="D26" i="3"/>
  <c r="E26" i="3"/>
  <c r="F26" i="3"/>
  <c r="G26" i="3"/>
  <c r="H26" i="3"/>
  <c r="I26" i="3"/>
  <c r="L26" i="3"/>
  <c r="M26" i="3"/>
  <c r="N26" i="3"/>
  <c r="O26" i="3"/>
  <c r="P26" i="3"/>
  <c r="Q26" i="3"/>
  <c r="R26" i="3"/>
  <c r="S26" i="3"/>
  <c r="B27" i="3"/>
  <c r="C27" i="3"/>
  <c r="D27" i="3"/>
  <c r="E27" i="3"/>
  <c r="F27" i="3"/>
  <c r="G27" i="3"/>
  <c r="H27" i="3"/>
  <c r="I27" i="3"/>
  <c r="L27" i="3"/>
  <c r="M27" i="3"/>
  <c r="N27" i="3"/>
  <c r="O27" i="3"/>
  <c r="P27" i="3"/>
  <c r="Q27" i="3"/>
  <c r="R27" i="3"/>
  <c r="S27" i="3"/>
  <c r="G13" i="2" l="1"/>
  <c r="G14" i="2" s="1"/>
  <c r="F13" i="2"/>
  <c r="F14" i="2" s="1"/>
  <c r="E13" i="2"/>
  <c r="E14" i="2" s="1"/>
  <c r="D13" i="2"/>
  <c r="D14" i="2" s="1"/>
  <c r="C13" i="2"/>
  <c r="C14" i="2" s="1"/>
  <c r="B13" i="2"/>
  <c r="B14" i="2" s="1"/>
  <c r="G12" i="2"/>
  <c r="F12" i="2"/>
  <c r="E12" i="2"/>
  <c r="D12" i="2"/>
  <c r="C12" i="2"/>
  <c r="B12" i="2"/>
  <c r="U11" i="1" l="1"/>
  <c r="U12" i="1" s="1"/>
  <c r="T11" i="1"/>
  <c r="T12" i="1" s="1"/>
  <c r="S11" i="1"/>
  <c r="S12" i="1" s="1"/>
  <c r="R11" i="1"/>
  <c r="R12" i="1" s="1"/>
  <c r="U10" i="1"/>
  <c r="T10" i="1"/>
  <c r="S10" i="1"/>
  <c r="R10" i="1"/>
  <c r="Q11" i="1"/>
  <c r="Q12" i="1" s="1"/>
  <c r="P11" i="1"/>
  <c r="P12" i="1" s="1"/>
  <c r="O11" i="1"/>
  <c r="O12" i="1" s="1"/>
  <c r="N11" i="1"/>
  <c r="N12" i="1" s="1"/>
  <c r="Q10" i="1"/>
  <c r="P10" i="1"/>
  <c r="O10" i="1"/>
  <c r="N10" i="1"/>
  <c r="M11" i="1"/>
  <c r="M12" i="1" s="1"/>
  <c r="L11" i="1"/>
  <c r="L12" i="1" s="1"/>
  <c r="K11" i="1"/>
  <c r="K12" i="1" s="1"/>
  <c r="J11" i="1"/>
  <c r="J12" i="1" s="1"/>
  <c r="M10" i="1"/>
  <c r="L10" i="1"/>
  <c r="K10" i="1"/>
  <c r="J10" i="1"/>
  <c r="I11" i="1"/>
  <c r="I12" i="1" s="1"/>
  <c r="H11" i="1"/>
  <c r="H12" i="1" s="1"/>
  <c r="G11" i="1"/>
  <c r="G12" i="1" s="1"/>
  <c r="F11" i="1"/>
  <c r="F12" i="1" s="1"/>
  <c r="I10" i="1"/>
  <c r="H10" i="1"/>
  <c r="G10" i="1"/>
  <c r="F10" i="1"/>
  <c r="E11" i="1"/>
  <c r="E12" i="1" s="1"/>
  <c r="D11" i="1"/>
  <c r="D12" i="1" s="1"/>
  <c r="C11" i="1"/>
  <c r="C12" i="1" s="1"/>
  <c r="B11" i="1"/>
  <c r="B12" i="1" s="1"/>
  <c r="E10" i="1"/>
  <c r="D10" i="1"/>
  <c r="C10" i="1"/>
  <c r="B10" i="1"/>
</calcChain>
</file>

<file path=xl/sharedStrings.xml><?xml version="1.0" encoding="utf-8"?>
<sst xmlns="http://schemas.openxmlformats.org/spreadsheetml/2006/main" count="2244" uniqueCount="527">
  <si>
    <t>Wounds</t>
  </si>
  <si>
    <t>ALM</t>
  </si>
  <si>
    <t>D13DMSO</t>
  </si>
  <si>
    <t>D13RA</t>
  </si>
  <si>
    <t>D14 DMSO</t>
  </si>
  <si>
    <t>D14 RA</t>
  </si>
  <si>
    <t>Average</t>
  </si>
  <si>
    <t>Stdev</t>
  </si>
  <si>
    <t>SE</t>
  </si>
  <si>
    <t>Shh</t>
  </si>
  <si>
    <t>Hand2</t>
  </si>
  <si>
    <t>FGF8</t>
  </si>
  <si>
    <t>DMSO</t>
  </si>
  <si>
    <t>RA</t>
  </si>
  <si>
    <t>Day</t>
  </si>
  <si>
    <t>Below threshold?</t>
  </si>
  <si>
    <t>P value</t>
  </si>
  <si>
    <t>Mean of DMSO</t>
  </si>
  <si>
    <t>Mean of RA</t>
  </si>
  <si>
    <t>Difference</t>
  </si>
  <si>
    <t>SE of difference</t>
  </si>
  <si>
    <t>t ratio</t>
  </si>
  <si>
    <t>df</t>
  </si>
  <si>
    <t>Yes</t>
  </si>
  <si>
    <t>No</t>
  </si>
  <si>
    <t>Unpaired t-tests</t>
  </si>
  <si>
    <t>Mean of W - RA</t>
  </si>
  <si>
    <t>Mean of ALM - RA</t>
  </si>
  <si>
    <t>RA wound vs. RA CALM</t>
  </si>
  <si>
    <t>Mean of W - DMSO</t>
  </si>
  <si>
    <t>Mean of ALM - DMSO</t>
  </si>
  <si>
    <t>DMSO wound vs. DMSO CALM</t>
  </si>
  <si>
    <t>RA vs. DMSO Wound</t>
  </si>
  <si>
    <t>RA vs. DMSO CALM</t>
  </si>
  <si>
    <t>Test details</t>
  </si>
  <si>
    <t>Test name</t>
  </si>
  <si>
    <t>Unpaired t test with Welch correction</t>
  </si>
  <si>
    <t>Variance assumption</t>
  </si>
  <si>
    <t>Individual variance for each group</t>
  </si>
  <si>
    <t>Multiple comparisons</t>
  </si>
  <si>
    <t>Set P value threshold</t>
  </si>
  <si>
    <t>Method</t>
  </si>
  <si>
    <t>No correction for multiple comparisons</t>
  </si>
  <si>
    <t>Alpha</t>
  </si>
  <si>
    <t>Number of tests performed</t>
  </si>
  <si>
    <t>Number of rows omitted</t>
  </si>
  <si>
    <t>Unpaired t test</t>
  </si>
  <si>
    <t>Individual variance for each row</t>
  </si>
  <si>
    <t>Mature</t>
  </si>
  <si>
    <t>Early Bud</t>
  </si>
  <si>
    <t>Apical LB</t>
  </si>
  <si>
    <t>Basal LB</t>
  </si>
  <si>
    <t>Mat.</t>
  </si>
  <si>
    <t>EB</t>
  </si>
  <si>
    <t>Ap. LB</t>
  </si>
  <si>
    <t>Ba. LB</t>
  </si>
  <si>
    <t>Sham</t>
  </si>
  <si>
    <t>Denerve</t>
  </si>
  <si>
    <t>I</t>
  </si>
  <si>
    <t>D</t>
  </si>
  <si>
    <t>Figure 2H: ND-P's</t>
  </si>
  <si>
    <t>Manipulation</t>
  </si>
  <si>
    <t>Total surgeries performed</t>
  </si>
  <si>
    <t>Survived &amp; Formed Blastema</t>
  </si>
  <si>
    <t>Raw Numbers</t>
  </si>
  <si>
    <t>Percentages</t>
  </si>
  <si>
    <t>No Elements</t>
  </si>
  <si>
    <t>Single Element</t>
  </si>
  <si>
    <t>Multiple Symmetrical</t>
  </si>
  <si>
    <t>Single Limb</t>
  </si>
  <si>
    <t>2+ Limbs</t>
  </si>
  <si>
    <t>Sham + RA</t>
  </si>
  <si>
    <t>Sham + DMSO</t>
  </si>
  <si>
    <t>Denerve. + RA</t>
  </si>
  <si>
    <t>From Supplemental Data Table 1</t>
  </si>
  <si>
    <t>Simple Elements</t>
  </si>
  <si>
    <t>Combined Single Element and Multiple Symmetrical into Simple Elements to Run Chi-squared test</t>
  </si>
  <si>
    <t>P value and statistical significance</t>
  </si>
  <si>
    <t>Test</t>
  </si>
  <si>
    <t>Chi-square</t>
  </si>
  <si>
    <t>Chi-square, df</t>
  </si>
  <si>
    <t>44.08, 3</t>
  </si>
  <si>
    <t>&lt;0.0001</t>
  </si>
  <si>
    <t>P value summary</t>
  </si>
  <si>
    <t>****</t>
  </si>
  <si>
    <t>One- or two-sided</t>
  </si>
  <si>
    <t>NA</t>
  </si>
  <si>
    <t>Statistically significant (P &lt; 0.05)?</t>
  </si>
  <si>
    <t>Data analyzed</t>
  </si>
  <si>
    <t>Number of rows</t>
  </si>
  <si>
    <t>Number of columns</t>
  </si>
  <si>
    <t>Detectable</t>
  </si>
  <si>
    <t>Tukey's multiple comparisons test</t>
  </si>
  <si>
    <t>Mean Diff.</t>
  </si>
  <si>
    <t>95.00% CI of diff.</t>
  </si>
  <si>
    <t>Summary</t>
  </si>
  <si>
    <t>Adjusted P Value</t>
  </si>
  <si>
    <t>1 vs. 2</t>
  </si>
  <si>
    <t>-0.9829 to 0.9829</t>
  </si>
  <si>
    <t>ns</t>
  </si>
  <si>
    <t>&gt;0.9999</t>
  </si>
  <si>
    <t>A-B</t>
  </si>
  <si>
    <t>1 vs. 3</t>
  </si>
  <si>
    <t>A-C</t>
  </si>
  <si>
    <t>1 vs. 4</t>
  </si>
  <si>
    <t>A-D</t>
  </si>
  <si>
    <t>1 vs. 5</t>
  </si>
  <si>
    <t>A-E</t>
  </si>
  <si>
    <t>1 vs. 6</t>
  </si>
  <si>
    <t>-2.338 to -0.3727</t>
  </si>
  <si>
    <t>**</t>
  </si>
  <si>
    <t>A-F</t>
  </si>
  <si>
    <t>1 vs. 7</t>
  </si>
  <si>
    <t>-3.366 to -1.400</t>
  </si>
  <si>
    <t>A-G</t>
  </si>
  <si>
    <t>2 vs. 3</t>
  </si>
  <si>
    <t>B-C</t>
  </si>
  <si>
    <t>2 vs. 4</t>
  </si>
  <si>
    <t>B-D</t>
  </si>
  <si>
    <t>2 vs. 5</t>
  </si>
  <si>
    <t>B-E</t>
  </si>
  <si>
    <t>2 vs. 6</t>
  </si>
  <si>
    <t>B-F</t>
  </si>
  <si>
    <t>2 vs. 7</t>
  </si>
  <si>
    <t>B-G</t>
  </si>
  <si>
    <t>3 vs. 4</t>
  </si>
  <si>
    <t>C-D</t>
  </si>
  <si>
    <t>3 vs. 5</t>
  </si>
  <si>
    <t>C-E</t>
  </si>
  <si>
    <t>3 vs. 6</t>
  </si>
  <si>
    <t>C-F</t>
  </si>
  <si>
    <t>3 vs. 7</t>
  </si>
  <si>
    <t>C-G</t>
  </si>
  <si>
    <t>4 vs. 5</t>
  </si>
  <si>
    <t>D-E</t>
  </si>
  <si>
    <t>4 vs. 6</t>
  </si>
  <si>
    <t>D-F</t>
  </si>
  <si>
    <t>4 vs. 7</t>
  </si>
  <si>
    <t>D-G</t>
  </si>
  <si>
    <t>5 vs. 6</t>
  </si>
  <si>
    <t>E-F</t>
  </si>
  <si>
    <t>5 vs. 7</t>
  </si>
  <si>
    <t>E-G</t>
  </si>
  <si>
    <t>6 vs. 7</t>
  </si>
  <si>
    <t>-2.011 to -0.04473</t>
  </si>
  <si>
    <t>*</t>
  </si>
  <si>
    <t>F-G</t>
  </si>
  <si>
    <t>ANOVA summary</t>
  </si>
  <si>
    <t>F</t>
  </si>
  <si>
    <t>Significant diff. among means (P &lt; 0.05)?</t>
  </si>
  <si>
    <t>R squared</t>
  </si>
  <si>
    <t>Brown-Forsythe test</t>
  </si>
  <si>
    <t>F (DFn, DFd)</t>
  </si>
  <si>
    <t>1.851 (6, 14)</t>
  </si>
  <si>
    <t>Are SDs significantly different (P &lt; 0.05)?</t>
  </si>
  <si>
    <t>Bartlett's test</t>
  </si>
  <si>
    <t>Bartlett's statistic (corrected)</t>
  </si>
  <si>
    <t>ANOVA table</t>
  </si>
  <si>
    <t>SS</t>
  </si>
  <si>
    <t>DF</t>
  </si>
  <si>
    <t>MS</t>
  </si>
  <si>
    <t>Treatment (between columns)</t>
  </si>
  <si>
    <t>F (6, 14) = 22.21</t>
  </si>
  <si>
    <t>P&lt;0.0001</t>
  </si>
  <si>
    <t>Residual (within columns)</t>
  </si>
  <si>
    <t>Total</t>
  </si>
  <si>
    <t>Data summary</t>
  </si>
  <si>
    <t>Number of treatments (columns)</t>
  </si>
  <si>
    <t>Number of values (total)</t>
  </si>
  <si>
    <t>Tukey Multiple Comparisons Test Summary</t>
  </si>
  <si>
    <t>Day 0</t>
  </si>
  <si>
    <t>Day 6</t>
  </si>
  <si>
    <t>Day 12</t>
  </si>
  <si>
    <t>Table Analyzed</t>
  </si>
  <si>
    <t>Column B</t>
  </si>
  <si>
    <t>vs.</t>
  </si>
  <si>
    <t>Column A</t>
  </si>
  <si>
    <t>Significantly different (P &lt; 0.05)?</t>
  </si>
  <si>
    <t>One- or two-tailed P value?</t>
  </si>
  <si>
    <t>Two-tailed</t>
  </si>
  <si>
    <t>t, df</t>
  </si>
  <si>
    <t>t=2.365, df=9</t>
  </si>
  <si>
    <t>How big is the difference?</t>
  </si>
  <si>
    <t>Mean of column A</t>
  </si>
  <si>
    <t>Mean of column B</t>
  </si>
  <si>
    <t>Difference between means (B - A) ± SEM</t>
  </si>
  <si>
    <t>4.976 ± 2.104</t>
  </si>
  <si>
    <t>95% confidence interval</t>
  </si>
  <si>
    <t>0.2154 to 9.736</t>
  </si>
  <si>
    <t>R squared (eta squared)</t>
  </si>
  <si>
    <t>F test to compare variances</t>
  </si>
  <si>
    <t>F, DFn, Dfd</t>
  </si>
  <si>
    <t>69.56, 4, 5</t>
  </si>
  <si>
    <t>***</t>
  </si>
  <si>
    <t>Sample size, column A</t>
  </si>
  <si>
    <t>Sample size, column B</t>
  </si>
  <si>
    <t>Column C</t>
  </si>
  <si>
    <t>t=8.024, df=9</t>
  </si>
  <si>
    <t>Mean of column C</t>
  </si>
  <si>
    <t>Difference between means (C - A) ± SEM</t>
  </si>
  <si>
    <t>39.83 ± 4.964</t>
  </si>
  <si>
    <t>28.60 to 51.06</t>
  </si>
  <si>
    <t>392.8, 4, 5</t>
  </si>
  <si>
    <t>Sample size, column C</t>
  </si>
  <si>
    <t>t=4.965, df=9</t>
  </si>
  <si>
    <t>16.58 ± 3.340</t>
  </si>
  <si>
    <t>9.027 to 24.14</t>
  </si>
  <si>
    <t>14.49, 4, 5</t>
  </si>
  <si>
    <t>t=9.706, df=9</t>
  </si>
  <si>
    <t>25.79 ± 2.657</t>
  </si>
  <si>
    <t>19.78 to 31.80</t>
  </si>
  <si>
    <t>8.713, 4, 5</t>
  </si>
  <si>
    <t>t=3.104, df=9</t>
  </si>
  <si>
    <t>6.952 ± 2.240</t>
  </si>
  <si>
    <t>1.886 to 12.02</t>
  </si>
  <si>
    <t>393.8, 4, 5</t>
  </si>
  <si>
    <t>t=2.772, df=9</t>
  </si>
  <si>
    <t>20.59 ± 7.428</t>
  </si>
  <si>
    <t>3.788 to 37.39</t>
  </si>
  <si>
    <t>4344, 4, 5</t>
  </si>
  <si>
    <t>Uninjured</t>
  </si>
  <si>
    <t>4-days</t>
  </si>
  <si>
    <t>7-days</t>
  </si>
  <si>
    <t>SEM</t>
  </si>
  <si>
    <t>Timepoint</t>
  </si>
  <si>
    <t>Number of families</t>
  </si>
  <si>
    <t>Number of comparisons per family</t>
  </si>
  <si>
    <t>Mat. vs. 4</t>
  </si>
  <si>
    <t>-239.9 to -85.37</t>
  </si>
  <si>
    <t>Mat. vs. 7</t>
  </si>
  <si>
    <t>-107.3 to 109.4</t>
  </si>
  <si>
    <t>51.12 to 276.3</t>
  </si>
  <si>
    <t>Mean 1</t>
  </si>
  <si>
    <t>Mean 2</t>
  </si>
  <si>
    <t>SE of diff.</t>
  </si>
  <si>
    <t>n1</t>
  </si>
  <si>
    <t>n2</t>
  </si>
  <si>
    <t>Denervation Timecourse</t>
  </si>
  <si>
    <t>Data sets analyzed</t>
  </si>
  <si>
    <t>6.264 (2, 19)</t>
  </si>
  <si>
    <t>F (2, 19) = 15.76</t>
  </si>
  <si>
    <t>Gel 1 (Cleavage + Early Blastula)</t>
  </si>
  <si>
    <t>a-Tubulin</t>
  </si>
  <si>
    <t>Sample</t>
  </si>
  <si>
    <t>Band Value</t>
  </si>
  <si>
    <t>Inverted Band</t>
  </si>
  <si>
    <t>Background</t>
  </si>
  <si>
    <t>Inverted Background</t>
  </si>
  <si>
    <t>Net Value</t>
  </si>
  <si>
    <t>C1</t>
  </si>
  <si>
    <t>C2</t>
  </si>
  <si>
    <t>C3</t>
  </si>
  <si>
    <t>EB1</t>
  </si>
  <si>
    <t>EB2</t>
  </si>
  <si>
    <t>EB3</t>
  </si>
  <si>
    <t>H3K27me3</t>
  </si>
  <si>
    <t>Gel 2 (Late Blastula + Gastrula)</t>
  </si>
  <si>
    <t>LB1</t>
  </si>
  <si>
    <t>LB2</t>
  </si>
  <si>
    <t>LB3</t>
  </si>
  <si>
    <t>G1</t>
  </si>
  <si>
    <t>G2</t>
  </si>
  <si>
    <t>G3</t>
  </si>
  <si>
    <t>Ratio</t>
  </si>
  <si>
    <t>Cleavage</t>
  </si>
  <si>
    <t>Early Blastula</t>
  </si>
  <si>
    <t>Late Blastula</t>
  </si>
  <si>
    <t>Grastrula</t>
  </si>
  <si>
    <t>Raw data and Gels</t>
  </si>
  <si>
    <t>Cleavage vs. Early Blastula</t>
  </si>
  <si>
    <t>Cleavage vs. Late Blastula</t>
  </si>
  <si>
    <t>Cleavage vs. Grastrula</t>
  </si>
  <si>
    <t>q</t>
  </si>
  <si>
    <t>Embryo Densitometry</t>
  </si>
  <si>
    <t>1.897 (3, 8)</t>
  </si>
  <si>
    <t>F (3, 8) = 25.23</t>
  </si>
  <si>
    <t>P=0.0002</t>
  </si>
  <si>
    <t>One-Way ANOVA Summary</t>
  </si>
  <si>
    <t>-0.3747 to 0.4440</t>
  </si>
  <si>
    <t>-0.3341 to 0.4846</t>
  </si>
  <si>
    <t>-1.279 to -0.4599</t>
  </si>
  <si>
    <t>Early Blastula vs. Late Blastula</t>
  </si>
  <si>
    <t>-0.3688 to 0.4499</t>
  </si>
  <si>
    <t>Early Blastula vs. Grastrula</t>
  </si>
  <si>
    <t>-1.313 to -0.4946</t>
  </si>
  <si>
    <t>Late Blastula vs. Grastrula</t>
  </si>
  <si>
    <t>-1.354 to -0.5352</t>
  </si>
  <si>
    <t>Tukey Multiple Comparisons Test</t>
  </si>
  <si>
    <t>Table Analyzed+X20:X26X20:X26</t>
  </si>
  <si>
    <t>Area</t>
  </si>
  <si>
    <t>Percent</t>
  </si>
  <si>
    <r>
      <rPr>
        <sz val="11"/>
        <color theme="1"/>
        <rFont val="Calibri"/>
        <family val="2"/>
      </rPr>
      <t>α</t>
    </r>
    <r>
      <rPr>
        <sz val="11"/>
        <color theme="1"/>
        <rFont val="Calibri"/>
        <family val="2"/>
        <scheme val="minor"/>
      </rPr>
      <t>-tubulin</t>
    </r>
  </si>
  <si>
    <t>ND-A</t>
  </si>
  <si>
    <t>NA-P1</t>
  </si>
  <si>
    <t>NA-P2</t>
  </si>
  <si>
    <t>NA-P3</t>
  </si>
  <si>
    <t>Mat-1</t>
  </si>
  <si>
    <t>Mat-2</t>
  </si>
  <si>
    <t>Mat-3</t>
  </si>
  <si>
    <t>Mat</t>
  </si>
  <si>
    <t>Blast Densitometry</t>
  </si>
  <si>
    <t>Ant. ALM</t>
  </si>
  <si>
    <t>t=18.59, df=4</t>
  </si>
  <si>
    <t>-1.316 ± 0.07080</t>
  </si>
  <si>
    <t>-1.513 to -1.119</t>
  </si>
  <si>
    <t>1.945, 2, 2</t>
  </si>
  <si>
    <t>H3K</t>
  </si>
  <si>
    <t>alpha-tub</t>
  </si>
  <si>
    <t>D0 1</t>
  </si>
  <si>
    <t>D0 2</t>
  </si>
  <si>
    <t>D0 3</t>
  </si>
  <si>
    <t>Gel 2 (48 hours)</t>
  </si>
  <si>
    <t>DMSO1</t>
  </si>
  <si>
    <t>DMSO2</t>
  </si>
  <si>
    <t>DMSO3</t>
  </si>
  <si>
    <t>DZNep1</t>
  </si>
  <si>
    <t>DZNep2</t>
  </si>
  <si>
    <t>DZNep3</t>
  </si>
  <si>
    <t>Sham+DMSO</t>
  </si>
  <si>
    <t>Denervs.+DMSO</t>
  </si>
  <si>
    <t>Denerve.+EZH2i</t>
  </si>
  <si>
    <t>-0.9573 to -0.4611</t>
  </si>
  <si>
    <t>Sham+DMSO vs. Denerve.+EZH2i</t>
  </si>
  <si>
    <t>-0.4289 to 0.06733</t>
  </si>
  <si>
    <t>0.2803 to 0.7765</t>
  </si>
  <si>
    <t>Tukey's Multiple Comparisons Test</t>
  </si>
  <si>
    <t>Sham+DMSO vs. Denerve.+DMSO</t>
  </si>
  <si>
    <t>Denerve.+DMSO vs. Denerve.+EZH2i</t>
  </si>
  <si>
    <t>DZNEP Val</t>
  </si>
  <si>
    <t>0.1267 (2, 6)</t>
  </si>
  <si>
    <t>F (2, 6) = 41.53</t>
  </si>
  <si>
    <t>P=0.0003</t>
  </si>
  <si>
    <t>average</t>
  </si>
  <si>
    <t>stdev</t>
  </si>
  <si>
    <t>se</t>
  </si>
  <si>
    <t>Day 4</t>
  </si>
  <si>
    <t>Day 14</t>
  </si>
  <si>
    <t>Day 21</t>
  </si>
  <si>
    <t>Blastema</t>
  </si>
  <si>
    <t>A-Lateral Wound</t>
  </si>
  <si>
    <t>t=4.124, df=5</t>
  </si>
  <si>
    <t>-0.6189 ± 0.1501</t>
  </si>
  <si>
    <t>-1.005 to -0.2331</t>
  </si>
  <si>
    <t>1.849, 2, 3</t>
  </si>
  <si>
    <t>t=3.179, df=4</t>
  </si>
  <si>
    <t>-0.4855 ± 0.1527</t>
  </si>
  <si>
    <t>-0.9095 to -0.06143</t>
  </si>
  <si>
    <t>3.196, 2, 2</t>
  </si>
  <si>
    <t>Column D</t>
  </si>
  <si>
    <t>t=1.290, df=6</t>
  </si>
  <si>
    <t>Mean of column D</t>
  </si>
  <si>
    <t>Difference between means (D - A) ± SEM</t>
  </si>
  <si>
    <t>-0.2869 ± 0.2224</t>
  </si>
  <si>
    <t>-0.8312 to 0.2573</t>
  </si>
  <si>
    <t>2.111, 4, 2</t>
  </si>
  <si>
    <t>Sample size, column D</t>
  </si>
  <si>
    <t>Column E</t>
  </si>
  <si>
    <t>t=0.05347, df=7</t>
  </si>
  <si>
    <t>Mean of column E</t>
  </si>
  <si>
    <t>Difference between means (E - A) ± SEM</t>
  </si>
  <si>
    <t>0.009523 ± 0.1781</t>
  </si>
  <si>
    <t>-0.4116 to 0.4307</t>
  </si>
  <si>
    <t>1.266, 5, 2</t>
  </si>
  <si>
    <t>Sample size, column E</t>
  </si>
  <si>
    <t>Blastema Unpaired t-tests</t>
  </si>
  <si>
    <t>t=1.068, df=5</t>
  </si>
  <si>
    <t>-0.1853 ± 0.1736</t>
  </si>
  <si>
    <t>-0.6314 to 0.2609</t>
  </si>
  <si>
    <t>1.544, 2, 3</t>
  </si>
  <si>
    <t>t=0.1715, df=4</t>
  </si>
  <si>
    <t>-0.04002 ± 0.2333</t>
  </si>
  <si>
    <t>-0.6879 to 0.6078</t>
  </si>
  <si>
    <t>1.495, 2, 2</t>
  </si>
  <si>
    <t>t=1.899, df=4</t>
  </si>
  <si>
    <t>-0.3420 ± 0.1801</t>
  </si>
  <si>
    <t>-0.8420 to 0.1581</t>
  </si>
  <si>
    <t>2.056, 2, 2</t>
  </si>
  <si>
    <t>t=0.3062, df=4</t>
  </si>
  <si>
    <t>0.09599 ± 0.3135</t>
  </si>
  <si>
    <t>-0.7745 to 0.9665</t>
  </si>
  <si>
    <t>3.504, 2, 2</t>
  </si>
  <si>
    <t>A-Lateral Wound Unpaired t-tests</t>
  </si>
  <si>
    <t>t=3.249, df=6</t>
  </si>
  <si>
    <t>0.4337 ± 0.1335</t>
  </si>
  <si>
    <t>0.1071 to 0.7602</t>
  </si>
  <si>
    <t>1.471, 3, 3</t>
  </si>
  <si>
    <t>Day 4 Comparison</t>
  </si>
  <si>
    <t>Innervated</t>
  </si>
  <si>
    <t>Denervated</t>
  </si>
  <si>
    <t>D0</t>
  </si>
  <si>
    <t>IF Data</t>
  </si>
  <si>
    <t>t=0.4172, df=5</t>
  </si>
  <si>
    <t>0.07917 ± 0.1898</t>
  </si>
  <si>
    <t>-0.4086 to 0.5670</t>
  </si>
  <si>
    <t>1.264, 3, 2</t>
  </si>
  <si>
    <t>t=3.407, df=5</t>
  </si>
  <si>
    <t>Difference between means (C - B) ± SEM</t>
  </si>
  <si>
    <t>0.5646 ± 0.1657</t>
  </si>
  <si>
    <t>0.1386 to 0.9907</t>
  </si>
  <si>
    <t>4.039, 3, 2</t>
  </si>
  <si>
    <t>ALX4</t>
  </si>
  <si>
    <t>Std. Dev.</t>
  </si>
  <si>
    <t>PBS</t>
  </si>
  <si>
    <t>F2F8</t>
  </si>
  <si>
    <t>B2F8</t>
  </si>
  <si>
    <t>B2FF</t>
  </si>
  <si>
    <t>SHH</t>
  </si>
  <si>
    <t>sample</t>
  </si>
  <si>
    <t>t=1.482, df=4</t>
  </si>
  <si>
    <t>-0.6907 ± 0.4660</t>
  </si>
  <si>
    <t>-1.985 to 0.6032</t>
  </si>
  <si>
    <t>29.92, 2, 2</t>
  </si>
  <si>
    <t>t=3.595, df=4</t>
  </si>
  <si>
    <t>5.293 ± 1.472</t>
  </si>
  <si>
    <t>1.205 to 9.381</t>
  </si>
  <si>
    <t>9.314, 2, 2</t>
  </si>
  <si>
    <t>t=2.439, df=4</t>
  </si>
  <si>
    <t>2.188 ± 0.8971</t>
  </si>
  <si>
    <t>-0.3029 to 4.678</t>
  </si>
  <si>
    <t>2.829, 2, 2</t>
  </si>
  <si>
    <r>
      <rPr>
        <b/>
        <i/>
        <sz val="11"/>
        <color theme="1"/>
        <rFont val="Calibri"/>
        <family val="2"/>
        <scheme val="minor"/>
      </rPr>
      <t>ALX4</t>
    </r>
    <r>
      <rPr>
        <b/>
        <sz val="11"/>
        <color theme="1"/>
        <rFont val="Calibri"/>
        <family val="2"/>
        <scheme val="minor"/>
      </rPr>
      <t xml:space="preserve"> Unpaired t-tests</t>
    </r>
  </si>
  <si>
    <t>t=2.170, df=4</t>
  </si>
  <si>
    <t>-0.1411 ± 0.06499</t>
  </si>
  <si>
    <t>-0.3215 to 0.03939</t>
  </si>
  <si>
    <t>1.287, 2, 2</t>
  </si>
  <si>
    <t>t=5.268, df=4</t>
  </si>
  <si>
    <t>2.641 ± 0.5013</t>
  </si>
  <si>
    <t>1.249 to 4.033</t>
  </si>
  <si>
    <t>104.7, 2, 2</t>
  </si>
  <si>
    <t>t=1.277, df=4</t>
  </si>
  <si>
    <t>2.549 ± 1.996</t>
  </si>
  <si>
    <t>-2.992 to 8.091</t>
  </si>
  <si>
    <t>1675, 2, 2</t>
  </si>
  <si>
    <r>
      <rPr>
        <b/>
        <i/>
        <sz val="11"/>
        <color theme="1"/>
        <rFont val="Calibri"/>
        <family val="2"/>
        <scheme val="minor"/>
      </rPr>
      <t>SHH</t>
    </r>
    <r>
      <rPr>
        <b/>
        <sz val="11"/>
        <color theme="1"/>
        <rFont val="Calibri"/>
        <family val="2"/>
        <scheme val="minor"/>
      </rPr>
      <t xml:space="preserve"> Unpaired t-tests</t>
    </r>
  </si>
  <si>
    <t>LDN193189</t>
  </si>
  <si>
    <t>SU5402</t>
  </si>
  <si>
    <t>Combo</t>
  </si>
  <si>
    <t>PRRX1</t>
  </si>
  <si>
    <t>MSX1</t>
  </si>
  <si>
    <t>MSX2</t>
  </si>
  <si>
    <t>Mann Whitney test</t>
  </si>
  <si>
    <t>Exact or approximate P value?</t>
  </si>
  <si>
    <t>Exact</t>
  </si>
  <si>
    <t>Sum of ranks in column A,B</t>
  </si>
  <si>
    <t>36 , 19</t>
  </si>
  <si>
    <t>Mann-Whitney U</t>
  </si>
  <si>
    <t>Difference between medians</t>
  </si>
  <si>
    <t>Median of column A</t>
  </si>
  <si>
    <t>75.05, n=5</t>
  </si>
  <si>
    <t>Median of column B</t>
  </si>
  <si>
    <t>23.45, n=5</t>
  </si>
  <si>
    <t>Difference: Actual</t>
  </si>
  <si>
    <t>Difference: Hodges-Lehmann</t>
  </si>
  <si>
    <t>Sum of ranks in column A,C</t>
  </si>
  <si>
    <t>30 , 6</t>
  </si>
  <si>
    <t>Median of column C</t>
  </si>
  <si>
    <t>1.486, n=3</t>
  </si>
  <si>
    <t>Sum of ranks in column A,D</t>
  </si>
  <si>
    <t>Median of column D</t>
  </si>
  <si>
    <t>0.1767, n=3</t>
  </si>
  <si>
    <r>
      <rPr>
        <b/>
        <i/>
        <sz val="11"/>
        <color theme="1"/>
        <rFont val="Calibri"/>
        <family val="2"/>
        <scheme val="minor"/>
      </rPr>
      <t>PRRX1</t>
    </r>
    <r>
      <rPr>
        <b/>
        <sz val="11"/>
        <color theme="1"/>
        <rFont val="Calibri"/>
        <family val="2"/>
        <scheme val="minor"/>
      </rPr>
      <t xml:space="preserve"> Mann Whitney t-test</t>
    </r>
  </si>
  <si>
    <r>
      <rPr>
        <b/>
        <i/>
        <sz val="11"/>
        <color theme="1"/>
        <rFont val="Calibri"/>
        <family val="2"/>
        <scheme val="minor"/>
      </rPr>
      <t>MSX1</t>
    </r>
    <r>
      <rPr>
        <b/>
        <sz val="11"/>
        <color theme="1"/>
        <rFont val="Calibri"/>
        <family val="2"/>
        <scheme val="minor"/>
      </rPr>
      <t xml:space="preserve"> Mann Whitney t-test</t>
    </r>
  </si>
  <si>
    <t>16 , 20</t>
  </si>
  <si>
    <t>4.461, n=5</t>
  </si>
  <si>
    <t>21.83, n=3</t>
  </si>
  <si>
    <t>38 , 17</t>
  </si>
  <si>
    <t>1.469, n=5</t>
  </si>
  <si>
    <t>0.9170, n=3</t>
  </si>
  <si>
    <t>14.98, n=5</t>
  </si>
  <si>
    <t>6.378, n=5</t>
  </si>
  <si>
    <t>20 , 16</t>
  </si>
  <si>
    <t>19.95, n=3</t>
  </si>
  <si>
    <t>3.946, n=3</t>
  </si>
  <si>
    <t>Experiment</t>
  </si>
  <si>
    <t>Length Range</t>
  </si>
  <si>
    <t>9.0-11.5cm</t>
  </si>
  <si>
    <t>Fig 2a</t>
  </si>
  <si>
    <t>Fig 2b</t>
  </si>
  <si>
    <t>Fig 2c</t>
  </si>
  <si>
    <t>Fig 2d</t>
  </si>
  <si>
    <t>Fig 2g</t>
  </si>
  <si>
    <t>Fig2h</t>
  </si>
  <si>
    <t>ChIP-seq</t>
  </si>
  <si>
    <t>4.8-7.4cm</t>
  </si>
  <si>
    <t>Fig 2f</t>
  </si>
  <si>
    <t>4.9-6.8cm</t>
  </si>
  <si>
    <t>8.3-9.9cm</t>
  </si>
  <si>
    <t>SFig 1b-c</t>
  </si>
  <si>
    <t>SFig 1d-f</t>
  </si>
  <si>
    <t>5.4-7.7cm</t>
  </si>
  <si>
    <t>5.3-7.5cm</t>
  </si>
  <si>
    <t>9.2-12.6cm</t>
  </si>
  <si>
    <t>6.9-10.0cm</t>
  </si>
  <si>
    <t>SFig 1h</t>
  </si>
  <si>
    <t>SFig 2a</t>
  </si>
  <si>
    <t>SFig 2b</t>
  </si>
  <si>
    <t>SFig 2d</t>
  </si>
  <si>
    <t>SFig 2g</t>
  </si>
  <si>
    <t>SFig 2h</t>
  </si>
  <si>
    <t>13.8-18cm</t>
  </si>
  <si>
    <t>7.3-9.5cm</t>
  </si>
  <si>
    <t>Fig 3b</t>
  </si>
  <si>
    <t>Fig 3c</t>
  </si>
  <si>
    <t>Fig 3d</t>
  </si>
  <si>
    <t>SFig 3b-d</t>
  </si>
  <si>
    <t>SFig 3f-g</t>
  </si>
  <si>
    <t>CUT&amp;RUN</t>
  </si>
  <si>
    <t>15.0-21.6cm</t>
  </si>
  <si>
    <t>12.0-16.5cm</t>
  </si>
  <si>
    <t>13.0-16.5cm</t>
  </si>
  <si>
    <t>8.0-10.5cm</t>
  </si>
  <si>
    <t>5.3-7.4cm</t>
  </si>
  <si>
    <t>7.2-9.9cm</t>
  </si>
  <si>
    <t>9.5-12.0cm</t>
  </si>
  <si>
    <t>*not recorded</t>
  </si>
  <si>
    <t>N/A follow up amps in Fig 3c animals</t>
  </si>
  <si>
    <t>N/A embryos</t>
  </si>
  <si>
    <t>Bio replicate</t>
  </si>
  <si>
    <t>Bio Replicate</t>
  </si>
  <si>
    <t>MEIS2</t>
  </si>
  <si>
    <r>
      <rPr>
        <b/>
        <i/>
        <sz val="11"/>
        <color theme="1"/>
        <rFont val="Calibri"/>
        <family val="2"/>
        <scheme val="minor"/>
      </rPr>
      <t>MEIS2</t>
    </r>
    <r>
      <rPr>
        <b/>
        <sz val="11"/>
        <color theme="1"/>
        <rFont val="Calibri"/>
        <family val="2"/>
        <scheme val="minor"/>
      </rPr>
      <t xml:space="preserve"> Upaired t-tests</t>
    </r>
  </si>
  <si>
    <r>
      <rPr>
        <b/>
        <i/>
        <sz val="11"/>
        <color theme="1"/>
        <rFont val="Calibri"/>
        <family val="2"/>
        <scheme val="minor"/>
      </rPr>
      <t>SHH</t>
    </r>
    <r>
      <rPr>
        <b/>
        <sz val="11"/>
        <color theme="1"/>
        <rFont val="Calibri"/>
        <family val="2"/>
        <scheme val="minor"/>
      </rPr>
      <t xml:space="preserve"> Upaired t-tests</t>
    </r>
  </si>
  <si>
    <r>
      <rPr>
        <b/>
        <i/>
        <sz val="11"/>
        <color theme="1"/>
        <rFont val="Calibri"/>
        <family val="2"/>
        <scheme val="minor"/>
      </rPr>
      <t>ALX4</t>
    </r>
    <r>
      <rPr>
        <b/>
        <sz val="11"/>
        <color theme="1"/>
        <rFont val="Calibri"/>
        <family val="2"/>
        <scheme val="minor"/>
      </rPr>
      <t xml:space="preserve"> Upaired t-tests</t>
    </r>
  </si>
  <si>
    <t>HAND2</t>
  </si>
  <si>
    <t>HOXD10</t>
  </si>
  <si>
    <r>
      <t xml:space="preserve">timepoints at which </t>
    </r>
    <r>
      <rPr>
        <i/>
        <u/>
        <sz val="11"/>
        <color theme="1"/>
        <rFont val="Calibri"/>
        <family val="2"/>
        <scheme val="minor"/>
      </rPr>
      <t>SHH</t>
    </r>
    <r>
      <rPr>
        <u/>
        <sz val="11"/>
        <color theme="1"/>
        <rFont val="Calibri"/>
        <family val="2"/>
        <scheme val="minor"/>
      </rPr>
      <t xml:space="preserve"> undetectable by QRT-PCR</t>
    </r>
  </si>
  <si>
    <r>
      <rPr>
        <i/>
        <sz val="11"/>
        <color theme="1"/>
        <rFont val="Calibri"/>
        <family val="2"/>
        <scheme val="minor"/>
      </rPr>
      <t>**SHH</t>
    </r>
    <r>
      <rPr>
        <sz val="11"/>
        <color theme="1"/>
        <rFont val="Calibri"/>
        <family val="2"/>
        <scheme val="minor"/>
      </rPr>
      <t xml:space="preserve"> data normalized to Uninjured Tissue***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</si>
</sst>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_);\(0.0000\)"/>
  </numFmts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b/>
      <i/>
      <sz val="10"/>
      <name val="Arial"/>
      <family val="2"/>
    </font>
    <font>
      <b/>
      <i/>
      <u/>
      <sz val="11"/>
      <color theme="1"/>
      <name val="Calibri"/>
      <family val="2"/>
      <scheme val="minor"/>
    </font>
    <font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164" fontId="0" fillId="0" borderId="0" xfId="0" applyNumberFormat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wrapText="1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0" fillId="0" borderId="0" xfId="0" applyAlignment="1">
      <alignment vertical="center"/>
    </xf>
    <xf numFmtId="0" fontId="1" fillId="0" borderId="0" xfId="0" applyFont="1"/>
    <xf numFmtId="165" fontId="6" fillId="0" borderId="0" xfId="0" applyNumberFormat="1" applyFont="1"/>
    <xf numFmtId="0" fontId="6" fillId="0" borderId="0" xfId="0" applyFont="1"/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0" borderId="0" xfId="0" applyFont="1"/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10" fontId="0" fillId="5" borderId="0" xfId="0" applyNumberFormat="1" applyFill="1" applyAlignment="1">
      <alignment horizontal="center" vertical="center"/>
    </xf>
    <xf numFmtId="10" fontId="0" fillId="5" borderId="16" xfId="0" applyNumberFormat="1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10" fontId="0" fillId="5" borderId="18" xfId="0" applyNumberFormat="1" applyFill="1" applyBorder="1" applyAlignment="1">
      <alignment horizontal="center" vertical="center"/>
    </xf>
    <xf numFmtId="10" fontId="0" fillId="5" borderId="21" xfId="0" applyNumberForma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0" fillId="6" borderId="0" xfId="0" applyFill="1"/>
    <xf numFmtId="0" fontId="11" fillId="0" borderId="0" xfId="0" applyFont="1" applyAlignment="1">
      <alignment horizontal="left"/>
    </xf>
    <xf numFmtId="0" fontId="11" fillId="0" borderId="0" xfId="0" applyFont="1"/>
    <xf numFmtId="0" fontId="4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5" fillId="2" borderId="0" xfId="0" applyFont="1" applyFill="1" applyAlignment="1">
      <alignment horizontal="left" wrapText="1"/>
    </xf>
    <xf numFmtId="11" fontId="0" fillId="0" borderId="0" xfId="0" applyNumberFormat="1"/>
    <xf numFmtId="0" fontId="12" fillId="0" borderId="0" xfId="0" applyFont="1"/>
    <xf numFmtId="0" fontId="12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11" fillId="3" borderId="0" xfId="0" applyFont="1" applyFill="1" applyAlignment="1">
      <alignment horizontal="left" wrapText="1"/>
    </xf>
    <xf numFmtId="0" fontId="16" fillId="3" borderId="0" xfId="0" applyFont="1" applyFill="1"/>
    <xf numFmtId="0" fontId="2" fillId="3" borderId="0" xfId="0" applyFont="1" applyFill="1"/>
    <xf numFmtId="0" fontId="17" fillId="0" borderId="0" xfId="0" applyFont="1"/>
    <xf numFmtId="0" fontId="17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0" fontId="16" fillId="3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2" fillId="3" borderId="0" xfId="0" applyFont="1" applyFill="1" applyAlignment="1">
      <alignment horizontal="center" wrapText="1"/>
    </xf>
    <xf numFmtId="0" fontId="18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222250</xdr:colOff>
      <xdr:row>11</xdr:row>
      <xdr:rowOff>120650</xdr:rowOff>
    </xdr:from>
    <xdr:to>
      <xdr:col>11</xdr:col>
      <xdr:colOff>298450</xdr:colOff>
      <xdr:row>20</xdr:row>
      <xdr:rowOff>43086</xdr:rowOff>
    </xdr:to>
    <xdr:grpSp>
      <xdr:nvGrpSpPr>
        <xdr:cNvPr id="24" name="Group 23">
          <a:extLst>
            <a:ext uri="{FF2B5EF4-FFF2-40B4-BE49-F238E27FC236}">
              <a16:creationId xmlns:a16="http://schemas.microsoft.com/office/drawing/2014/main" id="{4AD655BB-5A5E-73F1-A56A-4BA92F78BBA5}"/>
            </a:ext>
          </a:extLst>
        </xdr:cNvPr>
        <xdr:cNvGrpSpPr/>
      </xdr:nvGrpSpPr>
      <xdr:grpSpPr>
        <a:xfrm>
          <a:off x="4260850" y="2305050"/>
          <a:ext cx="3441700" cy="1890936"/>
          <a:chOff x="3879850" y="1962150"/>
          <a:chExt cx="3124200" cy="1579786"/>
        </a:xfrm>
      </xdr:grpSpPr>
      <xdr:grpSp>
        <xdr:nvGrpSpPr>
          <xdr:cNvPr id="13" name="Group 12">
            <a:extLst>
              <a:ext uri="{FF2B5EF4-FFF2-40B4-BE49-F238E27FC236}">
                <a16:creationId xmlns:a16="http://schemas.microsoft.com/office/drawing/2014/main" id="{513CAA16-C4E9-6F2E-A702-734B40130F4B}"/>
              </a:ext>
            </a:extLst>
          </xdr:cNvPr>
          <xdr:cNvGrpSpPr/>
        </xdr:nvGrpSpPr>
        <xdr:grpSpPr>
          <a:xfrm>
            <a:off x="3879850" y="1962150"/>
            <a:ext cx="1828800" cy="1579786"/>
            <a:chOff x="3879850" y="1962150"/>
            <a:chExt cx="1828800" cy="1579786"/>
          </a:xfrm>
        </xdr:grpSpPr>
        <xdr:pic>
          <xdr:nvPicPr>
            <xdr:cNvPr id="3" name="Picture 2">
              <a:extLst>
                <a:ext uri="{FF2B5EF4-FFF2-40B4-BE49-F238E27FC236}">
                  <a16:creationId xmlns:a16="http://schemas.microsoft.com/office/drawing/2014/main" id="{89D0E8BA-0B5D-BEEB-61B0-06781D6BD4E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3879850" y="2159001"/>
              <a:ext cx="1828800" cy="1382935"/>
            </a:xfrm>
            <a:prstGeom prst="rect">
              <a:avLst/>
            </a:prstGeom>
          </xdr:spPr>
        </xdr:pic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38C41B53-795A-4621-A92E-4C0761FE2AB2}"/>
                </a:ext>
              </a:extLst>
            </xdr:cNvPr>
            <xdr:cNvSpPr txBox="1"/>
          </xdr:nvSpPr>
          <xdr:spPr>
            <a:xfrm>
              <a:off x="4210050" y="1962150"/>
              <a:ext cx="1435100" cy="190500"/>
            </a:xfrm>
            <a:prstGeom prst="rect">
              <a:avLst/>
            </a:prstGeom>
            <a:solidFill>
              <a:schemeClr val="bg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 b="1"/>
                <a:t>C    C    C       EB  EB EB</a:t>
              </a:r>
            </a:p>
          </xdr:txBody>
        </xdr:sp>
      </xdr:grpSp>
      <xdr:grpSp>
        <xdr:nvGrpSpPr>
          <xdr:cNvPr id="20" name="Group 19">
            <a:extLst>
              <a:ext uri="{FF2B5EF4-FFF2-40B4-BE49-F238E27FC236}">
                <a16:creationId xmlns:a16="http://schemas.microsoft.com/office/drawing/2014/main" id="{203752C9-7B9F-2D2E-1DF3-7CEB13E330DD}"/>
              </a:ext>
            </a:extLst>
          </xdr:cNvPr>
          <xdr:cNvGrpSpPr/>
        </xdr:nvGrpSpPr>
        <xdr:grpSpPr>
          <a:xfrm>
            <a:off x="4000500" y="2717800"/>
            <a:ext cx="3003550" cy="266700"/>
            <a:chOff x="4000500" y="2717800"/>
            <a:chExt cx="3003550" cy="266700"/>
          </a:xfrm>
        </xdr:grpSpPr>
        <xdr:sp macro="" textlink="">
          <xdr:nvSpPr>
            <xdr:cNvPr id="16" name="Rectangle 15">
              <a:extLst>
                <a:ext uri="{FF2B5EF4-FFF2-40B4-BE49-F238E27FC236}">
                  <a16:creationId xmlns:a16="http://schemas.microsoft.com/office/drawing/2014/main" id="{285D6252-480F-4488-B807-D28747E88B85}"/>
                </a:ext>
              </a:extLst>
            </xdr:cNvPr>
            <xdr:cNvSpPr/>
          </xdr:nvSpPr>
          <xdr:spPr>
            <a:xfrm>
              <a:off x="4000500" y="2794000"/>
              <a:ext cx="1695450" cy="101600"/>
            </a:xfrm>
            <a:prstGeom prst="rect">
              <a:avLst/>
            </a:prstGeom>
            <a:noFill/>
            <a:ln w="19050">
              <a:solidFill>
                <a:srgbClr val="FF0000"/>
              </a:solidFill>
              <a:prstDash val="dash"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39BF4AFE-1C48-E5E4-50C6-169A1A371C82}"/>
                </a:ext>
              </a:extLst>
            </xdr:cNvPr>
            <xdr:cNvSpPr txBox="1"/>
          </xdr:nvSpPr>
          <xdr:spPr>
            <a:xfrm>
              <a:off x="5702300" y="2717800"/>
              <a:ext cx="1301750" cy="2667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 b="1"/>
                <a:t>H3K27me3 - 17kDa</a:t>
              </a:r>
            </a:p>
          </xdr:txBody>
        </xdr:sp>
      </xdr:grpSp>
    </xdr:grpSp>
    <xdr:clientData/>
  </xdr:twoCellAnchor>
  <xdr:twoCellAnchor>
    <xdr:from>
      <xdr:col>6</xdr:col>
      <xdr:colOff>247650</xdr:colOff>
      <xdr:row>31</xdr:row>
      <xdr:rowOff>107950</xdr:rowOff>
    </xdr:from>
    <xdr:to>
      <xdr:col>11</xdr:col>
      <xdr:colOff>323850</xdr:colOff>
      <xdr:row>37</xdr:row>
      <xdr:rowOff>134366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id="{990A207B-1D90-968F-B88D-2E85C02D3954}"/>
            </a:ext>
          </a:extLst>
        </xdr:cNvPr>
        <xdr:cNvGrpSpPr/>
      </xdr:nvGrpSpPr>
      <xdr:grpSpPr>
        <a:xfrm>
          <a:off x="4286250" y="9023350"/>
          <a:ext cx="3441700" cy="1817116"/>
          <a:chOff x="3905250" y="5632450"/>
          <a:chExt cx="3124200" cy="1560736"/>
        </a:xfrm>
      </xdr:grpSpPr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C26FE961-6F08-6498-5174-39BF6E3D4F44}"/>
              </a:ext>
            </a:extLst>
          </xdr:cNvPr>
          <xdr:cNvGrpSpPr/>
        </xdr:nvGrpSpPr>
        <xdr:grpSpPr>
          <a:xfrm>
            <a:off x="3905250" y="5632450"/>
            <a:ext cx="1828800" cy="1560736"/>
            <a:chOff x="3905250" y="5632450"/>
            <a:chExt cx="1828800" cy="1560736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34DD8E8F-EF32-F8FC-7A09-B68199DEBF4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905250" y="5810251"/>
              <a:ext cx="1828800" cy="1382935"/>
            </a:xfrm>
            <a:prstGeom prst="rect">
              <a:avLst/>
            </a:prstGeom>
          </xdr:spPr>
        </xdr:pic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B4D1A807-A3EE-A7B4-E3B8-B3D1D3B5BCE7}"/>
                </a:ext>
              </a:extLst>
            </xdr:cNvPr>
            <xdr:cNvSpPr txBox="1"/>
          </xdr:nvSpPr>
          <xdr:spPr>
            <a:xfrm>
              <a:off x="4241800" y="5632450"/>
              <a:ext cx="1435100" cy="190500"/>
            </a:xfrm>
            <a:prstGeom prst="rect">
              <a:avLst/>
            </a:prstGeom>
            <a:solidFill>
              <a:schemeClr val="bg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 b="1"/>
                <a:t>LB  LB  LB       G   G   G</a:t>
              </a:r>
            </a:p>
          </xdr:txBody>
        </xdr:sp>
      </xdr:grpSp>
      <xdr:grpSp>
        <xdr:nvGrpSpPr>
          <xdr:cNvPr id="19" name="Group 18">
            <a:extLst>
              <a:ext uri="{FF2B5EF4-FFF2-40B4-BE49-F238E27FC236}">
                <a16:creationId xmlns:a16="http://schemas.microsoft.com/office/drawing/2014/main" id="{46661507-B4BB-946B-6D63-DFFBE5F2A20D}"/>
              </a:ext>
            </a:extLst>
          </xdr:cNvPr>
          <xdr:cNvGrpSpPr/>
        </xdr:nvGrpSpPr>
        <xdr:grpSpPr>
          <a:xfrm>
            <a:off x="4019550" y="6381750"/>
            <a:ext cx="3009900" cy="266700"/>
            <a:chOff x="4019550" y="6381750"/>
            <a:chExt cx="3009900" cy="266700"/>
          </a:xfrm>
        </xdr:grpSpPr>
        <xdr:sp macro="" textlink="">
          <xdr:nvSpPr>
            <xdr:cNvPr id="15" name="Rectangle 14">
              <a:extLst>
                <a:ext uri="{FF2B5EF4-FFF2-40B4-BE49-F238E27FC236}">
                  <a16:creationId xmlns:a16="http://schemas.microsoft.com/office/drawing/2014/main" id="{A87B4423-F6AC-D181-33C2-360DCB29FA5D}"/>
                </a:ext>
              </a:extLst>
            </xdr:cNvPr>
            <xdr:cNvSpPr/>
          </xdr:nvSpPr>
          <xdr:spPr>
            <a:xfrm>
              <a:off x="4019550" y="6457950"/>
              <a:ext cx="1695450" cy="101600"/>
            </a:xfrm>
            <a:prstGeom prst="rect">
              <a:avLst/>
            </a:prstGeom>
            <a:noFill/>
            <a:ln w="19050">
              <a:solidFill>
                <a:srgbClr val="FF0000"/>
              </a:solidFill>
              <a:prstDash val="dash"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8AE3DCD5-4C49-45CC-8BC9-C7DBF12BD021}"/>
                </a:ext>
              </a:extLst>
            </xdr:cNvPr>
            <xdr:cNvSpPr txBox="1"/>
          </xdr:nvSpPr>
          <xdr:spPr>
            <a:xfrm>
              <a:off x="5727700" y="6381750"/>
              <a:ext cx="1301750" cy="2667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 b="1"/>
                <a:t>H3K27me3 - 17kDa</a:t>
              </a:r>
            </a:p>
          </xdr:txBody>
        </xdr:sp>
      </xdr:grpSp>
    </xdr:grpSp>
    <xdr:clientData/>
  </xdr:twoCellAnchor>
  <xdr:twoCellAnchor>
    <xdr:from>
      <xdr:col>6</xdr:col>
      <xdr:colOff>146050</xdr:colOff>
      <xdr:row>3</xdr:row>
      <xdr:rowOff>12700</xdr:rowOff>
    </xdr:from>
    <xdr:to>
      <xdr:col>11</xdr:col>
      <xdr:colOff>234950</xdr:colOff>
      <xdr:row>11</xdr:row>
      <xdr:rowOff>106585</xdr:rowOff>
    </xdr:to>
    <xdr:grpSp>
      <xdr:nvGrpSpPr>
        <xdr:cNvPr id="30" name="Group 29">
          <a:extLst>
            <a:ext uri="{FF2B5EF4-FFF2-40B4-BE49-F238E27FC236}">
              <a16:creationId xmlns:a16="http://schemas.microsoft.com/office/drawing/2014/main" id="{D62F7184-9F87-50CE-92D8-BD2CFD99367C}"/>
            </a:ext>
          </a:extLst>
        </xdr:cNvPr>
        <xdr:cNvGrpSpPr/>
      </xdr:nvGrpSpPr>
      <xdr:grpSpPr>
        <a:xfrm>
          <a:off x="4184650" y="584200"/>
          <a:ext cx="3454400" cy="1706785"/>
          <a:chOff x="3803650" y="381000"/>
          <a:chExt cx="3136900" cy="1567085"/>
        </a:xfrm>
      </xdr:grpSpPr>
      <xdr:grpSp>
        <xdr:nvGrpSpPr>
          <xdr:cNvPr id="12" name="Group 11">
            <a:extLst>
              <a:ext uri="{FF2B5EF4-FFF2-40B4-BE49-F238E27FC236}">
                <a16:creationId xmlns:a16="http://schemas.microsoft.com/office/drawing/2014/main" id="{46B53071-ADB4-E5F9-400D-367DFB904A0C}"/>
              </a:ext>
            </a:extLst>
          </xdr:cNvPr>
          <xdr:cNvGrpSpPr/>
        </xdr:nvGrpSpPr>
        <xdr:grpSpPr>
          <a:xfrm>
            <a:off x="3803650" y="381000"/>
            <a:ext cx="1828800" cy="1567085"/>
            <a:chOff x="3803650" y="381000"/>
            <a:chExt cx="1828800" cy="1567085"/>
          </a:xfrm>
        </xdr:grpSpPr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84113DAF-BD91-5A14-14E3-1A1C2C9E387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3803650" y="565150"/>
              <a:ext cx="1828800" cy="1382935"/>
            </a:xfrm>
            <a:prstGeom prst="rect">
              <a:avLst/>
            </a:prstGeom>
          </xdr:spPr>
        </xdr:pic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45C07920-017E-4C44-84C0-D9B1D05FF940}"/>
                </a:ext>
              </a:extLst>
            </xdr:cNvPr>
            <xdr:cNvSpPr txBox="1"/>
          </xdr:nvSpPr>
          <xdr:spPr>
            <a:xfrm>
              <a:off x="4152900" y="381000"/>
              <a:ext cx="1435100" cy="190500"/>
            </a:xfrm>
            <a:prstGeom prst="rect">
              <a:avLst/>
            </a:prstGeom>
            <a:solidFill>
              <a:schemeClr val="bg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 b="1"/>
                <a:t>C    C   C        EB  EB EB</a:t>
              </a:r>
            </a:p>
          </xdr:txBody>
        </xdr:sp>
      </xdr:grpSp>
      <xdr:grpSp>
        <xdr:nvGrpSpPr>
          <xdr:cNvPr id="21" name="Group 20">
            <a:extLst>
              <a:ext uri="{FF2B5EF4-FFF2-40B4-BE49-F238E27FC236}">
                <a16:creationId xmlns:a16="http://schemas.microsoft.com/office/drawing/2014/main" id="{A0BCAB86-5210-4DDD-8F14-B7CE6DF89605}"/>
              </a:ext>
            </a:extLst>
          </xdr:cNvPr>
          <xdr:cNvGrpSpPr/>
        </xdr:nvGrpSpPr>
        <xdr:grpSpPr>
          <a:xfrm>
            <a:off x="3937000" y="647700"/>
            <a:ext cx="3003550" cy="266700"/>
            <a:chOff x="4000500" y="2717800"/>
            <a:chExt cx="3003550" cy="266700"/>
          </a:xfrm>
        </xdr:grpSpPr>
        <xdr:sp macro="" textlink="">
          <xdr:nvSpPr>
            <xdr:cNvPr id="22" name="Rectangle 21">
              <a:extLst>
                <a:ext uri="{FF2B5EF4-FFF2-40B4-BE49-F238E27FC236}">
                  <a16:creationId xmlns:a16="http://schemas.microsoft.com/office/drawing/2014/main" id="{A5BDCF7A-C0DA-185F-87BE-76B500D30735}"/>
                </a:ext>
              </a:extLst>
            </xdr:cNvPr>
            <xdr:cNvSpPr/>
          </xdr:nvSpPr>
          <xdr:spPr>
            <a:xfrm>
              <a:off x="4000500" y="2794000"/>
              <a:ext cx="1695450" cy="101600"/>
            </a:xfrm>
            <a:prstGeom prst="rect">
              <a:avLst/>
            </a:prstGeom>
            <a:noFill/>
            <a:ln w="19050">
              <a:solidFill>
                <a:srgbClr val="00B0F0"/>
              </a:solidFill>
              <a:prstDash val="dash"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23" name="TextBox 22">
              <a:extLst>
                <a:ext uri="{FF2B5EF4-FFF2-40B4-BE49-F238E27FC236}">
                  <a16:creationId xmlns:a16="http://schemas.microsoft.com/office/drawing/2014/main" id="{D708E4F3-E697-3CFB-5D0F-707DDE552222}"/>
                </a:ext>
              </a:extLst>
            </xdr:cNvPr>
            <xdr:cNvSpPr txBox="1"/>
          </xdr:nvSpPr>
          <xdr:spPr>
            <a:xfrm>
              <a:off x="5702300" y="2717800"/>
              <a:ext cx="1301750" cy="2667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l-GR" sz="1100" b="1"/>
                <a:t>α</a:t>
              </a:r>
              <a:r>
                <a:rPr lang="en-US" sz="1100" b="1"/>
                <a:t>-Tubulin - 52kDa</a:t>
              </a:r>
            </a:p>
          </xdr:txBody>
        </xdr:sp>
      </xdr:grpSp>
    </xdr:grpSp>
    <xdr:clientData/>
  </xdr:twoCellAnchor>
  <xdr:twoCellAnchor>
    <xdr:from>
      <xdr:col>6</xdr:col>
      <xdr:colOff>234950</xdr:colOff>
      <xdr:row>22</xdr:row>
      <xdr:rowOff>127000</xdr:rowOff>
    </xdr:from>
    <xdr:to>
      <xdr:col>11</xdr:col>
      <xdr:colOff>304800</xdr:colOff>
      <xdr:row>26</xdr:row>
      <xdr:rowOff>216916</xdr:rowOff>
    </xdr:to>
    <xdr:grpSp>
      <xdr:nvGrpSpPr>
        <xdr:cNvPr id="29" name="Group 28">
          <a:extLst>
            <a:ext uri="{FF2B5EF4-FFF2-40B4-BE49-F238E27FC236}">
              <a16:creationId xmlns:a16="http://schemas.microsoft.com/office/drawing/2014/main" id="{B881C558-7A88-FA33-CF36-DF8332D5462F}"/>
            </a:ext>
          </a:extLst>
        </xdr:cNvPr>
        <xdr:cNvGrpSpPr/>
      </xdr:nvGrpSpPr>
      <xdr:grpSpPr>
        <a:xfrm>
          <a:off x="4273550" y="5448300"/>
          <a:ext cx="3435350" cy="1791716"/>
          <a:chOff x="3892550" y="3994150"/>
          <a:chExt cx="3117850" cy="1586136"/>
        </a:xfrm>
      </xdr:grpSpPr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0CF9A7F3-FB85-3A92-BF3E-D02413BEFE0D}"/>
              </a:ext>
            </a:extLst>
          </xdr:cNvPr>
          <xdr:cNvGrpSpPr/>
        </xdr:nvGrpSpPr>
        <xdr:grpSpPr>
          <a:xfrm>
            <a:off x="3892550" y="3994150"/>
            <a:ext cx="1828800" cy="1586136"/>
            <a:chOff x="3892550" y="3994150"/>
            <a:chExt cx="1828800" cy="1586136"/>
          </a:xfrm>
        </xdr:grpSpPr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C05493F5-BAB7-D3E5-12D1-2F6C06BBD1F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3892550" y="4197351"/>
              <a:ext cx="1828800" cy="1382935"/>
            </a:xfrm>
            <a:prstGeom prst="rect">
              <a:avLst/>
            </a:prstGeom>
          </xdr:spPr>
        </xdr:pic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063E1982-AA4F-4C41-9D36-0CA90FF6B981}"/>
                </a:ext>
              </a:extLst>
            </xdr:cNvPr>
            <xdr:cNvSpPr txBox="1"/>
          </xdr:nvSpPr>
          <xdr:spPr>
            <a:xfrm>
              <a:off x="4260850" y="3994150"/>
              <a:ext cx="1435100" cy="190500"/>
            </a:xfrm>
            <a:prstGeom prst="rect">
              <a:avLst/>
            </a:prstGeom>
            <a:solidFill>
              <a:schemeClr val="bg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 b="1"/>
                <a:t>LB  LB  LB       G   G   G</a:t>
              </a:r>
            </a:p>
          </xdr:txBody>
        </xdr:sp>
      </xdr:grpSp>
      <xdr:grpSp>
        <xdr:nvGrpSpPr>
          <xdr:cNvPr id="26" name="Group 25">
            <a:extLst>
              <a:ext uri="{FF2B5EF4-FFF2-40B4-BE49-F238E27FC236}">
                <a16:creationId xmlns:a16="http://schemas.microsoft.com/office/drawing/2014/main" id="{49DFB104-549C-4A56-A1A1-EA3BF7E57C91}"/>
              </a:ext>
            </a:extLst>
          </xdr:cNvPr>
          <xdr:cNvGrpSpPr/>
        </xdr:nvGrpSpPr>
        <xdr:grpSpPr>
          <a:xfrm>
            <a:off x="4006850" y="4286250"/>
            <a:ext cx="3003550" cy="266700"/>
            <a:chOff x="4000500" y="2717800"/>
            <a:chExt cx="3003550" cy="266700"/>
          </a:xfrm>
        </xdr:grpSpPr>
        <xdr:sp macro="" textlink="">
          <xdr:nvSpPr>
            <xdr:cNvPr id="27" name="Rectangle 26">
              <a:extLst>
                <a:ext uri="{FF2B5EF4-FFF2-40B4-BE49-F238E27FC236}">
                  <a16:creationId xmlns:a16="http://schemas.microsoft.com/office/drawing/2014/main" id="{EB3524AF-1C45-6B6F-2BDE-627F376DF0AE}"/>
                </a:ext>
              </a:extLst>
            </xdr:cNvPr>
            <xdr:cNvSpPr/>
          </xdr:nvSpPr>
          <xdr:spPr>
            <a:xfrm>
              <a:off x="4000500" y="2794000"/>
              <a:ext cx="1695450" cy="101600"/>
            </a:xfrm>
            <a:prstGeom prst="rect">
              <a:avLst/>
            </a:prstGeom>
            <a:noFill/>
            <a:ln w="19050">
              <a:solidFill>
                <a:srgbClr val="00B0F0"/>
              </a:solidFill>
              <a:prstDash val="dash"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28" name="TextBox 27">
              <a:extLst>
                <a:ext uri="{FF2B5EF4-FFF2-40B4-BE49-F238E27FC236}">
                  <a16:creationId xmlns:a16="http://schemas.microsoft.com/office/drawing/2014/main" id="{44F2C492-A1DD-9FDF-1A86-8B9B9D7FD319}"/>
                </a:ext>
              </a:extLst>
            </xdr:cNvPr>
            <xdr:cNvSpPr txBox="1"/>
          </xdr:nvSpPr>
          <xdr:spPr>
            <a:xfrm>
              <a:off x="5702300" y="2717800"/>
              <a:ext cx="1301750" cy="2667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l-GR" sz="1100" b="1"/>
                <a:t>α</a:t>
              </a:r>
              <a:r>
                <a:rPr lang="en-US" sz="1100" b="1"/>
                <a:t>-Tubulin - 52kDa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336550</xdr:colOff>
      <xdr:row>9</xdr:row>
      <xdr:rowOff>31752</xdr:rowOff>
    </xdr:from>
    <xdr:to>
      <xdr:col>10</xdr:col>
      <xdr:colOff>431800</xdr:colOff>
      <xdr:row>15</xdr:row>
      <xdr:rowOff>168731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15AE7F01-D547-5AEA-EC74-EF65A94267A3}"/>
            </a:ext>
          </a:extLst>
        </xdr:cNvPr>
        <xdr:cNvGrpSpPr/>
      </xdr:nvGrpSpPr>
      <xdr:grpSpPr>
        <a:xfrm>
          <a:off x="3702050" y="1746252"/>
          <a:ext cx="3460750" cy="1279979"/>
          <a:chOff x="3384550" y="1689102"/>
          <a:chExt cx="3143250" cy="1241879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29A15488-114C-0C5E-2786-C5C48DCDA54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384550" y="1885952"/>
            <a:ext cx="1828800" cy="1045029"/>
          </a:xfrm>
          <a:prstGeom prst="rect">
            <a:avLst/>
          </a:prstGeom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51A6AEDB-BA90-4BED-BFB4-DBA2B8379540}"/>
              </a:ext>
            </a:extLst>
          </xdr:cNvPr>
          <xdr:cNvSpPr txBox="1"/>
        </xdr:nvSpPr>
        <xdr:spPr>
          <a:xfrm>
            <a:off x="3625850" y="1689102"/>
            <a:ext cx="1587500" cy="203198"/>
          </a:xfrm>
          <a:prstGeom prst="rect">
            <a:avLst/>
          </a:prstGeom>
          <a:solidFill>
            <a:schemeClr val="bg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 b="1"/>
              <a:t>M    M    M    ND ND  ND</a:t>
            </a: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325BA3E7-01FF-4EF5-95EC-9EFA7C778415}"/>
              </a:ext>
            </a:extLst>
          </xdr:cNvPr>
          <xdr:cNvSpPr/>
        </xdr:nvSpPr>
        <xdr:spPr>
          <a:xfrm>
            <a:off x="3524250" y="2204693"/>
            <a:ext cx="1695450" cy="110701"/>
          </a:xfrm>
          <a:prstGeom prst="rect">
            <a:avLst/>
          </a:prstGeom>
          <a:noFill/>
          <a:ln w="19050">
            <a:solidFill>
              <a:srgbClr val="00B0F0"/>
            </a:solidFill>
            <a:prstDash val="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1EF07BC4-526A-4CB5-B006-FFF64A6C0E5B}"/>
              </a:ext>
            </a:extLst>
          </xdr:cNvPr>
          <xdr:cNvSpPr txBox="1"/>
        </xdr:nvSpPr>
        <xdr:spPr>
          <a:xfrm>
            <a:off x="5226050" y="2121667"/>
            <a:ext cx="1301750" cy="29059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l-GR" sz="1100" b="1"/>
              <a:t>α</a:t>
            </a:r>
            <a:r>
              <a:rPr lang="en-US" sz="1100" b="1"/>
              <a:t>-Tubulin - 52kDa</a:t>
            </a:r>
          </a:p>
        </xdr:txBody>
      </xdr:sp>
    </xdr:grpSp>
    <xdr:clientData/>
  </xdr:twoCellAnchor>
  <xdr:twoCellAnchor>
    <xdr:from>
      <xdr:col>5</xdr:col>
      <xdr:colOff>349250</xdr:colOff>
      <xdr:row>0</xdr:row>
      <xdr:rowOff>114302</xdr:rowOff>
    </xdr:from>
    <xdr:to>
      <xdr:col>10</xdr:col>
      <xdr:colOff>450850</xdr:colOff>
      <xdr:row>7</xdr:row>
      <xdr:rowOff>79830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6D33179D-FCDC-B64C-B1BC-073F64432FD6}"/>
            </a:ext>
          </a:extLst>
        </xdr:cNvPr>
        <xdr:cNvGrpSpPr/>
      </xdr:nvGrpSpPr>
      <xdr:grpSpPr>
        <a:xfrm>
          <a:off x="3714750" y="114302"/>
          <a:ext cx="3467100" cy="1299028"/>
          <a:chOff x="3397250" y="114302"/>
          <a:chExt cx="3149600" cy="1254578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52095FB0-781D-65B4-E053-1DD149C00E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397250" y="323851"/>
            <a:ext cx="1828800" cy="1045029"/>
          </a:xfrm>
          <a:prstGeom prst="rect">
            <a:avLst/>
          </a:prstGeom>
        </xdr:spPr>
      </xdr:pic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B7E5FF5C-BA77-445A-9ADB-31D1919E4A2D}"/>
              </a:ext>
            </a:extLst>
          </xdr:cNvPr>
          <xdr:cNvSpPr txBox="1"/>
        </xdr:nvSpPr>
        <xdr:spPr>
          <a:xfrm>
            <a:off x="3651250" y="114302"/>
            <a:ext cx="1587500" cy="203198"/>
          </a:xfrm>
          <a:prstGeom prst="rect">
            <a:avLst/>
          </a:prstGeom>
          <a:solidFill>
            <a:schemeClr val="bg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 b="1"/>
              <a:t>M    M    M    ND ND  ND</a:t>
            </a:r>
          </a:p>
        </xdr:txBody>
      </xdr:sp>
      <xdr:sp macro="" textlink="">
        <xdr:nvSpPr>
          <xdr:cNvPr id="11" name="Rectangle 10">
            <a:extLst>
              <a:ext uri="{FF2B5EF4-FFF2-40B4-BE49-F238E27FC236}">
                <a16:creationId xmlns:a16="http://schemas.microsoft.com/office/drawing/2014/main" id="{E92B80CB-7034-4217-9C73-B613AB943A03}"/>
              </a:ext>
            </a:extLst>
          </xdr:cNvPr>
          <xdr:cNvSpPr/>
        </xdr:nvSpPr>
        <xdr:spPr>
          <a:xfrm>
            <a:off x="3543300" y="1106143"/>
            <a:ext cx="1695450" cy="110701"/>
          </a:xfrm>
          <a:prstGeom prst="rect">
            <a:avLst/>
          </a:prstGeom>
          <a:noFill/>
          <a:ln w="19050">
            <a:solidFill>
              <a:srgbClr val="FF0000"/>
            </a:solidFill>
            <a:prstDash val="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FDCE7E15-3D57-43FC-B24E-60988FDA9308}"/>
              </a:ext>
            </a:extLst>
          </xdr:cNvPr>
          <xdr:cNvSpPr txBox="1"/>
        </xdr:nvSpPr>
        <xdr:spPr>
          <a:xfrm>
            <a:off x="5245100" y="1023117"/>
            <a:ext cx="1301750" cy="29059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 b="1"/>
              <a:t>H3K27me3- 17kDa</a:t>
            </a:r>
          </a:p>
        </xdr:txBody>
      </xdr:sp>
    </xdr:grpSp>
    <xdr:clientData/>
  </xdr:twoCellAnchor>
  <xdr:twoCellAnchor>
    <xdr:from>
      <xdr:col>5</xdr:col>
      <xdr:colOff>304800</xdr:colOff>
      <xdr:row>16</xdr:row>
      <xdr:rowOff>12700</xdr:rowOff>
    </xdr:from>
    <xdr:to>
      <xdr:col>8</xdr:col>
      <xdr:colOff>304800</xdr:colOff>
      <xdr:row>22</xdr:row>
      <xdr:rowOff>156030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EF9B4C98-14B1-2850-7D5B-98CEB7F80687}"/>
            </a:ext>
          </a:extLst>
        </xdr:cNvPr>
        <xdr:cNvGrpSpPr/>
      </xdr:nvGrpSpPr>
      <xdr:grpSpPr>
        <a:xfrm>
          <a:off x="3670300" y="3060700"/>
          <a:ext cx="2019300" cy="1286330"/>
          <a:chOff x="3352800" y="2959100"/>
          <a:chExt cx="1828800" cy="1248230"/>
        </a:xfrm>
      </xdr:grpSpPr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C35F87FB-29CB-FC33-DC85-1EFE722654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352800" y="3162301"/>
            <a:ext cx="1828800" cy="1045029"/>
          </a:xfrm>
          <a:prstGeom prst="rect">
            <a:avLst/>
          </a:prstGeom>
        </xdr:spPr>
      </xdr:pic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C9B876C1-3BE4-29FA-073D-58A00E2036CC}"/>
              </a:ext>
            </a:extLst>
          </xdr:cNvPr>
          <xdr:cNvSpPr txBox="1"/>
        </xdr:nvSpPr>
        <xdr:spPr>
          <a:xfrm>
            <a:off x="3359150" y="2959100"/>
            <a:ext cx="1809750" cy="17780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/>
              <a:t>Combined Gel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186265</xdr:colOff>
      <xdr:row>13</xdr:row>
      <xdr:rowOff>149226</xdr:rowOff>
    </xdr:from>
    <xdr:to>
      <xdr:col>11</xdr:col>
      <xdr:colOff>495300</xdr:colOff>
      <xdr:row>26</xdr:row>
      <xdr:rowOff>32104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30724D0B-2F6A-0A1E-A062-B5E1B26E22C7}"/>
            </a:ext>
          </a:extLst>
        </xdr:cNvPr>
        <xdr:cNvGrpSpPr/>
      </xdr:nvGrpSpPr>
      <xdr:grpSpPr>
        <a:xfrm>
          <a:off x="2878665" y="2625726"/>
          <a:ext cx="5020735" cy="2359378"/>
          <a:chOff x="2624665" y="2727326"/>
          <a:chExt cx="4576235" cy="2276828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F2240F10-B5BB-4505-857C-5D705DBFCFB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21503" r="14686" b="37338"/>
          <a:stretch/>
        </xdr:blipFill>
        <xdr:spPr>
          <a:xfrm rot="21373667">
            <a:off x="2624665" y="2727326"/>
            <a:ext cx="3358445" cy="2276828"/>
          </a:xfrm>
          <a:prstGeom prst="rect">
            <a:avLst/>
          </a:prstGeom>
        </xdr:spPr>
      </xdr:pic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7B85FDA0-DAFE-41CA-9FC7-C37F9398E99A}"/>
              </a:ext>
            </a:extLst>
          </xdr:cNvPr>
          <xdr:cNvSpPr/>
        </xdr:nvSpPr>
        <xdr:spPr>
          <a:xfrm>
            <a:off x="3162300" y="4477226"/>
            <a:ext cx="2711450" cy="120174"/>
          </a:xfrm>
          <a:prstGeom prst="rect">
            <a:avLst/>
          </a:prstGeom>
          <a:noFill/>
          <a:ln w="19050">
            <a:solidFill>
              <a:srgbClr val="FF0000"/>
            </a:solidFill>
            <a:prstDash val="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9FFF65B8-1A2C-4FB0-9C5C-94C4DF2F6187}"/>
              </a:ext>
            </a:extLst>
          </xdr:cNvPr>
          <xdr:cNvSpPr txBox="1"/>
        </xdr:nvSpPr>
        <xdr:spPr>
          <a:xfrm>
            <a:off x="5880100" y="4394200"/>
            <a:ext cx="1301750" cy="29059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 b="1"/>
              <a:t>H3K27me3- 17kDa</a:t>
            </a:r>
          </a:p>
        </xdr:txBody>
      </xdr:sp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BE4297AD-D5EB-4DA2-8B27-C3209F7FAEF0}"/>
              </a:ext>
            </a:extLst>
          </xdr:cNvPr>
          <xdr:cNvSpPr/>
        </xdr:nvSpPr>
        <xdr:spPr>
          <a:xfrm>
            <a:off x="3181350" y="3517900"/>
            <a:ext cx="2711450" cy="155627"/>
          </a:xfrm>
          <a:prstGeom prst="rect">
            <a:avLst/>
          </a:prstGeom>
          <a:noFill/>
          <a:ln w="19050">
            <a:solidFill>
              <a:srgbClr val="00B0F0"/>
            </a:solidFill>
            <a:prstDash val="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862229DC-077C-4729-BD4D-9AF52F3AC29B}"/>
              </a:ext>
            </a:extLst>
          </xdr:cNvPr>
          <xdr:cNvSpPr txBox="1"/>
        </xdr:nvSpPr>
        <xdr:spPr>
          <a:xfrm>
            <a:off x="5899150" y="3479800"/>
            <a:ext cx="1301750" cy="29059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l-GR" sz="1100" b="1"/>
              <a:t>α</a:t>
            </a:r>
            <a:r>
              <a:rPr lang="en-US" sz="1100" b="1"/>
              <a:t>-Tubulin - 52kDa</a:t>
            </a:r>
          </a:p>
        </xdr:txBody>
      </xdr:sp>
    </xdr:grpSp>
    <xdr:clientData/>
  </xdr:twoCellAnchor>
  <xdr:twoCellAnchor>
    <xdr:from>
      <xdr:col>5</xdr:col>
      <xdr:colOff>330200</xdr:colOff>
      <xdr:row>14</xdr:row>
      <xdr:rowOff>139700</xdr:rowOff>
    </xdr:from>
    <xdr:to>
      <xdr:col>9</xdr:col>
      <xdr:colOff>165100</xdr:colOff>
      <xdr:row>15</xdr:row>
      <xdr:rowOff>165100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3EB4F166-F579-4E5F-B7B2-F819F2066418}"/>
            </a:ext>
          </a:extLst>
        </xdr:cNvPr>
        <xdr:cNvSpPr txBox="1"/>
      </xdr:nvSpPr>
      <xdr:spPr>
        <a:xfrm>
          <a:off x="3378200" y="2901950"/>
          <a:ext cx="2273300" cy="20955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DM.</a:t>
          </a:r>
          <a:r>
            <a:rPr lang="en-US" sz="1100" b="1" baseline="0"/>
            <a:t> DM. DM.         DZ.   DZ.     DZ.</a:t>
          </a:r>
          <a:endParaRPr lang="en-US" sz="1100" b="1"/>
        </a:p>
      </xdr:txBody>
    </xdr:sp>
    <xdr:clientData/>
  </xdr:twoCellAnchor>
  <xdr:twoCellAnchor>
    <xdr:from>
      <xdr:col>6</xdr:col>
      <xdr:colOff>31750</xdr:colOff>
      <xdr:row>0</xdr:row>
      <xdr:rowOff>0</xdr:rowOff>
    </xdr:from>
    <xdr:to>
      <xdr:col>11</xdr:col>
      <xdr:colOff>584200</xdr:colOff>
      <xdr:row>12</xdr:row>
      <xdr:rowOff>41981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937F1C29-7E90-126C-2DC6-41DAB7C7597C}"/>
            </a:ext>
          </a:extLst>
        </xdr:cNvPr>
        <xdr:cNvGrpSpPr/>
      </xdr:nvGrpSpPr>
      <xdr:grpSpPr>
        <a:xfrm>
          <a:off x="4070350" y="0"/>
          <a:ext cx="3917950" cy="2327981"/>
          <a:chOff x="3689350" y="158750"/>
          <a:chExt cx="3600450" cy="2277181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706317C0-C47B-44AF-8D82-4E5129880F6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56631" b="37340"/>
          <a:stretch/>
        </xdr:blipFill>
        <xdr:spPr>
          <a:xfrm flipH="1">
            <a:off x="3689350" y="158750"/>
            <a:ext cx="2283883" cy="2277181"/>
          </a:xfrm>
          <a:prstGeom prst="rect">
            <a:avLst/>
          </a:prstGeom>
        </xdr:spPr>
      </xdr:pic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E4697C38-6A26-4628-B005-F173EEC3FFE8}"/>
              </a:ext>
            </a:extLst>
          </xdr:cNvPr>
          <xdr:cNvSpPr/>
        </xdr:nvSpPr>
        <xdr:spPr>
          <a:xfrm>
            <a:off x="4267200" y="1721326"/>
            <a:ext cx="1695450" cy="110701"/>
          </a:xfrm>
          <a:prstGeom prst="rect">
            <a:avLst/>
          </a:prstGeom>
          <a:noFill/>
          <a:ln w="19050">
            <a:solidFill>
              <a:srgbClr val="FF0000"/>
            </a:solidFill>
            <a:prstDash val="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A0F0A38D-4D82-408D-9CE5-2C3840B3AA2C}"/>
              </a:ext>
            </a:extLst>
          </xdr:cNvPr>
          <xdr:cNvSpPr txBox="1"/>
        </xdr:nvSpPr>
        <xdr:spPr>
          <a:xfrm>
            <a:off x="5969000" y="1638300"/>
            <a:ext cx="1301750" cy="29059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 b="1"/>
              <a:t>H3K27me3- 17kDa</a:t>
            </a:r>
          </a:p>
        </xdr:txBody>
      </xdr:sp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8AB1D9E2-E4E5-4BEC-A07F-BE4A76637780}"/>
              </a:ext>
            </a:extLst>
          </xdr:cNvPr>
          <xdr:cNvSpPr/>
        </xdr:nvSpPr>
        <xdr:spPr>
          <a:xfrm>
            <a:off x="4286250" y="972026"/>
            <a:ext cx="1695450" cy="110701"/>
          </a:xfrm>
          <a:prstGeom prst="rect">
            <a:avLst/>
          </a:prstGeom>
          <a:noFill/>
          <a:ln w="19050">
            <a:solidFill>
              <a:srgbClr val="00B0F0"/>
            </a:solidFill>
            <a:prstDash val="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02187A36-0C17-4795-B334-D3EF636A7122}"/>
              </a:ext>
            </a:extLst>
          </xdr:cNvPr>
          <xdr:cNvSpPr txBox="1"/>
        </xdr:nvSpPr>
        <xdr:spPr>
          <a:xfrm>
            <a:off x="5988050" y="889000"/>
            <a:ext cx="1301750" cy="29059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l-GR" sz="1100" b="1"/>
              <a:t>α</a:t>
            </a:r>
            <a:r>
              <a:rPr lang="en-US" sz="1100" b="1"/>
              <a:t>-Tubulin - 52kDa</a:t>
            </a:r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574759FA-04B4-4F8A-A4C2-C6586FCD5B2F}"/>
              </a:ext>
            </a:extLst>
          </xdr:cNvPr>
          <xdr:cNvSpPr txBox="1"/>
        </xdr:nvSpPr>
        <xdr:spPr>
          <a:xfrm>
            <a:off x="4965700" y="298450"/>
            <a:ext cx="977900" cy="203200"/>
          </a:xfrm>
          <a:prstGeom prst="rect">
            <a:avLst/>
          </a:prstGeom>
          <a:solidFill>
            <a:schemeClr val="bg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 b="1"/>
              <a:t>D0   D0     D0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35385-3914-48D9-84B2-1F9BA517D1DE}">
  <dimension ref="A1:U38"/>
  <sheetViews>
    <sheetView topLeftCell="A2" zoomScale="104" workbookViewId="0">
      <selection activeCell="L18" sqref="L18:L20"/>
    </sheetView>
  </sheetViews>
  <sheetFormatPr baseColWidth="10" defaultColWidth="8.83203125" defaultRowHeight="15" x14ac:dyDescent="0.2"/>
  <cols>
    <col min="1" max="1" width="11.1640625" style="4" customWidth="1"/>
    <col min="2" max="2" width="10.5" customWidth="1"/>
    <col min="6" max="6" width="11.83203125" bestFit="1" customWidth="1"/>
    <col min="12" max="12" width="9.6640625" customWidth="1"/>
    <col min="16" max="16" width="9.6640625" customWidth="1"/>
  </cols>
  <sheetData>
    <row r="1" spans="1:21" s="52" customFormat="1" x14ac:dyDescent="0.2">
      <c r="A1" s="53"/>
      <c r="B1" s="65" t="s">
        <v>400</v>
      </c>
      <c r="C1" s="65"/>
      <c r="D1" s="65"/>
      <c r="E1" s="65"/>
      <c r="F1" s="65" t="s">
        <v>406</v>
      </c>
      <c r="G1" s="65"/>
      <c r="H1" s="65"/>
      <c r="I1" s="65"/>
      <c r="J1" s="65" t="s">
        <v>523</v>
      </c>
      <c r="K1" s="65"/>
      <c r="L1" s="65"/>
      <c r="M1" s="65"/>
      <c r="N1" s="65" t="s">
        <v>524</v>
      </c>
      <c r="O1" s="65"/>
      <c r="P1" s="65"/>
      <c r="Q1" s="65"/>
      <c r="R1" s="65" t="s">
        <v>11</v>
      </c>
      <c r="S1" s="65"/>
      <c r="T1" s="65"/>
      <c r="U1" s="65"/>
    </row>
    <row r="2" spans="1:21" x14ac:dyDescent="0.2">
      <c r="B2" s="66" t="s">
        <v>0</v>
      </c>
      <c r="C2" s="66"/>
      <c r="D2" s="66" t="s">
        <v>1</v>
      </c>
      <c r="E2" s="66"/>
      <c r="F2" s="66" t="s">
        <v>0</v>
      </c>
      <c r="G2" s="66"/>
      <c r="H2" s="66" t="s">
        <v>1</v>
      </c>
      <c r="I2" s="66"/>
      <c r="J2" s="66" t="s">
        <v>0</v>
      </c>
      <c r="K2" s="66"/>
      <c r="L2" s="66" t="s">
        <v>1</v>
      </c>
      <c r="M2" s="66"/>
      <c r="N2" s="66" t="s">
        <v>0</v>
      </c>
      <c r="O2" s="66"/>
      <c r="P2" s="66" t="s">
        <v>1</v>
      </c>
      <c r="Q2" s="66"/>
      <c r="R2" s="66" t="s">
        <v>0</v>
      </c>
      <c r="S2" s="66"/>
      <c r="T2" s="66" t="s">
        <v>1</v>
      </c>
      <c r="U2" s="66"/>
    </row>
    <row r="3" spans="1:21" ht="16" x14ac:dyDescent="0.2">
      <c r="A3" s="4" t="s">
        <v>518</v>
      </c>
      <c r="B3" t="s">
        <v>2</v>
      </c>
      <c r="C3" t="s">
        <v>3</v>
      </c>
      <c r="D3" t="s">
        <v>4</v>
      </c>
      <c r="E3" t="s">
        <v>5</v>
      </c>
      <c r="F3" t="s">
        <v>2</v>
      </c>
      <c r="G3" t="s">
        <v>3</v>
      </c>
      <c r="H3" t="s">
        <v>4</v>
      </c>
      <c r="I3" t="s">
        <v>5</v>
      </c>
      <c r="J3" t="s">
        <v>2</v>
      </c>
      <c r="K3" t="s">
        <v>3</v>
      </c>
      <c r="L3" t="s">
        <v>4</v>
      </c>
      <c r="M3" t="s">
        <v>5</v>
      </c>
      <c r="N3" t="s">
        <v>2</v>
      </c>
      <c r="O3" t="s">
        <v>3</v>
      </c>
      <c r="P3" t="s">
        <v>4</v>
      </c>
      <c r="Q3" t="s">
        <v>5</v>
      </c>
      <c r="R3" t="s">
        <v>2</v>
      </c>
      <c r="S3" t="s">
        <v>3</v>
      </c>
      <c r="T3" t="s">
        <v>4</v>
      </c>
      <c r="U3" t="s">
        <v>5</v>
      </c>
    </row>
    <row r="4" spans="1:21" x14ac:dyDescent="0.2">
      <c r="A4" s="4">
        <v>1</v>
      </c>
      <c r="B4">
        <v>2.3177777589511486</v>
      </c>
      <c r="C4">
        <v>1.9162822733055789</v>
      </c>
      <c r="D4">
        <v>6.6574979910797785</v>
      </c>
      <c r="E4">
        <v>3.902779588653464</v>
      </c>
      <c r="F4">
        <v>3.5099461001617899E-2</v>
      </c>
      <c r="G4">
        <v>4.8972106681755903E-2</v>
      </c>
      <c r="H4">
        <v>4.8359657649274405E-2</v>
      </c>
      <c r="I4">
        <v>2.3149177274269155</v>
      </c>
      <c r="J4" s="1">
        <v>3.08630649029958</v>
      </c>
      <c r="K4" s="1">
        <v>3.57609709523296</v>
      </c>
      <c r="L4">
        <v>8.765797984984161</v>
      </c>
      <c r="M4">
        <v>13.381742407594949</v>
      </c>
      <c r="N4">
        <v>4.8794939848695709</v>
      </c>
      <c r="O4">
        <v>1.8410109026020436</v>
      </c>
      <c r="P4">
        <v>22.47347985901693</v>
      </c>
      <c r="Q4">
        <v>19.085200375896481</v>
      </c>
      <c r="R4">
        <v>1.6503966430605186</v>
      </c>
      <c r="S4">
        <v>1.5014457235446166</v>
      </c>
      <c r="T4">
        <v>11.04890453482909</v>
      </c>
      <c r="U4">
        <v>19.770306597188956</v>
      </c>
    </row>
    <row r="5" spans="1:21" x14ac:dyDescent="0.2">
      <c r="A5" s="4">
        <v>2</v>
      </c>
      <c r="B5">
        <v>2.0013689500373948</v>
      </c>
      <c r="C5">
        <v>2.2433937918053131</v>
      </c>
      <c r="D5">
        <v>15.148279779654096</v>
      </c>
      <c r="E5">
        <v>5.2963264271134065</v>
      </c>
      <c r="F5">
        <v>4.7336503685183808E-2</v>
      </c>
      <c r="G5">
        <v>1.8496793334640282E-2</v>
      </c>
      <c r="H5">
        <v>0.11366567334201472</v>
      </c>
      <c r="I5">
        <v>4.0240532293887901</v>
      </c>
      <c r="J5" s="1">
        <v>1.5378339938884749</v>
      </c>
      <c r="K5" s="1">
        <v>4.7660635865475758</v>
      </c>
      <c r="L5">
        <v>10.8702883529466</v>
      </c>
      <c r="M5">
        <v>19.740775229954732</v>
      </c>
      <c r="N5">
        <v>3.4117831961059082</v>
      </c>
      <c r="O5">
        <v>1.5694535858492551</v>
      </c>
      <c r="P5">
        <v>32.891696012889838</v>
      </c>
      <c r="Q5">
        <v>40.189370350164751</v>
      </c>
      <c r="R5">
        <v>1.5746028512789707</v>
      </c>
      <c r="S5">
        <v>1.521606622296551</v>
      </c>
      <c r="T5">
        <v>8.1280034772888996</v>
      </c>
      <c r="U5">
        <v>22.651070234749536</v>
      </c>
    </row>
    <row r="6" spans="1:21" x14ac:dyDescent="0.2">
      <c r="A6" s="4">
        <v>3</v>
      </c>
      <c r="B6">
        <v>1.9678083116975809</v>
      </c>
      <c r="C6">
        <v>2.7225706360634061</v>
      </c>
      <c r="D6">
        <v>10.058491703223595</v>
      </c>
      <c r="E6">
        <v>4.1782234586066354</v>
      </c>
      <c r="F6">
        <v>0.1188155903815058</v>
      </c>
      <c r="G6">
        <v>0.11277879161037263</v>
      </c>
      <c r="H6">
        <v>7.4533180341015096E-2</v>
      </c>
      <c r="I6">
        <v>4.4881977548896153</v>
      </c>
      <c r="J6" s="1">
        <v>2.2910973126490251</v>
      </c>
      <c r="K6" s="1">
        <v>2.5750693940064702</v>
      </c>
      <c r="L6">
        <v>10.943195294616865</v>
      </c>
      <c r="M6">
        <v>13.65357711303861</v>
      </c>
      <c r="N6">
        <v>6.8001920969063585</v>
      </c>
      <c r="O6">
        <v>2.5305567998317189</v>
      </c>
      <c r="P6">
        <v>47.983480758133346</v>
      </c>
      <c r="Q6">
        <v>52.354182974764576</v>
      </c>
      <c r="R6">
        <v>2.3206405755851724</v>
      </c>
      <c r="S6">
        <v>1.9591490823550364</v>
      </c>
      <c r="T6">
        <v>7.5222164347351574</v>
      </c>
      <c r="U6">
        <v>30.594104792292665</v>
      </c>
    </row>
    <row r="7" spans="1:21" x14ac:dyDescent="0.2">
      <c r="A7" s="4">
        <v>4</v>
      </c>
      <c r="B7">
        <v>1.4147610204917431</v>
      </c>
      <c r="C7">
        <v>1.948483734730414</v>
      </c>
      <c r="D7">
        <v>13.116649135002184</v>
      </c>
      <c r="E7">
        <v>5.7135638224494585</v>
      </c>
      <c r="F7">
        <v>9.1039173816812341E-2</v>
      </c>
      <c r="G7">
        <v>6.2188024697296847E-3</v>
      </c>
      <c r="J7" s="1">
        <v>1.8132861260545396</v>
      </c>
      <c r="K7" s="1">
        <v>2.73008422400118</v>
      </c>
      <c r="N7">
        <v>3.8821394188431047</v>
      </c>
      <c r="O7">
        <v>2.8686095524470137</v>
      </c>
      <c r="R7">
        <v>1.318347774906153</v>
      </c>
      <c r="S7">
        <v>1.5711914006793286</v>
      </c>
    </row>
    <row r="8" spans="1:21" x14ac:dyDescent="0.2">
      <c r="A8" s="4">
        <v>5</v>
      </c>
      <c r="B8">
        <v>1.6277972101517544</v>
      </c>
      <c r="C8">
        <v>2.1064161740756768</v>
      </c>
      <c r="F8">
        <v>3.0410414619887478E-2</v>
      </c>
      <c r="G8">
        <v>1.4180935489211377E-2</v>
      </c>
      <c r="J8">
        <v>1.7234893200767685</v>
      </c>
      <c r="K8">
        <v>2.0077172431953421</v>
      </c>
      <c r="N8">
        <v>2.9445141145005191</v>
      </c>
      <c r="O8">
        <v>1.4517649899933136</v>
      </c>
      <c r="R8">
        <v>1.9258533002730895</v>
      </c>
      <c r="S8">
        <v>0.83947111008758935</v>
      </c>
    </row>
    <row r="10" spans="1:21" ht="16" x14ac:dyDescent="0.2">
      <c r="A10" s="4" t="s">
        <v>6</v>
      </c>
      <c r="B10">
        <f>AVERAGE(B4:B8)</f>
        <v>1.8659026502659242</v>
      </c>
      <c r="C10">
        <f t="shared" ref="C10:E10" si="0">AVERAGE(C4:C8)</f>
        <v>2.1874293219960776</v>
      </c>
      <c r="D10">
        <f t="shared" si="0"/>
        <v>11.245229652239914</v>
      </c>
      <c r="E10">
        <f t="shared" si="0"/>
        <v>4.7727233242057414</v>
      </c>
      <c r="F10">
        <f>AVERAGE(F4:F8)</f>
        <v>6.454022870100147E-2</v>
      </c>
      <c r="G10">
        <f t="shared" ref="G10:I10" si="1">AVERAGE(G4:G8)</f>
        <v>4.012948591714198E-2</v>
      </c>
      <c r="H10">
        <f t="shared" si="1"/>
        <v>7.885283711076807E-2</v>
      </c>
      <c r="I10">
        <f t="shared" si="1"/>
        <v>3.6090562372351069</v>
      </c>
      <c r="J10">
        <f>AVERAGE(J4:J8)</f>
        <v>2.0904026485936775</v>
      </c>
      <c r="K10">
        <f t="shared" ref="K10:M10" si="2">AVERAGE(K4:K8)</f>
        <v>3.1310063085967057</v>
      </c>
      <c r="L10">
        <f t="shared" si="2"/>
        <v>10.193093877515876</v>
      </c>
      <c r="M10">
        <f t="shared" si="2"/>
        <v>15.592031583529428</v>
      </c>
      <c r="N10">
        <f>AVERAGE(N4:N8)</f>
        <v>4.3836245622450933</v>
      </c>
      <c r="O10">
        <f t="shared" ref="O10:Q10" si="3">AVERAGE(O4:O8)</f>
        <v>2.0522791661446691</v>
      </c>
      <c r="P10">
        <f t="shared" si="3"/>
        <v>34.449552210013373</v>
      </c>
      <c r="Q10">
        <f t="shared" si="3"/>
        <v>37.209584566941935</v>
      </c>
      <c r="R10">
        <f>AVERAGE(R4:R8)</f>
        <v>1.757968229020781</v>
      </c>
      <c r="S10">
        <f t="shared" ref="S10:U10" si="4">AVERAGE(S4:S8)</f>
        <v>1.4785727877926242</v>
      </c>
      <c r="T10">
        <f t="shared" si="4"/>
        <v>8.8997081489510492</v>
      </c>
      <c r="U10">
        <f t="shared" si="4"/>
        <v>24.338493874743719</v>
      </c>
    </row>
    <row r="11" spans="1:21" ht="16" x14ac:dyDescent="0.2">
      <c r="A11" s="4" t="s">
        <v>7</v>
      </c>
      <c r="B11">
        <f>STDEV(B4:B8)</f>
        <v>0.35112318592701619</v>
      </c>
      <c r="C11">
        <f t="shared" ref="C11:E11" si="5">STDEV(C4:C8)</f>
        <v>0.32660645038257169</v>
      </c>
      <c r="D11">
        <f t="shared" si="5"/>
        <v>3.705475225123704</v>
      </c>
      <c r="E11">
        <f t="shared" si="5"/>
        <v>0.86978411990830773</v>
      </c>
      <c r="F11">
        <f>STDEV(F4:F8)</f>
        <v>3.8650938359115733E-2</v>
      </c>
      <c r="G11">
        <f t="shared" ref="G11:I11" si="6">STDEV(G4:G8)</f>
        <v>4.3724560230051883E-2</v>
      </c>
      <c r="H11">
        <f t="shared" si="6"/>
        <v>3.2866601548859065E-2</v>
      </c>
      <c r="I11">
        <f t="shared" si="6"/>
        <v>1.1445319554580038</v>
      </c>
      <c r="J11">
        <f>STDEV(J4:J8)</f>
        <v>0.62226479210524344</v>
      </c>
      <c r="K11">
        <f t="shared" ref="K11:M11" si="7">STDEV(K4:K8)</f>
        <v>1.0727419081376681</v>
      </c>
      <c r="L11">
        <f t="shared" si="7"/>
        <v>1.2366119153414121</v>
      </c>
      <c r="M11">
        <f t="shared" si="7"/>
        <v>3.5954872979314954</v>
      </c>
      <c r="N11">
        <f>STDEV(N4:N8)</f>
        <v>1.5291081554841444</v>
      </c>
      <c r="O11">
        <f t="shared" ref="O11:Q11" si="8">STDEV(O4:O8)</f>
        <v>0.61917624518639325</v>
      </c>
      <c r="P11">
        <f t="shared" si="8"/>
        <v>12.826153882455056</v>
      </c>
      <c r="Q11">
        <f t="shared" si="8"/>
        <v>16.833467951565108</v>
      </c>
      <c r="R11">
        <f>STDEV(R4:R8)</f>
        <v>0.38185279175161979</v>
      </c>
      <c r="S11">
        <f t="shared" ref="S11:U11" si="9">STDEV(S4:S8)</f>
        <v>0.40322382707864973</v>
      </c>
      <c r="T11">
        <f t="shared" si="9"/>
        <v>1.8857434380198486</v>
      </c>
      <c r="U11">
        <f t="shared" si="9"/>
        <v>5.6057292788441879</v>
      </c>
    </row>
    <row r="12" spans="1:21" ht="16" x14ac:dyDescent="0.2">
      <c r="A12" s="4" t="s">
        <v>8</v>
      </c>
      <c r="B12">
        <f>B11/SQRT(COUNT(B4:B8))</f>
        <v>0.15702706244182113</v>
      </c>
      <c r="C12">
        <f t="shared" ref="C12:E12" si="10">C11/SQRT(COUNT(C4:C8))</f>
        <v>0.14606284498906849</v>
      </c>
      <c r="D12">
        <f t="shared" si="10"/>
        <v>1.852737612561852</v>
      </c>
      <c r="E12">
        <f t="shared" si="10"/>
        <v>0.43489205995415386</v>
      </c>
      <c r="F12">
        <f>F11/SQRT(COUNT(F4:F8))</f>
        <v>1.7285225113027391E-2</v>
      </c>
      <c r="G12">
        <f t="shared" ref="G12:I12" si="11">G11/SQRT(COUNT(G4:G8))</f>
        <v>1.955421779213597E-2</v>
      </c>
      <c r="H12">
        <f t="shared" si="11"/>
        <v>1.8975541251581952E-2</v>
      </c>
      <c r="I12">
        <f t="shared" si="11"/>
        <v>0.66079583257980734</v>
      </c>
      <c r="J12">
        <f>J11/SQRT(COUNT(J4:J8))</f>
        <v>0.27828527503041972</v>
      </c>
      <c r="K12">
        <f t="shared" ref="K12:M12" si="12">K11/SQRT(COUNT(K4:K8))</f>
        <v>0.47974476578173214</v>
      </c>
      <c r="L12">
        <f t="shared" si="12"/>
        <v>0.71395822220546301</v>
      </c>
      <c r="M12">
        <f t="shared" si="12"/>
        <v>2.075855559328629</v>
      </c>
      <c r="N12">
        <f>N11/SQRT(COUNT(N4:N8))</f>
        <v>0.68383795612237286</v>
      </c>
      <c r="O12">
        <f t="shared" ref="O12:Q12" si="13">O11/SQRT(COUNT(O4:O8))</f>
        <v>0.27690403485797044</v>
      </c>
      <c r="P12">
        <f t="shared" si="13"/>
        <v>7.4051833967029905</v>
      </c>
      <c r="Q12">
        <f t="shared" si="13"/>
        <v>9.7188072532310539</v>
      </c>
      <c r="R12">
        <f>R11/SQRT(COUNT(R4:R8))</f>
        <v>0.17076975995093857</v>
      </c>
      <c r="S12">
        <f t="shared" ref="S12:U12" si="14">S11/SQRT(COUNT(S4:S8))</f>
        <v>0.18032717749909624</v>
      </c>
      <c r="T12">
        <f t="shared" si="14"/>
        <v>1.08873448156333</v>
      </c>
      <c r="U12">
        <f t="shared" si="14"/>
        <v>3.236469308144859</v>
      </c>
    </row>
    <row r="14" spans="1:21" x14ac:dyDescent="0.2">
      <c r="A14" s="64" t="s">
        <v>28</v>
      </c>
      <c r="B14" s="64"/>
      <c r="C14" s="64"/>
      <c r="D14" s="64"/>
      <c r="E14" s="64"/>
      <c r="F14" s="64"/>
      <c r="G14" s="64"/>
      <c r="H14" s="64"/>
      <c r="I14" s="64"/>
      <c r="K14" s="64" t="s">
        <v>31</v>
      </c>
      <c r="L14" s="64"/>
      <c r="M14" s="64"/>
      <c r="N14" s="64"/>
      <c r="O14" s="64"/>
      <c r="P14" s="64"/>
      <c r="Q14" s="64"/>
      <c r="R14" s="64"/>
      <c r="S14" s="64"/>
    </row>
    <row r="15" spans="1:21" s="16" customFormat="1" ht="42" x14ac:dyDescent="0.2">
      <c r="A15" s="21"/>
      <c r="B15" s="21" t="s">
        <v>15</v>
      </c>
      <c r="C15" s="21" t="s">
        <v>16</v>
      </c>
      <c r="D15" s="21" t="s">
        <v>26</v>
      </c>
      <c r="E15" s="21" t="s">
        <v>27</v>
      </c>
      <c r="F15" s="21" t="s">
        <v>19</v>
      </c>
      <c r="G15" s="21" t="s">
        <v>20</v>
      </c>
      <c r="H15" s="21" t="s">
        <v>21</v>
      </c>
      <c r="I15" s="21" t="s">
        <v>22</v>
      </c>
      <c r="K15" s="21"/>
      <c r="L15" s="21" t="s">
        <v>15</v>
      </c>
      <c r="M15" s="21" t="s">
        <v>16</v>
      </c>
      <c r="N15" s="21" t="s">
        <v>29</v>
      </c>
      <c r="O15" s="21" t="s">
        <v>30</v>
      </c>
      <c r="P15" s="21" t="s">
        <v>19</v>
      </c>
      <c r="Q15" s="21" t="s">
        <v>20</v>
      </c>
      <c r="R15" s="21" t="s">
        <v>21</v>
      </c>
      <c r="S15" s="21" t="s">
        <v>22</v>
      </c>
    </row>
    <row r="16" spans="1:21" x14ac:dyDescent="0.2">
      <c r="A16" s="87" t="s">
        <v>400</v>
      </c>
      <c r="B16" s="6" t="s">
        <v>23</v>
      </c>
      <c r="C16" s="2">
        <v>4.4099999999999999E-4</v>
      </c>
      <c r="D16" s="2">
        <v>2.1869999999999998</v>
      </c>
      <c r="E16" s="2">
        <v>4.7729999999999997</v>
      </c>
      <c r="F16" s="2">
        <v>-2.585</v>
      </c>
      <c r="G16" s="2">
        <v>0.4163</v>
      </c>
      <c r="H16" s="2">
        <v>6.21</v>
      </c>
      <c r="I16" s="2">
        <v>7</v>
      </c>
      <c r="K16" s="87" t="s">
        <v>400</v>
      </c>
      <c r="L16" s="6" t="s">
        <v>23</v>
      </c>
      <c r="M16" s="2">
        <v>7.1299999999999998E-4</v>
      </c>
      <c r="N16" s="2">
        <v>1.8660000000000001</v>
      </c>
      <c r="O16" s="2">
        <v>11.25</v>
      </c>
      <c r="P16" s="2">
        <v>-9.3789999999999996</v>
      </c>
      <c r="Q16" s="2">
        <v>1.637</v>
      </c>
      <c r="R16" s="2">
        <v>5.73</v>
      </c>
      <c r="S16" s="2">
        <v>7</v>
      </c>
    </row>
    <row r="17" spans="1:19" x14ac:dyDescent="0.2">
      <c r="A17" s="87" t="s">
        <v>406</v>
      </c>
      <c r="B17" s="6" t="s">
        <v>23</v>
      </c>
      <c r="C17" s="2">
        <v>3.1599999999999998E-4</v>
      </c>
      <c r="D17" s="2">
        <v>4.0129999999999999E-2</v>
      </c>
      <c r="E17" s="2">
        <v>3.609</v>
      </c>
      <c r="F17" s="2">
        <v>-3.569</v>
      </c>
      <c r="G17" s="2">
        <v>0.48330000000000001</v>
      </c>
      <c r="H17" s="2">
        <v>7.3849999999999998</v>
      </c>
      <c r="I17" s="2">
        <v>6</v>
      </c>
      <c r="K17" s="87" t="s">
        <v>406</v>
      </c>
      <c r="L17" s="2" t="s">
        <v>24</v>
      </c>
      <c r="M17" s="2">
        <v>0.61369799999999997</v>
      </c>
      <c r="N17" s="2">
        <v>6.454E-2</v>
      </c>
      <c r="O17" s="2">
        <v>7.8850000000000003E-2</v>
      </c>
      <c r="P17" s="2">
        <v>-1.431E-2</v>
      </c>
      <c r="Q17" s="2">
        <v>2.6890000000000001E-2</v>
      </c>
      <c r="R17" s="2">
        <v>0.53220000000000001</v>
      </c>
      <c r="S17" s="2">
        <v>6</v>
      </c>
    </row>
    <row r="18" spans="1:19" x14ac:dyDescent="0.2">
      <c r="A18" s="87" t="s">
        <v>523</v>
      </c>
      <c r="B18" s="6" t="s">
        <v>23</v>
      </c>
      <c r="C18" s="2">
        <v>2.7500000000000002E-4</v>
      </c>
      <c r="D18" s="2">
        <v>3.1309999999999998</v>
      </c>
      <c r="E18" s="2">
        <v>15.59</v>
      </c>
      <c r="F18" s="2">
        <v>-12.46</v>
      </c>
      <c r="G18" s="2">
        <v>1.645</v>
      </c>
      <c r="H18" s="2">
        <v>7.5730000000000004</v>
      </c>
      <c r="I18" s="2">
        <v>6</v>
      </c>
      <c r="K18" s="87" t="s">
        <v>523</v>
      </c>
      <c r="L18" s="6" t="s">
        <v>23</v>
      </c>
      <c r="M18" s="2">
        <v>1.5E-5</v>
      </c>
      <c r="N18" s="2">
        <v>2.09</v>
      </c>
      <c r="O18" s="2">
        <v>10.19</v>
      </c>
      <c r="P18" s="2">
        <v>-8.1029999999999998</v>
      </c>
      <c r="Q18" s="2">
        <v>0.64</v>
      </c>
      <c r="R18" s="2">
        <v>12.66</v>
      </c>
      <c r="S18" s="2">
        <v>6</v>
      </c>
    </row>
    <row r="19" spans="1:19" x14ac:dyDescent="0.2">
      <c r="A19" s="87" t="s">
        <v>11</v>
      </c>
      <c r="B19" s="6" t="s">
        <v>23</v>
      </c>
      <c r="C19" s="2">
        <v>7.2000000000000002E-5</v>
      </c>
      <c r="D19" s="2">
        <v>1.4790000000000001</v>
      </c>
      <c r="E19" s="2">
        <v>24.34</v>
      </c>
      <c r="F19" s="2">
        <v>-22.86</v>
      </c>
      <c r="G19" s="2">
        <v>2.3759999999999999</v>
      </c>
      <c r="H19" s="2">
        <v>9.6219999999999999</v>
      </c>
      <c r="I19" s="2">
        <v>6</v>
      </c>
      <c r="K19" s="87" t="s">
        <v>11</v>
      </c>
      <c r="L19" s="6" t="s">
        <v>23</v>
      </c>
      <c r="M19" s="2">
        <v>1.3300000000000001E-4</v>
      </c>
      <c r="N19" s="2">
        <v>1.758</v>
      </c>
      <c r="O19" s="2">
        <v>8.9</v>
      </c>
      <c r="P19" s="2">
        <v>-7.1420000000000003</v>
      </c>
      <c r="Q19" s="2">
        <v>0.82709999999999995</v>
      </c>
      <c r="R19" s="2">
        <v>8.6349999999999998</v>
      </c>
      <c r="S19" s="2">
        <v>6</v>
      </c>
    </row>
    <row r="20" spans="1:19" x14ac:dyDescent="0.2">
      <c r="A20" s="87" t="s">
        <v>524</v>
      </c>
      <c r="B20" s="6" t="s">
        <v>23</v>
      </c>
      <c r="C20" s="2">
        <v>2.5860000000000002E-3</v>
      </c>
      <c r="D20" s="2">
        <v>2.052</v>
      </c>
      <c r="E20" s="2">
        <v>37.21</v>
      </c>
      <c r="F20" s="2">
        <v>-35.159999999999997</v>
      </c>
      <c r="G20" s="2">
        <v>7.1070000000000002</v>
      </c>
      <c r="H20" s="2">
        <v>4.9470000000000001</v>
      </c>
      <c r="I20" s="2">
        <v>6</v>
      </c>
      <c r="K20" s="87" t="s">
        <v>524</v>
      </c>
      <c r="L20" s="6" t="s">
        <v>23</v>
      </c>
      <c r="M20" s="2">
        <v>1.5399999999999999E-3</v>
      </c>
      <c r="N20" s="2">
        <v>4.3840000000000003</v>
      </c>
      <c r="O20" s="2">
        <v>34.450000000000003</v>
      </c>
      <c r="P20" s="2">
        <v>-30.07</v>
      </c>
      <c r="Q20" s="2">
        <v>5.484</v>
      </c>
      <c r="R20" s="2">
        <v>5.4820000000000002</v>
      </c>
      <c r="S20" s="2">
        <v>6</v>
      </c>
    </row>
    <row r="22" spans="1:19" x14ac:dyDescent="0.2">
      <c r="A22" s="64" t="s">
        <v>32</v>
      </c>
      <c r="B22" s="64"/>
      <c r="C22" s="64"/>
      <c r="D22" s="64"/>
      <c r="E22" s="64"/>
      <c r="F22" s="64"/>
      <c r="G22" s="64"/>
      <c r="H22" s="64"/>
      <c r="I22" s="64"/>
      <c r="K22" s="64" t="s">
        <v>33</v>
      </c>
      <c r="L22" s="64"/>
      <c r="M22" s="64"/>
      <c r="N22" s="64"/>
      <c r="O22" s="64"/>
      <c r="P22" s="64"/>
      <c r="Q22" s="64"/>
      <c r="R22" s="64"/>
      <c r="S22" s="64"/>
    </row>
    <row r="23" spans="1:19" s="16" customFormat="1" ht="42" x14ac:dyDescent="0.2">
      <c r="A23" s="21"/>
      <c r="B23" s="21" t="s">
        <v>15</v>
      </c>
      <c r="C23" s="21" t="s">
        <v>16</v>
      </c>
      <c r="D23" s="21" t="s">
        <v>29</v>
      </c>
      <c r="E23" s="21" t="s">
        <v>26</v>
      </c>
      <c r="F23" s="21" t="s">
        <v>19</v>
      </c>
      <c r="G23" s="21" t="s">
        <v>20</v>
      </c>
      <c r="H23" s="21" t="s">
        <v>21</v>
      </c>
      <c r="I23" s="21" t="s">
        <v>22</v>
      </c>
      <c r="J23" s="17"/>
      <c r="K23" s="21"/>
      <c r="L23" s="21" t="s">
        <v>15</v>
      </c>
      <c r="M23" s="21" t="s">
        <v>16</v>
      </c>
      <c r="N23" s="21" t="s">
        <v>30</v>
      </c>
      <c r="O23" s="21" t="s">
        <v>27</v>
      </c>
      <c r="P23" s="21" t="s">
        <v>19</v>
      </c>
      <c r="Q23" s="21" t="s">
        <v>20</v>
      </c>
      <c r="R23" s="21" t="s">
        <v>21</v>
      </c>
      <c r="S23" s="21" t="s">
        <v>22</v>
      </c>
    </row>
    <row r="24" spans="1:19" x14ac:dyDescent="0.2">
      <c r="A24" s="87" t="s">
        <v>400</v>
      </c>
      <c r="B24" s="2" t="s">
        <v>24</v>
      </c>
      <c r="C24" s="2">
        <v>0.17219100000000001</v>
      </c>
      <c r="D24" s="2">
        <v>1.8660000000000001</v>
      </c>
      <c r="E24" s="2">
        <v>2.1869999999999998</v>
      </c>
      <c r="F24" s="2">
        <v>-0.32150000000000001</v>
      </c>
      <c r="G24" s="2">
        <v>0.2145</v>
      </c>
      <c r="H24" s="2">
        <v>1.4990000000000001</v>
      </c>
      <c r="I24" s="2">
        <v>8</v>
      </c>
      <c r="J24" s="2"/>
      <c r="K24" s="87" t="s">
        <v>400</v>
      </c>
      <c r="L24" s="6" t="s">
        <v>23</v>
      </c>
      <c r="M24" s="2">
        <v>3.6194999999999998E-2</v>
      </c>
      <c r="N24" s="2">
        <v>11.25</v>
      </c>
      <c r="O24" s="2">
        <v>4.7729999999999997</v>
      </c>
      <c r="P24" s="2">
        <v>6.4729999999999999</v>
      </c>
      <c r="Q24" s="2">
        <v>1.903</v>
      </c>
      <c r="R24" s="2">
        <v>3.4009999999999998</v>
      </c>
      <c r="S24" s="2">
        <v>3.33</v>
      </c>
    </row>
    <row r="25" spans="1:19" x14ac:dyDescent="0.2">
      <c r="A25" s="87" t="s">
        <v>406</v>
      </c>
      <c r="B25" s="2" t="s">
        <v>24</v>
      </c>
      <c r="C25" s="2">
        <v>0.376996</v>
      </c>
      <c r="D25" s="2">
        <v>6.454E-2</v>
      </c>
      <c r="E25" s="2">
        <v>4.0129999999999999E-2</v>
      </c>
      <c r="F25" s="2">
        <v>2.4410000000000001E-2</v>
      </c>
      <c r="G25" s="2">
        <v>2.6100000000000002E-2</v>
      </c>
      <c r="H25" s="2">
        <v>0.93530000000000002</v>
      </c>
      <c r="I25" s="2">
        <v>8</v>
      </c>
      <c r="J25" s="2"/>
      <c r="K25" s="87" t="s">
        <v>406</v>
      </c>
      <c r="L25" s="6" t="s">
        <v>23</v>
      </c>
      <c r="M25" s="2">
        <v>3.3205999999999999E-2</v>
      </c>
      <c r="N25" s="2">
        <v>7.8850000000000003E-2</v>
      </c>
      <c r="O25" s="2">
        <v>3.609</v>
      </c>
      <c r="P25" s="2">
        <v>-3.53</v>
      </c>
      <c r="Q25" s="2">
        <v>0.66110000000000002</v>
      </c>
      <c r="R25" s="2">
        <v>5.34</v>
      </c>
      <c r="S25" s="2">
        <v>2.0030000000000001</v>
      </c>
    </row>
    <row r="26" spans="1:19" x14ac:dyDescent="0.2">
      <c r="A26" s="87" t="s">
        <v>523</v>
      </c>
      <c r="B26" s="2" t="s">
        <v>24</v>
      </c>
      <c r="C26" s="2">
        <v>9.7464999999999996E-2</v>
      </c>
      <c r="D26" s="2">
        <v>2.09</v>
      </c>
      <c r="E26" s="2">
        <v>3.1309999999999998</v>
      </c>
      <c r="F26" s="2">
        <v>-1.0409999999999999</v>
      </c>
      <c r="G26" s="2">
        <v>0.55459999999999998</v>
      </c>
      <c r="H26" s="2">
        <v>1.8759999999999999</v>
      </c>
      <c r="I26" s="2">
        <v>8</v>
      </c>
      <c r="J26" s="2"/>
      <c r="K26" s="87" t="s">
        <v>523</v>
      </c>
      <c r="L26" s="2" t="s">
        <v>24</v>
      </c>
      <c r="M26" s="2">
        <v>0.109291</v>
      </c>
      <c r="N26" s="2">
        <v>10.19</v>
      </c>
      <c r="O26" s="2">
        <v>15.59</v>
      </c>
      <c r="P26" s="2">
        <v>-5.399</v>
      </c>
      <c r="Q26" s="2">
        <v>2.1949999999999998</v>
      </c>
      <c r="R26" s="2">
        <v>2.4590000000000001</v>
      </c>
      <c r="S26" s="2">
        <v>2.4670000000000001</v>
      </c>
    </row>
    <row r="27" spans="1:19" x14ac:dyDescent="0.2">
      <c r="A27" s="87" t="s">
        <v>11</v>
      </c>
      <c r="B27" s="2" t="s">
        <v>24</v>
      </c>
      <c r="C27" s="2">
        <v>0.293213</v>
      </c>
      <c r="D27" s="2">
        <v>1.758</v>
      </c>
      <c r="E27" s="2">
        <v>1.4790000000000001</v>
      </c>
      <c r="F27" s="2">
        <v>0.27939999999999998</v>
      </c>
      <c r="G27" s="2">
        <v>0.24840000000000001</v>
      </c>
      <c r="H27" s="2">
        <v>1.125</v>
      </c>
      <c r="I27" s="2">
        <v>8</v>
      </c>
      <c r="J27" s="2"/>
      <c r="K27" s="87" t="s">
        <v>11</v>
      </c>
      <c r="L27" s="6" t="s">
        <v>23</v>
      </c>
      <c r="M27" s="2">
        <v>3.0877999999999999E-2</v>
      </c>
      <c r="N27" s="2">
        <v>8.9</v>
      </c>
      <c r="O27" s="2">
        <v>24.34</v>
      </c>
      <c r="P27" s="2">
        <v>-15.44</v>
      </c>
      <c r="Q27" s="2">
        <v>3.415</v>
      </c>
      <c r="R27" s="2">
        <v>4.5209999999999999</v>
      </c>
      <c r="S27" s="2">
        <v>2.4470000000000001</v>
      </c>
    </row>
    <row r="28" spans="1:19" x14ac:dyDescent="0.2">
      <c r="A28" s="87" t="s">
        <v>524</v>
      </c>
      <c r="B28" s="6" t="s">
        <v>23</v>
      </c>
      <c r="C28" s="2">
        <v>1.3396E-2</v>
      </c>
      <c r="D28" s="2">
        <v>4.3840000000000003</v>
      </c>
      <c r="E28" s="2">
        <v>2.052</v>
      </c>
      <c r="F28" s="2">
        <v>2.331</v>
      </c>
      <c r="G28" s="2">
        <v>0.73780000000000001</v>
      </c>
      <c r="H28" s="2">
        <v>3.16</v>
      </c>
      <c r="I28" s="2">
        <v>8</v>
      </c>
      <c r="J28" s="2"/>
      <c r="K28" s="87" t="s">
        <v>524</v>
      </c>
      <c r="L28" s="2" t="s">
        <v>24</v>
      </c>
      <c r="M28" s="2">
        <v>0.83309900000000003</v>
      </c>
      <c r="N28" s="2">
        <v>34.450000000000003</v>
      </c>
      <c r="O28" s="2">
        <v>37.21</v>
      </c>
      <c r="P28" s="2">
        <v>-2.76</v>
      </c>
      <c r="Q28" s="2">
        <v>12.22</v>
      </c>
      <c r="R28" s="2">
        <v>0.22589999999999999</v>
      </c>
      <c r="S28" s="2">
        <v>3.7370000000000001</v>
      </c>
    </row>
    <row r="30" spans="1:19" x14ac:dyDescent="0.2">
      <c r="A30" s="18" t="s">
        <v>34</v>
      </c>
      <c r="B30" s="2"/>
    </row>
    <row r="31" spans="1:19" x14ac:dyDescent="0.2">
      <c r="A31" s="18" t="s">
        <v>35</v>
      </c>
      <c r="B31" s="2" t="s">
        <v>36</v>
      </c>
    </row>
    <row r="32" spans="1:19" ht="29" x14ac:dyDescent="0.2">
      <c r="A32" s="18" t="s">
        <v>37</v>
      </c>
      <c r="B32" s="2" t="s">
        <v>38</v>
      </c>
    </row>
    <row r="33" spans="1:2" ht="29" x14ac:dyDescent="0.2">
      <c r="A33" s="18" t="s">
        <v>39</v>
      </c>
      <c r="B33" s="2" t="s">
        <v>40</v>
      </c>
    </row>
    <row r="34" spans="1:2" x14ac:dyDescent="0.2">
      <c r="A34" s="18" t="s">
        <v>41</v>
      </c>
      <c r="B34" s="2" t="s">
        <v>42</v>
      </c>
    </row>
    <row r="35" spans="1:2" x14ac:dyDescent="0.2">
      <c r="A35" s="18" t="s">
        <v>43</v>
      </c>
      <c r="B35" s="2">
        <v>0.05</v>
      </c>
    </row>
    <row r="36" spans="1:2" x14ac:dyDescent="0.2">
      <c r="A36" s="18"/>
      <c r="B36" s="2"/>
    </row>
    <row r="37" spans="1:2" ht="43" x14ac:dyDescent="0.2">
      <c r="A37" s="18" t="s">
        <v>44</v>
      </c>
      <c r="B37" s="2">
        <v>5</v>
      </c>
    </row>
    <row r="38" spans="1:2" ht="29" x14ac:dyDescent="0.2">
      <c r="A38" s="18" t="s">
        <v>45</v>
      </c>
      <c r="B38" s="2">
        <v>0</v>
      </c>
    </row>
  </sheetData>
  <mergeCells count="19">
    <mergeCell ref="T2:U2"/>
    <mergeCell ref="A14:I14"/>
    <mergeCell ref="K14:S14"/>
    <mergeCell ref="A22:I22"/>
    <mergeCell ref="K22:S22"/>
    <mergeCell ref="J1:M1"/>
    <mergeCell ref="J2:K2"/>
    <mergeCell ref="L2:M2"/>
    <mergeCell ref="N1:Q1"/>
    <mergeCell ref="N2:O2"/>
    <mergeCell ref="P2:Q2"/>
    <mergeCell ref="B1:E1"/>
    <mergeCell ref="B2:C2"/>
    <mergeCell ref="D2:E2"/>
    <mergeCell ref="F1:I1"/>
    <mergeCell ref="F2:G2"/>
    <mergeCell ref="H2:I2"/>
    <mergeCell ref="R1:U1"/>
    <mergeCell ref="R2:S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C8A82-FBAD-4BD3-8F00-D0FE906B77FE}">
  <dimension ref="A1:O45"/>
  <sheetViews>
    <sheetView topLeftCell="A16" workbookViewId="0">
      <selection activeCell="F8" sqref="F8"/>
    </sheetView>
  </sheetViews>
  <sheetFormatPr baseColWidth="10" defaultColWidth="8.83203125" defaultRowHeight="15" x14ac:dyDescent="0.2"/>
  <cols>
    <col min="1" max="1" width="16.1640625" style="4" customWidth="1"/>
    <col min="2" max="4" width="11.83203125" bestFit="1" customWidth="1"/>
    <col min="10" max="10" width="34.5" bestFit="1" customWidth="1"/>
    <col min="11" max="11" width="20.33203125" bestFit="1" customWidth="1"/>
  </cols>
  <sheetData>
    <row r="1" spans="1:4" x14ac:dyDescent="0.2">
      <c r="A1" s="66" t="s">
        <v>526</v>
      </c>
      <c r="B1" s="66"/>
      <c r="C1" s="66"/>
      <c r="D1" s="66"/>
    </row>
    <row r="2" spans="1:4" s="22" customFormat="1" ht="16" x14ac:dyDescent="0.2">
      <c r="A2" s="47" t="s">
        <v>224</v>
      </c>
      <c r="B2" s="22" t="s">
        <v>220</v>
      </c>
      <c r="C2" s="22" t="s">
        <v>221</v>
      </c>
      <c r="D2" s="22" t="s">
        <v>222</v>
      </c>
    </row>
    <row r="3" spans="1:4" x14ac:dyDescent="0.2">
      <c r="B3">
        <v>1.6288197563170994</v>
      </c>
      <c r="C3">
        <v>124.50300023201618</v>
      </c>
      <c r="D3">
        <v>0.11499037028138973</v>
      </c>
    </row>
    <row r="4" spans="1:4" x14ac:dyDescent="0.2">
      <c r="B4">
        <v>0.47492383657607118</v>
      </c>
      <c r="C4">
        <v>196.46671126555131</v>
      </c>
      <c r="D4">
        <v>0.13982284175127008</v>
      </c>
    </row>
    <row r="5" spans="1:4" x14ac:dyDescent="0.2">
      <c r="B5">
        <v>1.4033199090008599</v>
      </c>
      <c r="C5">
        <v>164.68484639592293</v>
      </c>
      <c r="D5">
        <v>7.4695760181240939E-2</v>
      </c>
    </row>
    <row r="6" spans="1:4" x14ac:dyDescent="0.2">
      <c r="B6">
        <v>2.5342140904624535</v>
      </c>
      <c r="C6">
        <v>196.77367790214325</v>
      </c>
    </row>
    <row r="7" spans="1:4" x14ac:dyDescent="0.2">
      <c r="B7">
        <v>0.12429190070374978</v>
      </c>
      <c r="C7">
        <v>132.58045830513254</v>
      </c>
    </row>
    <row r="8" spans="1:4" x14ac:dyDescent="0.2">
      <c r="B8">
        <v>1.0567394118225728</v>
      </c>
      <c r="C8">
        <v>78.3594934392802</v>
      </c>
    </row>
    <row r="9" spans="1:4" x14ac:dyDescent="0.2">
      <c r="B9">
        <v>0.4930335975186762</v>
      </c>
      <c r="C9">
        <v>27.672748611880625</v>
      </c>
    </row>
    <row r="10" spans="1:4" x14ac:dyDescent="0.2">
      <c r="B10">
        <v>2.9094232122845503</v>
      </c>
      <c r="C10">
        <v>389.39598571487301</v>
      </c>
    </row>
    <row r="11" spans="1:4" x14ac:dyDescent="0.2">
      <c r="B11">
        <v>0.71537762922981274</v>
      </c>
    </row>
    <row r="12" spans="1:4" x14ac:dyDescent="0.2">
      <c r="B12">
        <v>1.0758571796068948</v>
      </c>
    </row>
    <row r="13" spans="1:4" x14ac:dyDescent="0.2">
      <c r="B13">
        <v>0.39798241282403007</v>
      </c>
    </row>
    <row r="15" spans="1:4" ht="16" x14ac:dyDescent="0.2">
      <c r="A15" s="4" t="s">
        <v>6</v>
      </c>
      <c r="B15">
        <v>1.1649075396678885</v>
      </c>
      <c r="C15">
        <v>163.80461523335001</v>
      </c>
      <c r="D15">
        <v>0.10983632407130024</v>
      </c>
    </row>
    <row r="16" spans="1:4" ht="16" x14ac:dyDescent="0.2">
      <c r="A16" s="4" t="s">
        <v>7</v>
      </c>
      <c r="B16">
        <v>0.89502206556380826</v>
      </c>
      <c r="C16">
        <v>107.8347490501401</v>
      </c>
      <c r="D16">
        <v>3.2868029035966133E-2</v>
      </c>
    </row>
    <row r="17" spans="1:15" ht="16" x14ac:dyDescent="0.2">
      <c r="A17" s="4" t="s">
        <v>223</v>
      </c>
      <c r="B17">
        <v>0.26985930641491113</v>
      </c>
      <c r="C17">
        <v>38.125341150451838</v>
      </c>
      <c r="D17">
        <v>1.8976365411647482E-2</v>
      </c>
    </row>
    <row r="19" spans="1:15" x14ac:dyDescent="0.2">
      <c r="A19" s="64" t="s">
        <v>169</v>
      </c>
      <c r="B19" s="64"/>
      <c r="C19" s="64"/>
      <c r="D19" s="64"/>
      <c r="E19" s="64"/>
      <c r="F19" s="64"/>
      <c r="G19" s="64"/>
      <c r="J19" s="43" t="s">
        <v>147</v>
      </c>
    </row>
    <row r="20" spans="1:15" x14ac:dyDescent="0.2">
      <c r="A20" s="19" t="s">
        <v>225</v>
      </c>
      <c r="B20" s="8">
        <v>1</v>
      </c>
      <c r="C20" s="8"/>
      <c r="D20" s="8"/>
      <c r="E20" s="8"/>
      <c r="F20" s="8"/>
      <c r="G20" s="8"/>
      <c r="J20" s="9" t="s">
        <v>173</v>
      </c>
      <c r="K20" s="8" t="s">
        <v>237</v>
      </c>
      <c r="L20" s="8"/>
      <c r="M20" s="8"/>
      <c r="N20" s="8"/>
      <c r="O20" s="8"/>
    </row>
    <row r="21" spans="1:15" ht="43" x14ac:dyDescent="0.2">
      <c r="A21" s="19" t="s">
        <v>226</v>
      </c>
      <c r="B21" s="8">
        <v>3</v>
      </c>
      <c r="C21" s="8"/>
      <c r="D21" s="8"/>
      <c r="E21" s="8"/>
      <c r="F21" s="8"/>
      <c r="G21" s="8"/>
      <c r="J21" s="9" t="s">
        <v>238</v>
      </c>
      <c r="K21" s="8" t="s">
        <v>103</v>
      </c>
      <c r="L21" s="8"/>
      <c r="M21" s="8"/>
      <c r="N21" s="8"/>
      <c r="O21" s="8"/>
    </row>
    <row r="22" spans="1:15" x14ac:dyDescent="0.2">
      <c r="A22" s="19" t="s">
        <v>43</v>
      </c>
      <c r="B22" s="8">
        <v>0.05</v>
      </c>
      <c r="C22" s="8"/>
      <c r="D22" s="8"/>
      <c r="E22" s="8"/>
      <c r="F22" s="8"/>
      <c r="G22" s="8"/>
      <c r="J22" s="9"/>
      <c r="K22" s="8"/>
      <c r="L22" s="8"/>
      <c r="M22" s="8"/>
      <c r="N22" s="8"/>
      <c r="O22" s="8"/>
    </row>
    <row r="23" spans="1:15" x14ac:dyDescent="0.2">
      <c r="A23" s="19"/>
      <c r="B23" s="8"/>
      <c r="C23" s="8"/>
      <c r="D23" s="8"/>
      <c r="E23" s="8"/>
      <c r="F23" s="8"/>
      <c r="G23" s="8"/>
      <c r="J23" s="9" t="s">
        <v>147</v>
      </c>
      <c r="K23" s="8"/>
      <c r="L23" s="8"/>
      <c r="M23" s="8"/>
      <c r="N23" s="8"/>
      <c r="O23" s="8"/>
    </row>
    <row r="24" spans="1:15" s="4" customFormat="1" ht="29" x14ac:dyDescent="0.2">
      <c r="A24" s="19" t="s">
        <v>92</v>
      </c>
      <c r="B24" s="39" t="s">
        <v>93</v>
      </c>
      <c r="C24" s="39" t="s">
        <v>94</v>
      </c>
      <c r="D24" s="39" t="s">
        <v>15</v>
      </c>
      <c r="E24" s="39" t="s">
        <v>95</v>
      </c>
      <c r="F24" s="39" t="s">
        <v>96</v>
      </c>
      <c r="G24" s="39"/>
      <c r="J24" s="9" t="s">
        <v>148</v>
      </c>
      <c r="K24" s="8">
        <v>15.76</v>
      </c>
      <c r="L24" s="8"/>
      <c r="M24" s="8"/>
      <c r="N24" s="8"/>
      <c r="O24" s="8"/>
    </row>
    <row r="25" spans="1:15" x14ac:dyDescent="0.2">
      <c r="A25" s="48" t="s">
        <v>227</v>
      </c>
      <c r="B25" s="10">
        <v>-162.6</v>
      </c>
      <c r="C25" s="10" t="s">
        <v>228</v>
      </c>
      <c r="D25" s="10" t="s">
        <v>23</v>
      </c>
      <c r="E25" s="10" t="s">
        <v>193</v>
      </c>
      <c r="F25" s="10">
        <v>1E-4</v>
      </c>
      <c r="G25" s="10" t="s">
        <v>101</v>
      </c>
      <c r="J25" s="9" t="s">
        <v>16</v>
      </c>
      <c r="K25" s="10" t="s">
        <v>82</v>
      </c>
      <c r="L25" s="8"/>
      <c r="M25" s="8"/>
      <c r="N25" s="8"/>
      <c r="O25" s="8"/>
    </row>
    <row r="26" spans="1:15" x14ac:dyDescent="0.2">
      <c r="A26" s="19" t="s">
        <v>229</v>
      </c>
      <c r="B26" s="8">
        <v>1.0549999999999999</v>
      </c>
      <c r="C26" s="8" t="s">
        <v>230</v>
      </c>
      <c r="D26" s="8" t="s">
        <v>24</v>
      </c>
      <c r="E26" s="8" t="s">
        <v>99</v>
      </c>
      <c r="F26" s="8">
        <v>0.99970000000000003</v>
      </c>
      <c r="G26" s="8" t="s">
        <v>103</v>
      </c>
      <c r="J26" s="9" t="s">
        <v>83</v>
      </c>
      <c r="K26" s="10" t="s">
        <v>84</v>
      </c>
      <c r="L26" s="8"/>
      <c r="M26" s="8"/>
      <c r="N26" s="8"/>
      <c r="O26" s="8"/>
    </row>
    <row r="27" spans="1:15" x14ac:dyDescent="0.2">
      <c r="A27" s="48" t="s">
        <v>137</v>
      </c>
      <c r="B27" s="10">
        <v>163.69999999999999</v>
      </c>
      <c r="C27" s="10" t="s">
        <v>231</v>
      </c>
      <c r="D27" s="10" t="s">
        <v>23</v>
      </c>
      <c r="E27" s="10" t="s">
        <v>110</v>
      </c>
      <c r="F27" s="10">
        <v>4.1999999999999997E-3</v>
      </c>
      <c r="G27" s="10" t="s">
        <v>116</v>
      </c>
      <c r="J27" s="9" t="s">
        <v>149</v>
      </c>
      <c r="K27" s="10" t="s">
        <v>23</v>
      </c>
      <c r="L27" s="8"/>
      <c r="M27" s="8"/>
      <c r="N27" s="8"/>
      <c r="O27" s="8"/>
    </row>
    <row r="28" spans="1:15" x14ac:dyDescent="0.2">
      <c r="A28" s="19"/>
      <c r="B28" s="8"/>
      <c r="C28" s="8"/>
      <c r="D28" s="8"/>
      <c r="E28" s="8"/>
      <c r="F28" s="8"/>
      <c r="G28" s="8"/>
      <c r="J28" s="9" t="s">
        <v>150</v>
      </c>
      <c r="K28" s="8">
        <v>0.62390000000000001</v>
      </c>
      <c r="L28" s="8"/>
      <c r="M28" s="8"/>
      <c r="N28" s="8"/>
      <c r="O28" s="8"/>
    </row>
    <row r="29" spans="1:15" s="4" customFormat="1" x14ac:dyDescent="0.2">
      <c r="A29" s="19" t="s">
        <v>34</v>
      </c>
      <c r="B29" s="39" t="s">
        <v>232</v>
      </c>
      <c r="C29" s="39" t="s">
        <v>233</v>
      </c>
      <c r="D29" s="39" t="s">
        <v>93</v>
      </c>
      <c r="E29" s="39" t="s">
        <v>234</v>
      </c>
      <c r="F29" s="39" t="s">
        <v>235</v>
      </c>
      <c r="G29" s="39" t="s">
        <v>236</v>
      </c>
      <c r="J29" s="9"/>
      <c r="K29" s="8"/>
      <c r="L29" s="8"/>
      <c r="M29" s="8"/>
      <c r="N29" s="8"/>
      <c r="O29" s="8"/>
    </row>
    <row r="30" spans="1:15" x14ac:dyDescent="0.2">
      <c r="A30" s="19" t="s">
        <v>227</v>
      </c>
      <c r="B30" s="8">
        <v>1.165</v>
      </c>
      <c r="C30" s="8">
        <v>163.80000000000001</v>
      </c>
      <c r="D30" s="8">
        <v>-162.6</v>
      </c>
      <c r="E30" s="8">
        <v>30.41</v>
      </c>
      <c r="F30" s="8">
        <v>11</v>
      </c>
      <c r="G30" s="8">
        <v>8</v>
      </c>
      <c r="J30" s="9" t="s">
        <v>151</v>
      </c>
      <c r="K30" s="8"/>
      <c r="L30" s="8"/>
      <c r="M30" s="8"/>
      <c r="N30" s="8"/>
      <c r="O30" s="8"/>
    </row>
    <row r="31" spans="1:15" x14ac:dyDescent="0.2">
      <c r="A31" s="19" t="s">
        <v>229</v>
      </c>
      <c r="B31" s="8">
        <v>1.165</v>
      </c>
      <c r="C31" s="8">
        <v>0.10979999999999999</v>
      </c>
      <c r="D31" s="8">
        <v>1.0549999999999999</v>
      </c>
      <c r="E31" s="8">
        <v>42.63</v>
      </c>
      <c r="F31" s="8">
        <v>11</v>
      </c>
      <c r="G31" s="8">
        <v>3</v>
      </c>
      <c r="J31" s="9" t="s">
        <v>152</v>
      </c>
      <c r="K31" s="8" t="s">
        <v>239</v>
      </c>
      <c r="L31" s="8"/>
      <c r="M31" s="8"/>
      <c r="N31" s="8"/>
      <c r="O31" s="8"/>
    </row>
    <row r="32" spans="1:15" x14ac:dyDescent="0.2">
      <c r="A32" s="19" t="s">
        <v>137</v>
      </c>
      <c r="B32" s="8">
        <v>163.80000000000001</v>
      </c>
      <c r="C32" s="8">
        <v>0.10979999999999999</v>
      </c>
      <c r="D32" s="8">
        <v>163.69999999999999</v>
      </c>
      <c r="E32" s="8">
        <v>44.31</v>
      </c>
      <c r="F32" s="8">
        <v>8</v>
      </c>
      <c r="G32" s="8">
        <v>3</v>
      </c>
      <c r="J32" s="9" t="s">
        <v>16</v>
      </c>
      <c r="K32" s="8">
        <v>8.0999999999999996E-3</v>
      </c>
      <c r="L32" s="8"/>
      <c r="M32" s="8"/>
      <c r="N32" s="8"/>
      <c r="O32" s="8"/>
    </row>
    <row r="33" spans="10:15" x14ac:dyDescent="0.2">
      <c r="J33" s="9" t="s">
        <v>83</v>
      </c>
      <c r="K33" s="8" t="s">
        <v>110</v>
      </c>
      <c r="L33" s="8"/>
      <c r="M33" s="8"/>
      <c r="N33" s="8"/>
      <c r="O33" s="8"/>
    </row>
    <row r="34" spans="10:15" x14ac:dyDescent="0.2">
      <c r="J34" s="9" t="s">
        <v>154</v>
      </c>
      <c r="K34" s="8" t="s">
        <v>23</v>
      </c>
      <c r="L34" s="8"/>
      <c r="M34" s="8"/>
      <c r="N34" s="8"/>
      <c r="O34" s="8"/>
    </row>
    <row r="35" spans="10:15" x14ac:dyDescent="0.2">
      <c r="J35" s="9"/>
      <c r="K35" s="8"/>
      <c r="L35" s="8"/>
      <c r="M35" s="8"/>
      <c r="N35" s="8"/>
      <c r="O35" s="8"/>
    </row>
    <row r="36" spans="10:15" x14ac:dyDescent="0.2">
      <c r="J36" s="9" t="s">
        <v>155</v>
      </c>
      <c r="K36" s="8"/>
      <c r="L36" s="8"/>
      <c r="M36" s="8"/>
      <c r="N36" s="8"/>
      <c r="O36" s="8"/>
    </row>
    <row r="37" spans="10:15" x14ac:dyDescent="0.2">
      <c r="J37" s="9" t="s">
        <v>156</v>
      </c>
      <c r="K37" s="8"/>
      <c r="L37" s="8"/>
      <c r="M37" s="8"/>
      <c r="N37" s="8"/>
      <c r="O37" s="8"/>
    </row>
    <row r="38" spans="10:15" x14ac:dyDescent="0.2">
      <c r="J38" s="9" t="s">
        <v>16</v>
      </c>
      <c r="K38" s="8"/>
      <c r="L38" s="8"/>
      <c r="M38" s="8"/>
      <c r="N38" s="8"/>
      <c r="O38" s="8"/>
    </row>
    <row r="39" spans="10:15" x14ac:dyDescent="0.2">
      <c r="J39" s="9" t="s">
        <v>83</v>
      </c>
      <c r="K39" s="8"/>
      <c r="L39" s="8"/>
      <c r="M39" s="8"/>
      <c r="N39" s="8"/>
      <c r="O39" s="8"/>
    </row>
    <row r="40" spans="10:15" x14ac:dyDescent="0.2">
      <c r="J40" s="9" t="s">
        <v>154</v>
      </c>
      <c r="K40" s="8"/>
      <c r="L40" s="8"/>
      <c r="M40" s="8"/>
      <c r="N40" s="8"/>
      <c r="O40" s="8"/>
    </row>
    <row r="41" spans="10:15" x14ac:dyDescent="0.2">
      <c r="J41" s="9"/>
      <c r="K41" s="8"/>
      <c r="L41" s="8"/>
      <c r="M41" s="8"/>
      <c r="N41" s="8"/>
      <c r="O41" s="8"/>
    </row>
    <row r="42" spans="10:15" x14ac:dyDescent="0.2">
      <c r="J42" s="9" t="s">
        <v>157</v>
      </c>
      <c r="K42" s="8" t="s">
        <v>158</v>
      </c>
      <c r="L42" s="8" t="s">
        <v>159</v>
      </c>
      <c r="M42" s="8" t="s">
        <v>160</v>
      </c>
      <c r="N42" s="8" t="s">
        <v>152</v>
      </c>
      <c r="O42" s="8" t="s">
        <v>16</v>
      </c>
    </row>
    <row r="43" spans="10:15" x14ac:dyDescent="0.2">
      <c r="J43" s="9" t="s">
        <v>161</v>
      </c>
      <c r="K43" s="8">
        <v>135040</v>
      </c>
      <c r="L43" s="8">
        <v>2</v>
      </c>
      <c r="M43" s="8">
        <v>67520</v>
      </c>
      <c r="N43" s="8" t="s">
        <v>240</v>
      </c>
      <c r="O43" s="8" t="s">
        <v>163</v>
      </c>
    </row>
    <row r="44" spans="10:15" x14ac:dyDescent="0.2">
      <c r="J44" s="9" t="s">
        <v>164</v>
      </c>
      <c r="K44" s="8">
        <v>81406</v>
      </c>
      <c r="L44" s="8">
        <v>19</v>
      </c>
      <c r="M44" s="8">
        <v>4285</v>
      </c>
      <c r="N44" s="8"/>
      <c r="O44" s="8"/>
    </row>
    <row r="45" spans="10:15" x14ac:dyDescent="0.2">
      <c r="J45" s="9" t="s">
        <v>165</v>
      </c>
      <c r="K45" s="8">
        <v>216447</v>
      </c>
      <c r="L45" s="8">
        <v>21</v>
      </c>
      <c r="M45" s="8"/>
      <c r="N45" s="8"/>
      <c r="O45" s="8"/>
    </row>
  </sheetData>
  <mergeCells count="2">
    <mergeCell ref="A1:D1"/>
    <mergeCell ref="A19:G1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1FBB8-34C7-4E08-8806-6D72BDDE08EE}">
  <dimension ref="A1:AD49"/>
  <sheetViews>
    <sheetView zoomScaleNormal="100" workbookViewId="0">
      <selection activeCell="K22" sqref="K22"/>
    </sheetView>
  </sheetViews>
  <sheetFormatPr baseColWidth="10" defaultColWidth="8.83203125" defaultRowHeight="15" x14ac:dyDescent="0.2"/>
  <cols>
    <col min="14" max="14" width="16" style="4" customWidth="1"/>
    <col min="16" max="16" width="15.33203125" bestFit="1" customWidth="1"/>
    <col min="17" max="17" width="9.6640625" customWidth="1"/>
    <col min="18" max="20" width="11.83203125" bestFit="1" customWidth="1"/>
    <col min="24" max="24" width="34.5" bestFit="1" customWidth="1"/>
  </cols>
  <sheetData>
    <row r="1" spans="1:21" x14ac:dyDescent="0.2">
      <c r="A1" s="83" t="s">
        <v>268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21" x14ac:dyDescent="0.2">
      <c r="A2" t="s">
        <v>241</v>
      </c>
    </row>
    <row r="4" spans="1:21" x14ac:dyDescent="0.2">
      <c r="A4" t="s">
        <v>242</v>
      </c>
    </row>
    <row r="5" spans="1:21" ht="16" x14ac:dyDescent="0.2">
      <c r="A5" t="s">
        <v>243</v>
      </c>
      <c r="B5" t="s">
        <v>244</v>
      </c>
      <c r="C5" t="s">
        <v>245</v>
      </c>
      <c r="D5" t="s">
        <v>246</v>
      </c>
      <c r="E5" t="s">
        <v>247</v>
      </c>
      <c r="F5" t="s">
        <v>248</v>
      </c>
      <c r="N5" s="4" t="s">
        <v>243</v>
      </c>
      <c r="O5" t="s">
        <v>263</v>
      </c>
      <c r="Q5" t="s">
        <v>243</v>
      </c>
      <c r="R5" t="s">
        <v>264</v>
      </c>
      <c r="S5" t="s">
        <v>265</v>
      </c>
      <c r="T5" t="s">
        <v>266</v>
      </c>
      <c r="U5" t="s">
        <v>267</v>
      </c>
    </row>
    <row r="6" spans="1:21" ht="16" x14ac:dyDescent="0.2">
      <c r="A6" t="s">
        <v>249</v>
      </c>
      <c r="B6">
        <v>95.066999999999993</v>
      </c>
      <c r="C6">
        <f>255-B6</f>
        <v>159.93299999999999</v>
      </c>
      <c r="D6">
        <v>71.135000000000005</v>
      </c>
      <c r="E6">
        <f>255-D6</f>
        <v>183.86500000000001</v>
      </c>
      <c r="F6">
        <f>C6-E6</f>
        <v>-23.932000000000016</v>
      </c>
      <c r="N6" s="4" t="s">
        <v>249</v>
      </c>
      <c r="O6">
        <v>8.8458967073375278E-2</v>
      </c>
      <c r="R6">
        <v>8.8458967073375278E-2</v>
      </c>
      <c r="S6">
        <v>0.1117889166544182</v>
      </c>
      <c r="T6">
        <v>8.7613586666018706E-2</v>
      </c>
      <c r="U6">
        <v>0.72308239900338056</v>
      </c>
    </row>
    <row r="7" spans="1:21" ht="16" x14ac:dyDescent="0.2">
      <c r="A7" t="s">
        <v>250</v>
      </c>
      <c r="B7">
        <v>104.90600000000001</v>
      </c>
      <c r="C7">
        <f t="shared" ref="C7:C11" si="0">255-B7</f>
        <v>150.09399999999999</v>
      </c>
      <c r="D7">
        <v>70.578999999999994</v>
      </c>
      <c r="E7">
        <f t="shared" ref="E7:E11" si="1">255-D7</f>
        <v>184.42099999999999</v>
      </c>
      <c r="F7">
        <f t="shared" ref="F7:F11" si="2">C7-E7</f>
        <v>-34.326999999999998</v>
      </c>
      <c r="N7" s="4" t="s">
        <v>250</v>
      </c>
      <c r="O7">
        <v>7.9383575611035706E-2</v>
      </c>
      <c r="R7">
        <v>7.9383575611035706E-2</v>
      </c>
      <c r="S7">
        <v>5.3563671600895868E-2</v>
      </c>
      <c r="T7">
        <v>1.5778769190394792E-2</v>
      </c>
      <c r="U7">
        <v>0.90181986785672896</v>
      </c>
    </row>
    <row r="8" spans="1:21" ht="16" x14ac:dyDescent="0.2">
      <c r="A8" t="s">
        <v>251</v>
      </c>
      <c r="B8">
        <v>103.40300000000001</v>
      </c>
      <c r="C8">
        <f t="shared" si="0"/>
        <v>151.59699999999998</v>
      </c>
      <c r="D8">
        <v>70.366</v>
      </c>
      <c r="E8">
        <f t="shared" si="1"/>
        <v>184.63400000000001</v>
      </c>
      <c r="F8">
        <f t="shared" si="2"/>
        <v>-33.037000000000035</v>
      </c>
      <c r="N8" s="4" t="s">
        <v>251</v>
      </c>
      <c r="O8">
        <v>0.16605623997336272</v>
      </c>
      <c r="R8">
        <v>0.16605623997336272</v>
      </c>
      <c r="S8">
        <v>6.4587218172571653E-2</v>
      </c>
      <c r="T8">
        <v>4.8417654901412293E-3</v>
      </c>
      <c r="U8">
        <v>1.3168413753721908</v>
      </c>
    </row>
    <row r="9" spans="1:21" ht="16" x14ac:dyDescent="0.2">
      <c r="A9" t="s">
        <v>252</v>
      </c>
      <c r="B9">
        <v>99.643000000000001</v>
      </c>
      <c r="C9">
        <f t="shared" si="0"/>
        <v>155.357</v>
      </c>
      <c r="D9">
        <v>72.430999999999997</v>
      </c>
      <c r="E9">
        <f t="shared" si="1"/>
        <v>182.56900000000002</v>
      </c>
      <c r="F9">
        <f t="shared" si="2"/>
        <v>-27.212000000000018</v>
      </c>
      <c r="N9" s="4" t="s">
        <v>252</v>
      </c>
      <c r="O9">
        <v>0.1117889166544182</v>
      </c>
    </row>
    <row r="10" spans="1:21" ht="16" x14ac:dyDescent="0.2">
      <c r="A10" t="s">
        <v>253</v>
      </c>
      <c r="B10">
        <v>96.858999999999995</v>
      </c>
      <c r="C10">
        <f t="shared" si="0"/>
        <v>158.14100000000002</v>
      </c>
      <c r="D10">
        <v>66.932000000000002</v>
      </c>
      <c r="E10">
        <f t="shared" si="1"/>
        <v>188.06799999999998</v>
      </c>
      <c r="F10">
        <f t="shared" si="2"/>
        <v>-29.926999999999964</v>
      </c>
      <c r="N10" s="4" t="s">
        <v>253</v>
      </c>
      <c r="O10">
        <v>5.3563671600895868E-2</v>
      </c>
      <c r="Q10" t="s">
        <v>6</v>
      </c>
      <c r="R10">
        <v>0.11129959421925791</v>
      </c>
      <c r="S10">
        <v>7.664660214262857E-2</v>
      </c>
      <c r="T10">
        <v>3.607804044885158E-2</v>
      </c>
      <c r="U10">
        <v>0.98058121407743348</v>
      </c>
    </row>
    <row r="11" spans="1:21" ht="16" x14ac:dyDescent="0.2">
      <c r="A11" t="s">
        <v>254</v>
      </c>
      <c r="B11">
        <v>95.475999999999999</v>
      </c>
      <c r="C11">
        <f t="shared" si="0"/>
        <v>159.524</v>
      </c>
      <c r="D11">
        <v>65.980999999999995</v>
      </c>
      <c r="E11">
        <f t="shared" si="1"/>
        <v>189.01900000000001</v>
      </c>
      <c r="F11">
        <f t="shared" si="2"/>
        <v>-29.495000000000005</v>
      </c>
      <c r="N11" s="4" t="s">
        <v>254</v>
      </c>
      <c r="O11">
        <v>6.4587218172571653E-2</v>
      </c>
      <c r="Q11" t="s">
        <v>7</v>
      </c>
      <c r="R11">
        <v>4.763725824634607E-2</v>
      </c>
      <c r="S11">
        <v>3.0929215099782754E-2</v>
      </c>
      <c r="T11">
        <v>4.4964863008922495E-2</v>
      </c>
      <c r="U11">
        <v>0.30461441651456272</v>
      </c>
    </row>
    <row r="12" spans="1:21" ht="16" x14ac:dyDescent="0.2">
      <c r="N12" s="4" t="s">
        <v>257</v>
      </c>
      <c r="O12">
        <v>8.7613586666018706E-2</v>
      </c>
      <c r="Q12" t="s">
        <v>8</v>
      </c>
      <c r="R12">
        <v>2.7503383871983623E-2</v>
      </c>
      <c r="S12">
        <v>1.7856990663683413E-2</v>
      </c>
      <c r="T12">
        <v>2.5960475762276052E-2</v>
      </c>
      <c r="U12">
        <v>0.17586921537372358</v>
      </c>
    </row>
    <row r="13" spans="1:21" ht="16" x14ac:dyDescent="0.2">
      <c r="A13" t="s">
        <v>255</v>
      </c>
      <c r="N13" s="4" t="s">
        <v>258</v>
      </c>
      <c r="O13">
        <v>1.5778769190394792E-2</v>
      </c>
    </row>
    <row r="14" spans="1:21" ht="16" x14ac:dyDescent="0.2">
      <c r="A14" t="s">
        <v>243</v>
      </c>
      <c r="B14" t="s">
        <v>244</v>
      </c>
      <c r="C14" t="s">
        <v>245</v>
      </c>
      <c r="D14" t="s">
        <v>246</v>
      </c>
      <c r="E14" t="s">
        <v>247</v>
      </c>
      <c r="F14" t="s">
        <v>248</v>
      </c>
      <c r="N14" s="4" t="s">
        <v>259</v>
      </c>
      <c r="O14">
        <v>4.8417654901412293E-3</v>
      </c>
    </row>
    <row r="15" spans="1:21" ht="16" x14ac:dyDescent="0.2">
      <c r="A15" t="s">
        <v>249</v>
      </c>
      <c r="B15">
        <v>66.617000000000004</v>
      </c>
      <c r="C15">
        <f>255-B15</f>
        <v>188.38299999999998</v>
      </c>
      <c r="D15">
        <v>64.5</v>
      </c>
      <c r="E15">
        <f>255-D15</f>
        <v>190.5</v>
      </c>
      <c r="F15">
        <f>C15-E15</f>
        <v>-2.1170000000000186</v>
      </c>
      <c r="N15" s="4" t="s">
        <v>260</v>
      </c>
      <c r="O15">
        <v>0.72308239900338056</v>
      </c>
    </row>
    <row r="16" spans="1:21" ht="16" x14ac:dyDescent="0.2">
      <c r="A16" t="s">
        <v>250</v>
      </c>
      <c r="B16">
        <v>68.278000000000006</v>
      </c>
      <c r="C16">
        <f t="shared" ref="C16:C20" si="3">255-B16</f>
        <v>186.72199999999998</v>
      </c>
      <c r="D16">
        <v>65.552999999999997</v>
      </c>
      <c r="E16">
        <f t="shared" ref="E16:E20" si="4">255-D16</f>
        <v>189.447</v>
      </c>
      <c r="F16">
        <f t="shared" ref="F16:F20" si="5">C16-E16</f>
        <v>-2.7250000000000227</v>
      </c>
      <c r="N16" s="4" t="s">
        <v>261</v>
      </c>
      <c r="O16">
        <v>0.90181986785672896</v>
      </c>
    </row>
    <row r="17" spans="1:30" ht="16" x14ac:dyDescent="0.2">
      <c r="A17" t="s">
        <v>251</v>
      </c>
      <c r="B17">
        <v>70.566999999999993</v>
      </c>
      <c r="C17">
        <f t="shared" si="3"/>
        <v>184.43299999999999</v>
      </c>
      <c r="D17">
        <v>65.081000000000003</v>
      </c>
      <c r="E17">
        <f t="shared" si="4"/>
        <v>189.91899999999998</v>
      </c>
      <c r="F17">
        <f t="shared" si="5"/>
        <v>-5.48599999999999</v>
      </c>
      <c r="N17" s="4" t="s">
        <v>262</v>
      </c>
      <c r="O17">
        <v>1.3168413753721908</v>
      </c>
    </row>
    <row r="18" spans="1:30" x14ac:dyDescent="0.2">
      <c r="A18" t="s">
        <v>252</v>
      </c>
      <c r="B18">
        <v>69.456000000000003</v>
      </c>
      <c r="C18">
        <f t="shared" si="3"/>
        <v>185.54399999999998</v>
      </c>
      <c r="D18">
        <v>66.414000000000001</v>
      </c>
      <c r="E18">
        <f t="shared" si="4"/>
        <v>188.58600000000001</v>
      </c>
      <c r="F18">
        <f t="shared" si="5"/>
        <v>-3.04200000000003</v>
      </c>
    </row>
    <row r="19" spans="1:30" x14ac:dyDescent="0.2">
      <c r="A19" t="s">
        <v>253</v>
      </c>
      <c r="B19">
        <v>66.828000000000003</v>
      </c>
      <c r="C19">
        <f t="shared" si="3"/>
        <v>188.172</v>
      </c>
      <c r="D19">
        <v>65.224999999999994</v>
      </c>
      <c r="E19">
        <f t="shared" si="4"/>
        <v>189.77500000000001</v>
      </c>
      <c r="F19">
        <f t="shared" si="5"/>
        <v>-1.6030000000000086</v>
      </c>
      <c r="N19" s="84" t="s">
        <v>287</v>
      </c>
      <c r="O19" s="84"/>
      <c r="P19" s="84"/>
      <c r="Q19" s="84"/>
      <c r="R19" s="84"/>
      <c r="S19" s="84"/>
      <c r="T19" s="84"/>
      <c r="U19" s="84"/>
      <c r="V19" s="84"/>
      <c r="W19" s="84"/>
      <c r="X19" s="64" t="s">
        <v>277</v>
      </c>
      <c r="Y19" s="64"/>
      <c r="Z19" s="64"/>
      <c r="AA19" s="64"/>
      <c r="AB19" s="64"/>
      <c r="AC19" s="64"/>
      <c r="AD19" s="64"/>
    </row>
    <row r="20" spans="1:30" ht="29" x14ac:dyDescent="0.2">
      <c r="A20" t="s">
        <v>254</v>
      </c>
      <c r="B20">
        <v>64.522000000000006</v>
      </c>
      <c r="C20">
        <f t="shared" si="3"/>
        <v>190.47800000000001</v>
      </c>
      <c r="D20">
        <v>62.616999999999997</v>
      </c>
      <c r="E20">
        <f t="shared" si="4"/>
        <v>192.38300000000001</v>
      </c>
      <c r="F20">
        <f t="shared" si="5"/>
        <v>-1.9050000000000011</v>
      </c>
      <c r="N20" s="46" t="s">
        <v>92</v>
      </c>
      <c r="O20" s="44" t="s">
        <v>93</v>
      </c>
      <c r="P20" s="44" t="s">
        <v>94</v>
      </c>
      <c r="Q20" s="44" t="s">
        <v>15</v>
      </c>
      <c r="R20" s="44" t="s">
        <v>95</v>
      </c>
      <c r="S20" s="44" t="s">
        <v>96</v>
      </c>
      <c r="T20" s="8"/>
      <c r="U20" s="8"/>
      <c r="V20" s="8"/>
      <c r="X20" s="9" t="s">
        <v>288</v>
      </c>
      <c r="Y20" s="8" t="s">
        <v>273</v>
      </c>
      <c r="Z20" s="8"/>
      <c r="AA20" s="8"/>
      <c r="AB20" s="8"/>
      <c r="AC20" s="8"/>
    </row>
    <row r="21" spans="1:30" ht="63.5" customHeight="1" x14ac:dyDescent="0.2">
      <c r="N21" s="19" t="s">
        <v>269</v>
      </c>
      <c r="O21" s="8">
        <v>3.465E-2</v>
      </c>
      <c r="P21" s="8" t="s">
        <v>278</v>
      </c>
      <c r="Q21" s="8" t="s">
        <v>24</v>
      </c>
      <c r="R21" s="8" t="s">
        <v>99</v>
      </c>
      <c r="S21" s="8">
        <v>0.99250000000000005</v>
      </c>
      <c r="T21" s="8" t="s">
        <v>101</v>
      </c>
      <c r="U21" s="8"/>
      <c r="V21" s="8"/>
      <c r="X21" s="9" t="s">
        <v>238</v>
      </c>
      <c r="Y21" s="8" t="s">
        <v>105</v>
      </c>
      <c r="Z21" s="8"/>
      <c r="AA21" s="8"/>
      <c r="AB21" s="8"/>
      <c r="AC21" s="8"/>
    </row>
    <row r="22" spans="1:30" ht="29" x14ac:dyDescent="0.2">
      <c r="A22" t="s">
        <v>256</v>
      </c>
      <c r="N22" s="19" t="s">
        <v>270</v>
      </c>
      <c r="O22" s="8">
        <v>7.5219999999999995E-2</v>
      </c>
      <c r="P22" s="8" t="s">
        <v>279</v>
      </c>
      <c r="Q22" s="8" t="s">
        <v>24</v>
      </c>
      <c r="R22" s="8" t="s">
        <v>99</v>
      </c>
      <c r="S22" s="8">
        <v>0.93279999999999996</v>
      </c>
      <c r="T22" s="8" t="s">
        <v>103</v>
      </c>
      <c r="U22" s="8"/>
      <c r="V22" s="8"/>
      <c r="X22" s="9"/>
      <c r="Y22" s="8"/>
      <c r="Z22" s="8"/>
      <c r="AA22" s="8"/>
      <c r="AB22" s="8"/>
      <c r="AC22" s="8"/>
    </row>
    <row r="23" spans="1:30" ht="29" x14ac:dyDescent="0.2">
      <c r="N23" s="48" t="s">
        <v>271</v>
      </c>
      <c r="O23" s="10">
        <v>-0.86929999999999996</v>
      </c>
      <c r="P23" s="10" t="s">
        <v>280</v>
      </c>
      <c r="Q23" s="10" t="s">
        <v>23</v>
      </c>
      <c r="R23" s="10" t="s">
        <v>193</v>
      </c>
      <c r="S23" s="10">
        <v>5.9999999999999995E-4</v>
      </c>
      <c r="T23" s="10" t="s">
        <v>105</v>
      </c>
      <c r="U23" s="8"/>
      <c r="V23" s="8"/>
      <c r="X23" s="9" t="s">
        <v>147</v>
      </c>
      <c r="Y23" s="8"/>
      <c r="Z23" s="8"/>
      <c r="AA23" s="8"/>
      <c r="AB23" s="8"/>
      <c r="AC23" s="8"/>
    </row>
    <row r="24" spans="1:30" s="4" customFormat="1" ht="38.5" customHeight="1" x14ac:dyDescent="0.2">
      <c r="A24" s="4" t="s">
        <v>242</v>
      </c>
      <c r="N24" s="19" t="s">
        <v>281</v>
      </c>
      <c r="O24" s="8">
        <v>4.0570000000000002E-2</v>
      </c>
      <c r="P24" s="8" t="s">
        <v>282</v>
      </c>
      <c r="Q24" s="8" t="s">
        <v>24</v>
      </c>
      <c r="R24" s="8" t="s">
        <v>99</v>
      </c>
      <c r="S24" s="8">
        <v>0.98809999999999998</v>
      </c>
      <c r="T24" s="8" t="s">
        <v>116</v>
      </c>
      <c r="U24" s="8"/>
      <c r="V24" s="8"/>
      <c r="X24" s="9" t="s">
        <v>148</v>
      </c>
      <c r="Y24" s="8">
        <v>25.23</v>
      </c>
      <c r="Z24" s="8"/>
      <c r="AA24" s="8"/>
      <c r="AB24" s="8"/>
      <c r="AC24" s="8"/>
    </row>
    <row r="25" spans="1:30" ht="29" x14ac:dyDescent="0.2">
      <c r="A25" t="s">
        <v>243</v>
      </c>
      <c r="B25" t="s">
        <v>244</v>
      </c>
      <c r="C25" t="s">
        <v>245</v>
      </c>
      <c r="D25" t="s">
        <v>246</v>
      </c>
      <c r="E25" t="s">
        <v>247</v>
      </c>
      <c r="F25" t="s">
        <v>248</v>
      </c>
      <c r="N25" s="48" t="s">
        <v>283</v>
      </c>
      <c r="O25" s="10">
        <v>-0.90390000000000004</v>
      </c>
      <c r="P25" s="10" t="s">
        <v>284</v>
      </c>
      <c r="Q25" s="10" t="s">
        <v>23</v>
      </c>
      <c r="R25" s="10" t="s">
        <v>193</v>
      </c>
      <c r="S25" s="10">
        <v>5.0000000000000001E-4</v>
      </c>
      <c r="T25" s="10" t="s">
        <v>118</v>
      </c>
      <c r="U25" s="8"/>
      <c r="V25" s="8"/>
      <c r="X25" s="11" t="s">
        <v>16</v>
      </c>
      <c r="Y25" s="10">
        <v>2.0000000000000001E-4</v>
      </c>
      <c r="Z25" s="8"/>
      <c r="AA25" s="8"/>
      <c r="AB25" s="8"/>
      <c r="AC25" s="8"/>
    </row>
    <row r="26" spans="1:30" ht="38.5" customHeight="1" x14ac:dyDescent="0.2">
      <c r="A26" t="s">
        <v>257</v>
      </c>
      <c r="B26">
        <v>91.433999999999997</v>
      </c>
      <c r="C26">
        <f>255-B26</f>
        <v>163.566</v>
      </c>
      <c r="D26">
        <v>70.855000000000004</v>
      </c>
      <c r="E26">
        <f>255-D26</f>
        <v>184.14499999999998</v>
      </c>
      <c r="F26">
        <f>C26-E26</f>
        <v>-20.578999999999979</v>
      </c>
      <c r="N26" s="48" t="s">
        <v>285</v>
      </c>
      <c r="O26" s="10">
        <v>-0.94450000000000001</v>
      </c>
      <c r="P26" s="10" t="s">
        <v>286</v>
      </c>
      <c r="Q26" s="10" t="s">
        <v>23</v>
      </c>
      <c r="R26" s="10" t="s">
        <v>193</v>
      </c>
      <c r="S26" s="10">
        <v>4.0000000000000002E-4</v>
      </c>
      <c r="T26" s="10" t="s">
        <v>126</v>
      </c>
      <c r="U26" s="8"/>
      <c r="V26" s="8"/>
      <c r="X26" s="11" t="s">
        <v>83</v>
      </c>
      <c r="Y26" s="10" t="s">
        <v>193</v>
      </c>
      <c r="Z26" s="8"/>
      <c r="AA26" s="8"/>
      <c r="AB26" s="8"/>
      <c r="AC26" s="8"/>
    </row>
    <row r="27" spans="1:30" ht="38.5" customHeight="1" x14ac:dyDescent="0.2">
      <c r="A27" t="s">
        <v>258</v>
      </c>
      <c r="B27">
        <v>100.73399999999999</v>
      </c>
      <c r="C27">
        <f t="shared" ref="C27:C31" si="6">255-B27</f>
        <v>154.26600000000002</v>
      </c>
      <c r="D27">
        <v>70.25</v>
      </c>
      <c r="E27">
        <f t="shared" ref="E27:E31" si="7">255-D27</f>
        <v>184.75</v>
      </c>
      <c r="F27">
        <f t="shared" ref="F27:F31" si="8">C27-E27</f>
        <v>-30.48399999999998</v>
      </c>
      <c r="N27" s="19"/>
      <c r="O27" s="8"/>
      <c r="P27" s="8"/>
      <c r="Q27" s="8"/>
      <c r="R27" s="8"/>
      <c r="S27" s="8"/>
      <c r="T27" s="8"/>
      <c r="U27" s="8"/>
      <c r="V27" s="8"/>
      <c r="X27" s="11" t="s">
        <v>149</v>
      </c>
      <c r="Y27" s="10" t="s">
        <v>23</v>
      </c>
      <c r="Z27" s="8"/>
      <c r="AA27" s="8"/>
      <c r="AB27" s="8"/>
      <c r="AC27" s="8"/>
    </row>
    <row r="28" spans="1:30" x14ac:dyDescent="0.2">
      <c r="A28" t="s">
        <v>259</v>
      </c>
      <c r="B28">
        <v>98.741</v>
      </c>
      <c r="C28">
        <f t="shared" si="6"/>
        <v>156.25900000000001</v>
      </c>
      <c r="D28">
        <v>70.239000000000004</v>
      </c>
      <c r="E28">
        <f t="shared" si="7"/>
        <v>184.761</v>
      </c>
      <c r="F28">
        <f t="shared" si="8"/>
        <v>-28.501999999999981</v>
      </c>
      <c r="N28" s="46" t="s">
        <v>34</v>
      </c>
      <c r="O28" s="44" t="s">
        <v>232</v>
      </c>
      <c r="P28" s="44" t="s">
        <v>233</v>
      </c>
      <c r="Q28" s="44" t="s">
        <v>93</v>
      </c>
      <c r="R28" s="44" t="s">
        <v>234</v>
      </c>
      <c r="S28" s="44" t="s">
        <v>235</v>
      </c>
      <c r="T28" s="44" t="s">
        <v>236</v>
      </c>
      <c r="U28" s="44" t="s">
        <v>272</v>
      </c>
      <c r="V28" s="44" t="s">
        <v>159</v>
      </c>
      <c r="X28" s="9" t="s">
        <v>150</v>
      </c>
      <c r="Y28" s="8">
        <v>0.90439999999999998</v>
      </c>
      <c r="Z28" s="8"/>
      <c r="AA28" s="8"/>
      <c r="AB28" s="8"/>
      <c r="AC28" s="8"/>
    </row>
    <row r="29" spans="1:30" ht="29" x14ac:dyDescent="0.2">
      <c r="A29" t="s">
        <v>260</v>
      </c>
      <c r="B29">
        <v>94.459000000000003</v>
      </c>
      <c r="C29">
        <f t="shared" si="6"/>
        <v>160.541</v>
      </c>
      <c r="D29">
        <v>71.983000000000004</v>
      </c>
      <c r="E29">
        <f t="shared" si="7"/>
        <v>183.017</v>
      </c>
      <c r="F29">
        <f t="shared" si="8"/>
        <v>-22.475999999999999</v>
      </c>
      <c r="N29" s="19" t="s">
        <v>269</v>
      </c>
      <c r="O29" s="8">
        <v>0.1113</v>
      </c>
      <c r="P29" s="8">
        <v>7.6649999999999996E-2</v>
      </c>
      <c r="Q29" s="8">
        <v>3.465E-2</v>
      </c>
      <c r="R29" s="8">
        <v>0.1278</v>
      </c>
      <c r="S29" s="8">
        <v>3</v>
      </c>
      <c r="T29" s="8">
        <v>3</v>
      </c>
      <c r="U29" s="8">
        <v>0.38340000000000002</v>
      </c>
      <c r="V29" s="8">
        <v>8</v>
      </c>
      <c r="X29" s="9"/>
      <c r="Y29" s="8"/>
      <c r="Z29" s="8"/>
      <c r="AA29" s="8"/>
      <c r="AB29" s="8"/>
      <c r="AC29" s="8"/>
    </row>
    <row r="30" spans="1:30" ht="29" x14ac:dyDescent="0.2">
      <c r="A30" t="s">
        <v>261</v>
      </c>
      <c r="B30">
        <v>92.16</v>
      </c>
      <c r="C30">
        <f t="shared" si="6"/>
        <v>162.84</v>
      </c>
      <c r="D30">
        <v>66.278999999999996</v>
      </c>
      <c r="E30">
        <f t="shared" si="7"/>
        <v>188.721</v>
      </c>
      <c r="F30">
        <f t="shared" si="8"/>
        <v>-25.881</v>
      </c>
      <c r="N30" s="19" t="s">
        <v>270</v>
      </c>
      <c r="O30" s="8">
        <v>0.1113</v>
      </c>
      <c r="P30" s="8">
        <v>3.6080000000000001E-2</v>
      </c>
      <c r="Q30" s="8">
        <v>7.5219999999999995E-2</v>
      </c>
      <c r="R30" s="8">
        <v>0.1278</v>
      </c>
      <c r="S30" s="8">
        <v>3</v>
      </c>
      <c r="T30" s="8">
        <v>3</v>
      </c>
      <c r="U30" s="8">
        <v>0.83220000000000005</v>
      </c>
      <c r="V30" s="8">
        <v>8</v>
      </c>
      <c r="X30" s="9" t="s">
        <v>151</v>
      </c>
      <c r="Y30" s="8"/>
      <c r="Z30" s="8"/>
      <c r="AA30" s="8"/>
      <c r="AB30" s="8"/>
      <c r="AC30" s="8"/>
    </row>
    <row r="31" spans="1:30" ht="38.5" customHeight="1" x14ac:dyDescent="0.2">
      <c r="A31" t="s">
        <v>262</v>
      </c>
      <c r="B31">
        <v>90.736999999999995</v>
      </c>
      <c r="C31">
        <f t="shared" si="6"/>
        <v>164.26300000000001</v>
      </c>
      <c r="D31">
        <v>66.22</v>
      </c>
      <c r="E31">
        <f t="shared" si="7"/>
        <v>188.78</v>
      </c>
      <c r="F31">
        <f t="shared" si="8"/>
        <v>-24.516999999999996</v>
      </c>
      <c r="N31" s="19" t="s">
        <v>271</v>
      </c>
      <c r="O31" s="8">
        <v>0.1113</v>
      </c>
      <c r="P31" s="8">
        <v>0.98060000000000003</v>
      </c>
      <c r="Q31" s="8">
        <v>-0.86929999999999996</v>
      </c>
      <c r="R31" s="8">
        <v>0.1278</v>
      </c>
      <c r="S31" s="8">
        <v>3</v>
      </c>
      <c r="T31" s="8">
        <v>3</v>
      </c>
      <c r="U31" s="8">
        <v>9.6170000000000009</v>
      </c>
      <c r="V31" s="8">
        <v>8</v>
      </c>
      <c r="X31" s="9" t="s">
        <v>152</v>
      </c>
      <c r="Y31" s="8" t="s">
        <v>274</v>
      </c>
      <c r="Z31" s="8"/>
      <c r="AA31" s="8"/>
      <c r="AB31" s="8"/>
      <c r="AC31" s="8"/>
    </row>
    <row r="32" spans="1:30" ht="38.5" customHeight="1" x14ac:dyDescent="0.2">
      <c r="N32" s="19" t="s">
        <v>281</v>
      </c>
      <c r="O32" s="8">
        <v>7.6649999999999996E-2</v>
      </c>
      <c r="P32" s="8">
        <v>3.6080000000000001E-2</v>
      </c>
      <c r="Q32" s="8">
        <v>4.0570000000000002E-2</v>
      </c>
      <c r="R32" s="8">
        <v>0.1278</v>
      </c>
      <c r="S32" s="8">
        <v>3</v>
      </c>
      <c r="T32" s="8">
        <v>3</v>
      </c>
      <c r="U32" s="8">
        <v>0.44879999999999998</v>
      </c>
      <c r="V32" s="8">
        <v>8</v>
      </c>
      <c r="X32" s="9" t="s">
        <v>16</v>
      </c>
      <c r="Y32" s="8">
        <v>0.20860000000000001</v>
      </c>
      <c r="Z32" s="8"/>
      <c r="AA32" s="8"/>
      <c r="AB32" s="8"/>
      <c r="AC32" s="8"/>
    </row>
    <row r="33" spans="1:29" ht="29" x14ac:dyDescent="0.2">
      <c r="A33" t="s">
        <v>255</v>
      </c>
      <c r="N33" s="19" t="s">
        <v>283</v>
      </c>
      <c r="O33" s="8">
        <v>7.6649999999999996E-2</v>
      </c>
      <c r="P33" s="8">
        <v>0.98060000000000003</v>
      </c>
      <c r="Q33" s="8">
        <v>-0.90390000000000004</v>
      </c>
      <c r="R33" s="8">
        <v>0.1278</v>
      </c>
      <c r="S33" s="8">
        <v>3</v>
      </c>
      <c r="T33" s="8">
        <v>3</v>
      </c>
      <c r="U33" s="8">
        <v>10</v>
      </c>
      <c r="V33" s="8">
        <v>8</v>
      </c>
      <c r="X33" s="9" t="s">
        <v>83</v>
      </c>
      <c r="Y33" s="8" t="s">
        <v>99</v>
      </c>
      <c r="Z33" s="8"/>
      <c r="AA33" s="8"/>
      <c r="AB33" s="8"/>
      <c r="AC33" s="8"/>
    </row>
    <row r="34" spans="1:29" ht="29" x14ac:dyDescent="0.2">
      <c r="A34" t="s">
        <v>243</v>
      </c>
      <c r="B34" t="s">
        <v>244</v>
      </c>
      <c r="C34" t="s">
        <v>245</v>
      </c>
      <c r="D34" t="s">
        <v>246</v>
      </c>
      <c r="E34" t="s">
        <v>247</v>
      </c>
      <c r="F34" t="s">
        <v>248</v>
      </c>
      <c r="N34" s="19" t="s">
        <v>285</v>
      </c>
      <c r="O34" s="8">
        <v>3.6080000000000001E-2</v>
      </c>
      <c r="P34" s="8">
        <v>0.98060000000000003</v>
      </c>
      <c r="Q34" s="8">
        <v>-0.94450000000000001</v>
      </c>
      <c r="R34" s="8">
        <v>0.1278</v>
      </c>
      <c r="S34" s="8">
        <v>3</v>
      </c>
      <c r="T34" s="8">
        <v>3</v>
      </c>
      <c r="U34" s="8">
        <v>10.45</v>
      </c>
      <c r="V34" s="8">
        <v>8</v>
      </c>
      <c r="X34" s="9" t="s">
        <v>154</v>
      </c>
      <c r="Y34" s="8" t="s">
        <v>24</v>
      </c>
      <c r="Z34" s="8"/>
      <c r="AA34" s="8"/>
      <c r="AB34" s="8"/>
      <c r="AC34" s="8"/>
    </row>
    <row r="35" spans="1:29" x14ac:dyDescent="0.2">
      <c r="A35" t="s">
        <v>257</v>
      </c>
      <c r="B35">
        <v>50.712000000000003</v>
      </c>
      <c r="C35">
        <f>255-B35</f>
        <v>204.28800000000001</v>
      </c>
      <c r="D35">
        <v>48.908999999999999</v>
      </c>
      <c r="E35">
        <f>255-D35</f>
        <v>206.09100000000001</v>
      </c>
      <c r="F35">
        <f>C35-E35</f>
        <v>-1.8029999999999973</v>
      </c>
      <c r="X35" s="9"/>
      <c r="Y35" s="8"/>
      <c r="Z35" s="8"/>
      <c r="AA35" s="8"/>
      <c r="AB35" s="8"/>
      <c r="AC35" s="8"/>
    </row>
    <row r="36" spans="1:29" x14ac:dyDescent="0.2">
      <c r="A36" t="s">
        <v>258</v>
      </c>
      <c r="B36">
        <v>51.390999999999998</v>
      </c>
      <c r="C36">
        <f>255-B36</f>
        <v>203.60900000000001</v>
      </c>
      <c r="D36">
        <v>50.91</v>
      </c>
      <c r="E36">
        <f>255-D36</f>
        <v>204.09</v>
      </c>
      <c r="F36">
        <f t="shared" ref="F36:F40" si="9">C36-E36</f>
        <v>-0.48099999999999454</v>
      </c>
      <c r="X36" s="9" t="s">
        <v>155</v>
      </c>
      <c r="Y36" s="8"/>
      <c r="Z36" s="8"/>
      <c r="AA36" s="8"/>
      <c r="AB36" s="8"/>
      <c r="AC36" s="8"/>
    </row>
    <row r="37" spans="1:29" x14ac:dyDescent="0.2">
      <c r="A37" t="s">
        <v>259</v>
      </c>
      <c r="B37">
        <v>52.13</v>
      </c>
      <c r="C37">
        <f t="shared" ref="C37:C39" si="10">255-B37</f>
        <v>202.87</v>
      </c>
      <c r="D37">
        <v>51.991999999999997</v>
      </c>
      <c r="E37">
        <f t="shared" ref="E37:E40" si="11">255-D37</f>
        <v>203.00800000000001</v>
      </c>
      <c r="F37">
        <f t="shared" si="9"/>
        <v>-0.13800000000000523</v>
      </c>
      <c r="X37" s="9" t="s">
        <v>156</v>
      </c>
      <c r="Y37" s="8"/>
      <c r="Z37" s="8"/>
      <c r="AA37" s="8"/>
      <c r="AB37" s="8"/>
      <c r="AC37" s="8"/>
    </row>
    <row r="38" spans="1:29" x14ac:dyDescent="0.2">
      <c r="A38" t="s">
        <v>260</v>
      </c>
      <c r="B38">
        <v>64.777000000000001</v>
      </c>
      <c r="C38">
        <f t="shared" si="10"/>
        <v>190.22300000000001</v>
      </c>
      <c r="D38">
        <v>48.524999999999999</v>
      </c>
      <c r="E38">
        <f t="shared" si="11"/>
        <v>206.47499999999999</v>
      </c>
      <c r="F38">
        <f t="shared" si="9"/>
        <v>-16.251999999999981</v>
      </c>
      <c r="X38" s="9" t="s">
        <v>16</v>
      </c>
      <c r="Y38" s="8"/>
      <c r="Z38" s="8"/>
      <c r="AA38" s="8"/>
      <c r="AB38" s="8"/>
      <c r="AC38" s="8"/>
    </row>
    <row r="39" spans="1:29" x14ac:dyDescent="0.2">
      <c r="A39" t="s">
        <v>261</v>
      </c>
      <c r="B39">
        <v>70.835999999999999</v>
      </c>
      <c r="C39">
        <f t="shared" si="10"/>
        <v>184.16399999999999</v>
      </c>
      <c r="D39">
        <v>47.496000000000002</v>
      </c>
      <c r="E39">
        <f t="shared" si="11"/>
        <v>207.50399999999999</v>
      </c>
      <c r="F39">
        <f t="shared" si="9"/>
        <v>-23.340000000000003</v>
      </c>
      <c r="X39" s="9" t="s">
        <v>83</v>
      </c>
      <c r="Y39" s="8"/>
      <c r="Z39" s="8"/>
      <c r="AA39" s="8"/>
      <c r="AB39" s="8"/>
      <c r="AC39" s="8"/>
    </row>
    <row r="40" spans="1:29" x14ac:dyDescent="0.2">
      <c r="A40" t="s">
        <v>262</v>
      </c>
      <c r="B40">
        <v>80.671999999999997</v>
      </c>
      <c r="C40">
        <f>255-B40</f>
        <v>174.328</v>
      </c>
      <c r="D40">
        <v>48.387</v>
      </c>
      <c r="E40">
        <f t="shared" si="11"/>
        <v>206.613</v>
      </c>
      <c r="F40">
        <f t="shared" si="9"/>
        <v>-32.284999999999997</v>
      </c>
      <c r="X40" s="9" t="s">
        <v>154</v>
      </c>
      <c r="Y40" s="8"/>
      <c r="Z40" s="8"/>
      <c r="AA40" s="8"/>
      <c r="AB40" s="8"/>
      <c r="AC40" s="8"/>
    </row>
    <row r="41" spans="1:29" x14ac:dyDescent="0.2">
      <c r="X41" s="9"/>
      <c r="Y41" s="8"/>
      <c r="Z41" s="8"/>
      <c r="AA41" s="8"/>
      <c r="AB41" s="8"/>
      <c r="AC41" s="8"/>
    </row>
    <row r="42" spans="1:29" x14ac:dyDescent="0.2">
      <c r="X42" s="9" t="s">
        <v>157</v>
      </c>
      <c r="Y42" s="8" t="s">
        <v>158</v>
      </c>
      <c r="Z42" s="8" t="s">
        <v>159</v>
      </c>
      <c r="AA42" s="8" t="s">
        <v>160</v>
      </c>
      <c r="AB42" s="8" t="s">
        <v>152</v>
      </c>
      <c r="AC42" s="8" t="s">
        <v>16</v>
      </c>
    </row>
    <row r="43" spans="1:29" x14ac:dyDescent="0.2">
      <c r="X43" s="9" t="s">
        <v>161</v>
      </c>
      <c r="Y43" s="8">
        <v>1.855</v>
      </c>
      <c r="Z43" s="8">
        <v>3</v>
      </c>
      <c r="AA43" s="8">
        <v>0.61829999999999996</v>
      </c>
      <c r="AB43" s="8" t="s">
        <v>275</v>
      </c>
      <c r="AC43" s="8" t="s">
        <v>276</v>
      </c>
    </row>
    <row r="44" spans="1:29" x14ac:dyDescent="0.2">
      <c r="X44" s="9" t="s">
        <v>164</v>
      </c>
      <c r="Y44" s="8">
        <v>0.1961</v>
      </c>
      <c r="Z44" s="8">
        <v>8</v>
      </c>
      <c r="AA44" s="8">
        <v>2.4510000000000001E-2</v>
      </c>
      <c r="AB44" s="8"/>
      <c r="AC44" s="8"/>
    </row>
    <row r="45" spans="1:29" x14ac:dyDescent="0.2">
      <c r="X45" s="9" t="s">
        <v>165</v>
      </c>
      <c r="Y45" s="8">
        <v>2.0510000000000002</v>
      </c>
      <c r="Z45" s="8">
        <v>11</v>
      </c>
      <c r="AA45" s="8"/>
      <c r="AB45" s="8"/>
      <c r="AC45" s="8"/>
    </row>
    <row r="46" spans="1:29" x14ac:dyDescent="0.2">
      <c r="X46" s="9"/>
      <c r="Y46" s="8"/>
      <c r="Z46" s="8"/>
      <c r="AA46" s="8"/>
      <c r="AB46" s="8"/>
      <c r="AC46" s="8"/>
    </row>
    <row r="47" spans="1:29" x14ac:dyDescent="0.2">
      <c r="X47" s="9"/>
      <c r="Y47" s="8"/>
      <c r="Z47" s="8"/>
      <c r="AA47" s="8"/>
      <c r="AB47" s="8"/>
      <c r="AC47" s="8"/>
    </row>
    <row r="48" spans="1:29" x14ac:dyDescent="0.2">
      <c r="X48" s="9"/>
      <c r="Y48" s="8"/>
      <c r="Z48" s="8"/>
      <c r="AA48" s="8"/>
      <c r="AB48" s="8"/>
      <c r="AC48" s="8"/>
    </row>
    <row r="49" spans="24:29" x14ac:dyDescent="0.2">
      <c r="X49" s="9"/>
      <c r="Y49" s="8"/>
      <c r="Z49" s="8"/>
      <c r="AA49" s="8"/>
      <c r="AB49" s="8"/>
      <c r="AC49" s="8"/>
    </row>
  </sheetData>
  <mergeCells count="3">
    <mergeCell ref="A1:L1"/>
    <mergeCell ref="N19:W19"/>
    <mergeCell ref="X19:AD19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F24BE-46C6-444A-8AA3-4CD84A8AFF5C}">
  <dimension ref="A1:M31"/>
  <sheetViews>
    <sheetView workbookViewId="0">
      <selection sqref="A1:XFD1"/>
    </sheetView>
  </sheetViews>
  <sheetFormatPr baseColWidth="10" defaultColWidth="8.83203125" defaultRowHeight="15" x14ac:dyDescent="0.2"/>
  <cols>
    <col min="12" max="12" width="34.6640625" bestFit="1" customWidth="1"/>
    <col min="13" max="13" width="16" bestFit="1" customWidth="1"/>
  </cols>
  <sheetData>
    <row r="1" spans="1:13" x14ac:dyDescent="0.2">
      <c r="B1" t="s">
        <v>255</v>
      </c>
      <c r="D1" t="s">
        <v>291</v>
      </c>
    </row>
    <row r="2" spans="1:13" x14ac:dyDescent="0.2">
      <c r="B2" t="s">
        <v>289</v>
      </c>
      <c r="C2" t="s">
        <v>290</v>
      </c>
      <c r="D2" t="s">
        <v>289</v>
      </c>
      <c r="E2" t="s">
        <v>290</v>
      </c>
    </row>
    <row r="3" spans="1:13" x14ac:dyDescent="0.2">
      <c r="A3" t="s">
        <v>296</v>
      </c>
      <c r="B3">
        <v>6363.4470000000001</v>
      </c>
      <c r="C3">
        <v>26.780999999999999</v>
      </c>
      <c r="D3">
        <v>3537.355</v>
      </c>
      <c r="E3">
        <v>14.327</v>
      </c>
      <c r="L3" s="9" t="s">
        <v>173</v>
      </c>
      <c r="M3" s="8" t="s">
        <v>300</v>
      </c>
    </row>
    <row r="4" spans="1:13" x14ac:dyDescent="0.2">
      <c r="A4" t="s">
        <v>297</v>
      </c>
      <c r="B4">
        <v>5541.5479999999998</v>
      </c>
      <c r="C4">
        <v>23.321999999999999</v>
      </c>
      <c r="D4">
        <v>3222.77</v>
      </c>
      <c r="E4">
        <v>13.053000000000001</v>
      </c>
      <c r="L4" s="9"/>
      <c r="M4" s="8"/>
    </row>
    <row r="5" spans="1:13" x14ac:dyDescent="0.2">
      <c r="A5" t="s">
        <v>298</v>
      </c>
      <c r="B5">
        <v>6491.3760000000002</v>
      </c>
      <c r="C5">
        <v>27.32</v>
      </c>
      <c r="D5">
        <v>4054.8409999999999</v>
      </c>
      <c r="E5">
        <v>16.422999999999998</v>
      </c>
      <c r="L5" s="43" t="s">
        <v>174</v>
      </c>
      <c r="M5" s="8" t="s">
        <v>301</v>
      </c>
    </row>
    <row r="6" spans="1:13" x14ac:dyDescent="0.2">
      <c r="A6" t="s">
        <v>293</v>
      </c>
      <c r="B6">
        <v>2096.79</v>
      </c>
      <c r="C6">
        <v>8.8249999999999993</v>
      </c>
      <c r="D6">
        <v>4501.8909999999996</v>
      </c>
      <c r="E6">
        <v>18.234000000000002</v>
      </c>
      <c r="L6" s="43" t="s">
        <v>175</v>
      </c>
      <c r="M6" s="8" t="s">
        <v>175</v>
      </c>
    </row>
    <row r="7" spans="1:13" x14ac:dyDescent="0.2">
      <c r="A7" t="s">
        <v>294</v>
      </c>
      <c r="B7">
        <v>1732.184</v>
      </c>
      <c r="C7">
        <v>7.29</v>
      </c>
      <c r="D7">
        <v>5352.79</v>
      </c>
      <c r="E7">
        <v>21.68</v>
      </c>
      <c r="L7" s="43" t="s">
        <v>176</v>
      </c>
      <c r="M7" s="8" t="s">
        <v>52</v>
      </c>
    </row>
    <row r="8" spans="1:13" x14ac:dyDescent="0.2">
      <c r="A8" t="s">
        <v>295</v>
      </c>
      <c r="B8">
        <v>1535.4259999999999</v>
      </c>
      <c r="C8">
        <v>6.4619999999999997</v>
      </c>
      <c r="D8">
        <v>4020.3760000000002</v>
      </c>
      <c r="E8">
        <v>16.283000000000001</v>
      </c>
      <c r="L8" s="43"/>
      <c r="M8" s="8"/>
    </row>
    <row r="9" spans="1:13" x14ac:dyDescent="0.2">
      <c r="L9" s="43" t="s">
        <v>46</v>
      </c>
      <c r="M9" s="8"/>
    </row>
    <row r="10" spans="1:13" x14ac:dyDescent="0.2">
      <c r="L10" s="43" t="s">
        <v>16</v>
      </c>
      <c r="M10" s="10" t="s">
        <v>82</v>
      </c>
    </row>
    <row r="11" spans="1:13" x14ac:dyDescent="0.2">
      <c r="B11" t="s">
        <v>299</v>
      </c>
      <c r="C11" t="s">
        <v>292</v>
      </c>
      <c r="L11" s="43" t="s">
        <v>83</v>
      </c>
      <c r="M11" s="10" t="s">
        <v>84</v>
      </c>
    </row>
    <row r="12" spans="1:13" x14ac:dyDescent="0.2">
      <c r="A12">
        <v>1</v>
      </c>
      <c r="B12">
        <v>1.798928013</v>
      </c>
      <c r="C12">
        <v>0.46575761199999999</v>
      </c>
      <c r="L12" s="43" t="s">
        <v>177</v>
      </c>
      <c r="M12" s="10" t="s">
        <v>23</v>
      </c>
    </row>
    <row r="13" spans="1:13" x14ac:dyDescent="0.2">
      <c r="A13">
        <v>2</v>
      </c>
      <c r="B13">
        <v>1.7194984440000001</v>
      </c>
      <c r="C13">
        <v>0.32360395199999997</v>
      </c>
      <c r="L13" s="43" t="s">
        <v>178</v>
      </c>
      <c r="M13" s="8" t="s">
        <v>179</v>
      </c>
    </row>
    <row r="14" spans="1:13" x14ac:dyDescent="0.2">
      <c r="A14">
        <v>3</v>
      </c>
      <c r="B14">
        <v>1.600895325</v>
      </c>
      <c r="C14">
        <v>0.381911045</v>
      </c>
      <c r="L14" s="43" t="s">
        <v>180</v>
      </c>
      <c r="M14" s="8" t="s">
        <v>302</v>
      </c>
    </row>
    <row r="15" spans="1:13" x14ac:dyDescent="0.2">
      <c r="L15" s="43"/>
      <c r="M15" s="8"/>
    </row>
    <row r="16" spans="1:13" x14ac:dyDescent="0.2">
      <c r="A16" t="s">
        <v>6</v>
      </c>
      <c r="B16">
        <v>1.706440594</v>
      </c>
      <c r="C16">
        <v>0.39042420300000003</v>
      </c>
      <c r="L16" s="43" t="s">
        <v>182</v>
      </c>
      <c r="M16" s="8"/>
    </row>
    <row r="17" spans="1:13" x14ac:dyDescent="0.2">
      <c r="A17" t="s">
        <v>7</v>
      </c>
      <c r="B17">
        <v>9.9660006999999995E-2</v>
      </c>
      <c r="C17">
        <v>7.1458176999999998E-2</v>
      </c>
      <c r="L17" s="43" t="s">
        <v>183</v>
      </c>
      <c r="M17" s="8">
        <v>1.706</v>
      </c>
    </row>
    <row r="18" spans="1:13" x14ac:dyDescent="0.2">
      <c r="A18" t="s">
        <v>223</v>
      </c>
      <c r="B18">
        <v>5.7538732000000002E-2</v>
      </c>
      <c r="C18">
        <v>4.1256398E-2</v>
      </c>
      <c r="L18" s="43" t="s">
        <v>184</v>
      </c>
      <c r="M18" s="8">
        <v>0.39040000000000002</v>
      </c>
    </row>
    <row r="19" spans="1:13" x14ac:dyDescent="0.2">
      <c r="C19" s="49"/>
      <c r="L19" s="43" t="s">
        <v>185</v>
      </c>
      <c r="M19" s="8" t="s">
        <v>303</v>
      </c>
    </row>
    <row r="20" spans="1:13" x14ac:dyDescent="0.2">
      <c r="L20" s="43" t="s">
        <v>187</v>
      </c>
      <c r="M20" s="8" t="s">
        <v>304</v>
      </c>
    </row>
    <row r="21" spans="1:13" x14ac:dyDescent="0.2">
      <c r="L21" s="43" t="s">
        <v>189</v>
      </c>
      <c r="M21" s="8">
        <v>0.98860000000000003</v>
      </c>
    </row>
    <row r="22" spans="1:13" x14ac:dyDescent="0.2">
      <c r="L22" s="43"/>
      <c r="M22" s="8"/>
    </row>
    <row r="23" spans="1:13" x14ac:dyDescent="0.2">
      <c r="L23" s="43" t="s">
        <v>190</v>
      </c>
      <c r="M23" s="8"/>
    </row>
    <row r="24" spans="1:13" x14ac:dyDescent="0.2">
      <c r="L24" s="43" t="s">
        <v>191</v>
      </c>
      <c r="M24" s="8" t="s">
        <v>305</v>
      </c>
    </row>
    <row r="25" spans="1:13" x14ac:dyDescent="0.2">
      <c r="L25" s="43" t="s">
        <v>16</v>
      </c>
      <c r="M25" s="8">
        <v>0.67910000000000004</v>
      </c>
    </row>
    <row r="26" spans="1:13" x14ac:dyDescent="0.2">
      <c r="L26" s="43" t="s">
        <v>83</v>
      </c>
      <c r="M26" s="8" t="s">
        <v>99</v>
      </c>
    </row>
    <row r="27" spans="1:13" x14ac:dyDescent="0.2">
      <c r="L27" s="43" t="s">
        <v>177</v>
      </c>
      <c r="M27" s="8" t="s">
        <v>24</v>
      </c>
    </row>
    <row r="28" spans="1:13" x14ac:dyDescent="0.2">
      <c r="L28" s="43"/>
      <c r="M28" s="8"/>
    </row>
    <row r="29" spans="1:13" x14ac:dyDescent="0.2">
      <c r="L29" s="43" t="s">
        <v>88</v>
      </c>
      <c r="M29" s="8"/>
    </row>
    <row r="30" spans="1:13" x14ac:dyDescent="0.2">
      <c r="L30" s="43" t="s">
        <v>194</v>
      </c>
      <c r="M30" s="8">
        <v>3</v>
      </c>
    </row>
    <row r="31" spans="1:13" x14ac:dyDescent="0.2">
      <c r="L31" s="43" t="s">
        <v>195</v>
      </c>
      <c r="M31" s="8">
        <v>3</v>
      </c>
    </row>
  </sheetData>
  <phoneticPr fontId="15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D721F-48A2-49BC-923F-E328A4074468}">
  <dimension ref="A1:AB41"/>
  <sheetViews>
    <sheetView workbookViewId="0">
      <selection activeCell="O1" sqref="A1:XFD1"/>
    </sheetView>
  </sheetViews>
  <sheetFormatPr baseColWidth="10" defaultColWidth="8.83203125" defaultRowHeight="15" x14ac:dyDescent="0.2"/>
  <cols>
    <col min="14" max="14" width="31.33203125" bestFit="1" customWidth="1"/>
    <col min="15" max="15" width="11.6640625" bestFit="1" customWidth="1"/>
    <col min="16" max="16" width="16.33203125" bestFit="1" customWidth="1"/>
    <col min="17" max="17" width="15.83203125" bestFit="1" customWidth="1"/>
    <col min="19" max="19" width="15.5" bestFit="1" customWidth="1"/>
    <col min="23" max="23" width="34.5" bestFit="1" customWidth="1"/>
    <col min="24" max="24" width="11.33203125" bestFit="1" customWidth="1"/>
  </cols>
  <sheetData>
    <row r="1" spans="1:28" x14ac:dyDescent="0.2">
      <c r="B1" t="s">
        <v>306</v>
      </c>
      <c r="C1" t="s">
        <v>307</v>
      </c>
      <c r="D1" t="s">
        <v>263</v>
      </c>
      <c r="O1" t="s">
        <v>318</v>
      </c>
      <c r="P1" t="s">
        <v>319</v>
      </c>
      <c r="Q1" t="s">
        <v>320</v>
      </c>
    </row>
    <row r="2" spans="1:28" x14ac:dyDescent="0.2">
      <c r="A2" t="s">
        <v>308</v>
      </c>
      <c r="B2">
        <v>2692.1840000000002</v>
      </c>
      <c r="C2">
        <v>5883.7610000000004</v>
      </c>
      <c r="D2">
        <f t="shared" ref="D2:D4" si="0">B2/C2</f>
        <v>0.45756175344307831</v>
      </c>
      <c r="O2">
        <v>0.45756175344307831</v>
      </c>
      <c r="P2">
        <v>1.2835206427669827</v>
      </c>
      <c r="Q2">
        <v>0.53500321889340641</v>
      </c>
    </row>
    <row r="3" spans="1:28" x14ac:dyDescent="0.2">
      <c r="A3" t="s">
        <v>309</v>
      </c>
      <c r="B3">
        <v>2345.77</v>
      </c>
      <c r="C3">
        <v>4933.9120000000003</v>
      </c>
      <c r="D3">
        <f t="shared" si="0"/>
        <v>0.47543815130873834</v>
      </c>
      <c r="O3">
        <v>0.47543815130873834</v>
      </c>
      <c r="P3">
        <v>1.0479640838085775</v>
      </c>
      <c r="Q3">
        <v>0.58201668065516976</v>
      </c>
    </row>
    <row r="4" spans="1:28" x14ac:dyDescent="0.2">
      <c r="A4" t="s">
        <v>310</v>
      </c>
      <c r="B4">
        <v>1137.2840000000001</v>
      </c>
      <c r="C4">
        <v>3337.1840000000002</v>
      </c>
      <c r="D4">
        <f t="shared" si="0"/>
        <v>0.34079151763882365</v>
      </c>
      <c r="O4">
        <v>0.34079151763882365</v>
      </c>
      <c r="P4">
        <v>1.0698817801799614</v>
      </c>
      <c r="Q4">
        <v>0.69915579748413736</v>
      </c>
    </row>
    <row r="6" spans="1:28" x14ac:dyDescent="0.2">
      <c r="B6" s="66" t="s">
        <v>311</v>
      </c>
      <c r="C6" s="66"/>
      <c r="D6" s="66"/>
      <c r="N6" t="s">
        <v>6</v>
      </c>
      <c r="O6">
        <v>0.4245971407968801</v>
      </c>
      <c r="P6">
        <v>1.1337888355851737</v>
      </c>
      <c r="Q6">
        <v>0.60539189901090451</v>
      </c>
    </row>
    <row r="7" spans="1:28" x14ac:dyDescent="0.2">
      <c r="B7" t="s">
        <v>306</v>
      </c>
      <c r="C7" t="s">
        <v>307</v>
      </c>
      <c r="D7" t="s">
        <v>263</v>
      </c>
      <c r="N7" t="s">
        <v>7</v>
      </c>
      <c r="O7">
        <v>7.3126111990488116E-2</v>
      </c>
      <c r="P7">
        <v>0.13013380389047588</v>
      </c>
      <c r="Q7">
        <v>8.4535897046049316E-2</v>
      </c>
    </row>
    <row r="8" spans="1:28" x14ac:dyDescent="0.2">
      <c r="A8" t="s">
        <v>312</v>
      </c>
      <c r="B8">
        <v>7136.326</v>
      </c>
      <c r="C8">
        <v>5559.9620000000004</v>
      </c>
      <c r="D8">
        <f>B8/C8</f>
        <v>1.2835206427669827</v>
      </c>
      <c r="N8" t="s">
        <v>223</v>
      </c>
      <c r="O8">
        <v>4.2219380442499038E-2</v>
      </c>
      <c r="P8">
        <v>7.5132786706836222E-2</v>
      </c>
      <c r="Q8">
        <v>4.8806822915723067E-2</v>
      </c>
    </row>
    <row r="9" spans="1:28" x14ac:dyDescent="0.2">
      <c r="A9" t="s">
        <v>313</v>
      </c>
      <c r="B9">
        <v>7103.5690000000004</v>
      </c>
      <c r="C9">
        <v>6778.4470000000001</v>
      </c>
      <c r="D9">
        <f t="shared" ref="D9:D13" si="1">B9/C9</f>
        <v>1.0479640838085775</v>
      </c>
    </row>
    <row r="10" spans="1:28" x14ac:dyDescent="0.2">
      <c r="A10" t="s">
        <v>314</v>
      </c>
      <c r="B10">
        <v>5496.5690000000004</v>
      </c>
      <c r="C10">
        <v>5137.5479999999998</v>
      </c>
      <c r="D10">
        <f t="shared" si="1"/>
        <v>1.0698817801799614</v>
      </c>
    </row>
    <row r="11" spans="1:28" x14ac:dyDescent="0.2">
      <c r="A11" t="s">
        <v>315</v>
      </c>
      <c r="B11">
        <v>3214.4470000000001</v>
      </c>
      <c r="C11">
        <v>6008.2759999999998</v>
      </c>
      <c r="D11">
        <f t="shared" si="1"/>
        <v>0.53500321889340641</v>
      </c>
      <c r="N11" s="64" t="s">
        <v>325</v>
      </c>
      <c r="O11" s="64"/>
      <c r="P11" s="64"/>
      <c r="Q11" s="64"/>
      <c r="R11" s="64"/>
      <c r="S11" s="64"/>
      <c r="T11" s="64"/>
      <c r="U11" s="64"/>
      <c r="W11" s="64" t="s">
        <v>277</v>
      </c>
      <c r="X11" s="64"/>
      <c r="Y11" s="64"/>
      <c r="Z11" s="64"/>
      <c r="AA11" s="64"/>
      <c r="AB11" s="64"/>
    </row>
    <row r="12" spans="1:28" x14ac:dyDescent="0.2">
      <c r="A12" t="s">
        <v>316</v>
      </c>
      <c r="B12">
        <v>2635.79</v>
      </c>
      <c r="C12">
        <v>4528.7190000000001</v>
      </c>
      <c r="D12">
        <f t="shared" si="1"/>
        <v>0.58201668065516976</v>
      </c>
      <c r="N12" s="9" t="s">
        <v>225</v>
      </c>
      <c r="O12" s="8">
        <v>1</v>
      </c>
      <c r="P12" s="8"/>
      <c r="Q12" s="8"/>
      <c r="R12" s="8"/>
      <c r="S12" s="8"/>
      <c r="T12" s="8"/>
      <c r="U12" s="8"/>
      <c r="W12" s="9" t="s">
        <v>173</v>
      </c>
      <c r="X12" s="8" t="s">
        <v>328</v>
      </c>
      <c r="Y12" s="8"/>
      <c r="Z12" s="8"/>
      <c r="AA12" s="8"/>
      <c r="AB12" s="8"/>
    </row>
    <row r="13" spans="1:28" x14ac:dyDescent="0.2">
      <c r="A13" t="s">
        <v>317</v>
      </c>
      <c r="B13">
        <v>2713.962</v>
      </c>
      <c r="C13">
        <v>3881.77</v>
      </c>
      <c r="D13">
        <f t="shared" si="1"/>
        <v>0.69915579748413736</v>
      </c>
      <c r="N13" s="9" t="s">
        <v>226</v>
      </c>
      <c r="O13" s="8">
        <v>3</v>
      </c>
      <c r="P13" s="8"/>
      <c r="Q13" s="8"/>
      <c r="R13" s="8"/>
      <c r="S13" s="8"/>
      <c r="T13" s="8"/>
      <c r="U13" s="8"/>
      <c r="W13" s="9" t="s">
        <v>238</v>
      </c>
      <c r="X13" s="8" t="s">
        <v>103</v>
      </c>
      <c r="Y13" s="8"/>
      <c r="Z13" s="8"/>
      <c r="AA13" s="8"/>
      <c r="AB13" s="8"/>
    </row>
    <row r="14" spans="1:28" x14ac:dyDescent="0.2">
      <c r="N14" s="9" t="s">
        <v>43</v>
      </c>
      <c r="O14" s="8">
        <v>0.05</v>
      </c>
      <c r="P14" s="8"/>
      <c r="Q14" s="8"/>
      <c r="R14" s="8"/>
      <c r="S14" s="8"/>
      <c r="T14" s="8"/>
      <c r="U14" s="8"/>
      <c r="W14" s="9"/>
      <c r="X14" s="8"/>
      <c r="Y14" s="8"/>
      <c r="Z14" s="8"/>
      <c r="AA14" s="8"/>
      <c r="AB14" s="8"/>
    </row>
    <row r="15" spans="1:28" x14ac:dyDescent="0.2">
      <c r="N15" s="9"/>
      <c r="O15" s="8"/>
      <c r="P15" s="8"/>
      <c r="Q15" s="8"/>
      <c r="R15" s="8"/>
      <c r="S15" s="8"/>
      <c r="T15" s="8"/>
      <c r="U15" s="8"/>
      <c r="W15" s="9" t="s">
        <v>147</v>
      </c>
      <c r="X15" s="8"/>
      <c r="Y15" s="8"/>
      <c r="Z15" s="8"/>
      <c r="AA15" s="8"/>
      <c r="AB15" s="8"/>
    </row>
    <row r="16" spans="1:28" x14ac:dyDescent="0.2">
      <c r="N16" s="43" t="s">
        <v>92</v>
      </c>
      <c r="O16" s="44" t="s">
        <v>93</v>
      </c>
      <c r="P16" s="44" t="s">
        <v>94</v>
      </c>
      <c r="Q16" s="44" t="s">
        <v>15</v>
      </c>
      <c r="R16" s="44" t="s">
        <v>95</v>
      </c>
      <c r="S16" s="44" t="s">
        <v>96</v>
      </c>
      <c r="T16" s="44"/>
      <c r="U16" s="8"/>
      <c r="W16" s="9" t="s">
        <v>148</v>
      </c>
      <c r="X16" s="8">
        <v>41.53</v>
      </c>
      <c r="Y16" s="8"/>
      <c r="Z16" s="8"/>
      <c r="AA16" s="8"/>
      <c r="AB16" s="8"/>
    </row>
    <row r="17" spans="14:28" x14ac:dyDescent="0.2">
      <c r="N17" s="11" t="s">
        <v>326</v>
      </c>
      <c r="O17" s="10">
        <v>-0.70920000000000005</v>
      </c>
      <c r="P17" s="10" t="s">
        <v>321</v>
      </c>
      <c r="Q17" s="10" t="s">
        <v>23</v>
      </c>
      <c r="R17" s="10" t="s">
        <v>193</v>
      </c>
      <c r="S17" s="10">
        <v>2.9999999999999997E-4</v>
      </c>
      <c r="T17" s="10" t="s">
        <v>101</v>
      </c>
      <c r="U17" s="8"/>
      <c r="W17" s="9" t="s">
        <v>16</v>
      </c>
      <c r="X17" s="8">
        <v>2.9999999999999997E-4</v>
      </c>
      <c r="Y17" s="8"/>
      <c r="Z17" s="8"/>
      <c r="AA17" s="8"/>
      <c r="AB17" s="8"/>
    </row>
    <row r="18" spans="14:28" x14ac:dyDescent="0.2">
      <c r="N18" s="9" t="s">
        <v>322</v>
      </c>
      <c r="O18" s="8">
        <v>-0.18079999999999999</v>
      </c>
      <c r="P18" s="8" t="s">
        <v>323</v>
      </c>
      <c r="Q18" s="8" t="s">
        <v>24</v>
      </c>
      <c r="R18" s="8" t="s">
        <v>99</v>
      </c>
      <c r="S18" s="8">
        <v>0.14299999999999999</v>
      </c>
      <c r="T18" s="8" t="s">
        <v>103</v>
      </c>
      <c r="U18" s="8"/>
      <c r="W18" s="9" t="s">
        <v>83</v>
      </c>
      <c r="X18" s="8" t="s">
        <v>193</v>
      </c>
      <c r="Y18" s="8"/>
      <c r="Z18" s="8"/>
      <c r="AA18" s="8"/>
      <c r="AB18" s="8"/>
    </row>
    <row r="19" spans="14:28" x14ac:dyDescent="0.2">
      <c r="N19" s="11" t="s">
        <v>327</v>
      </c>
      <c r="O19" s="10">
        <v>0.52839999999999998</v>
      </c>
      <c r="P19" s="10" t="s">
        <v>324</v>
      </c>
      <c r="Q19" s="10" t="s">
        <v>23</v>
      </c>
      <c r="R19" s="10" t="s">
        <v>110</v>
      </c>
      <c r="S19" s="10">
        <v>1.5E-3</v>
      </c>
      <c r="T19" s="10" t="s">
        <v>116</v>
      </c>
      <c r="U19" s="8"/>
      <c r="W19" s="9" t="s">
        <v>149</v>
      </c>
      <c r="X19" s="8" t="s">
        <v>23</v>
      </c>
      <c r="Y19" s="8"/>
      <c r="Z19" s="8"/>
      <c r="AA19" s="8"/>
      <c r="AB19" s="8"/>
    </row>
    <row r="20" spans="14:28" x14ac:dyDescent="0.2">
      <c r="N20" s="9"/>
      <c r="O20" s="8"/>
      <c r="P20" s="8"/>
      <c r="Q20" s="8"/>
      <c r="R20" s="8"/>
      <c r="S20" s="8"/>
      <c r="T20" s="8"/>
      <c r="U20" s="8"/>
      <c r="W20" s="9" t="s">
        <v>150</v>
      </c>
      <c r="X20" s="8">
        <v>0.93259999999999998</v>
      </c>
      <c r="Y20" s="8"/>
      <c r="Z20" s="8"/>
      <c r="AA20" s="8"/>
      <c r="AB20" s="8"/>
    </row>
    <row r="21" spans="14:28" x14ac:dyDescent="0.2">
      <c r="N21" s="43" t="s">
        <v>34</v>
      </c>
      <c r="O21" s="44" t="s">
        <v>232</v>
      </c>
      <c r="P21" s="44" t="s">
        <v>233</v>
      </c>
      <c r="Q21" s="44" t="s">
        <v>93</v>
      </c>
      <c r="R21" s="44" t="s">
        <v>234</v>
      </c>
      <c r="S21" s="44" t="s">
        <v>235</v>
      </c>
      <c r="T21" s="44" t="s">
        <v>236</v>
      </c>
      <c r="U21" s="44" t="s">
        <v>272</v>
      </c>
      <c r="W21" s="9"/>
      <c r="X21" s="8"/>
      <c r="Y21" s="8"/>
      <c r="Z21" s="8"/>
      <c r="AA21" s="8"/>
      <c r="AB21" s="8"/>
    </row>
    <row r="22" spans="14:28" x14ac:dyDescent="0.2">
      <c r="N22" s="9" t="s">
        <v>326</v>
      </c>
      <c r="O22" s="8">
        <v>0.42459999999999998</v>
      </c>
      <c r="P22" s="8">
        <v>1.1339999999999999</v>
      </c>
      <c r="Q22" s="8">
        <v>-0.70920000000000005</v>
      </c>
      <c r="R22" s="8">
        <v>8.0869999999999997E-2</v>
      </c>
      <c r="S22" s="8">
        <v>3</v>
      </c>
      <c r="T22" s="8">
        <v>3</v>
      </c>
      <c r="U22" s="8">
        <v>12.4</v>
      </c>
      <c r="W22" s="9" t="s">
        <v>151</v>
      </c>
      <c r="X22" s="8"/>
      <c r="Y22" s="8"/>
      <c r="Z22" s="8"/>
      <c r="AA22" s="8"/>
      <c r="AB22" s="8"/>
    </row>
    <row r="23" spans="14:28" x14ac:dyDescent="0.2">
      <c r="N23" s="9" t="s">
        <v>322</v>
      </c>
      <c r="O23" s="8">
        <v>0.42459999999999998</v>
      </c>
      <c r="P23" s="8">
        <v>0.60540000000000005</v>
      </c>
      <c r="Q23" s="8">
        <v>-0.18079999999999999</v>
      </c>
      <c r="R23" s="8">
        <v>8.0869999999999997E-2</v>
      </c>
      <c r="S23" s="8">
        <v>3</v>
      </c>
      <c r="T23" s="8">
        <v>3</v>
      </c>
      <c r="U23" s="8">
        <v>3.1619999999999999</v>
      </c>
      <c r="W23" s="9" t="s">
        <v>152</v>
      </c>
      <c r="X23" s="8" t="s">
        <v>329</v>
      </c>
      <c r="Y23" s="8"/>
      <c r="Z23" s="8"/>
      <c r="AA23" s="8"/>
      <c r="AB23" s="8"/>
    </row>
    <row r="24" spans="14:28" x14ac:dyDescent="0.2">
      <c r="N24" s="9" t="s">
        <v>327</v>
      </c>
      <c r="O24" s="8">
        <v>1.1339999999999999</v>
      </c>
      <c r="P24" s="8">
        <v>0.60540000000000005</v>
      </c>
      <c r="Q24" s="8">
        <v>0.52839999999999998</v>
      </c>
      <c r="R24" s="8">
        <v>8.0869999999999997E-2</v>
      </c>
      <c r="S24" s="8">
        <v>3</v>
      </c>
      <c r="T24" s="8">
        <v>3</v>
      </c>
      <c r="U24" s="8">
        <v>9.2409999999999997</v>
      </c>
      <c r="W24" s="9" t="s">
        <v>16</v>
      </c>
      <c r="X24" s="8">
        <v>0.88329999999999997</v>
      </c>
      <c r="Y24" s="8"/>
      <c r="Z24" s="8"/>
      <c r="AA24" s="8"/>
      <c r="AB24" s="8"/>
    </row>
    <row r="25" spans="14:28" x14ac:dyDescent="0.2">
      <c r="W25" s="9" t="s">
        <v>83</v>
      </c>
      <c r="X25" s="8" t="s">
        <v>99</v>
      </c>
      <c r="Y25" s="8"/>
      <c r="Z25" s="8"/>
      <c r="AA25" s="8"/>
      <c r="AB25" s="8"/>
    </row>
    <row r="26" spans="14:28" x14ac:dyDescent="0.2">
      <c r="W26" s="9" t="s">
        <v>154</v>
      </c>
      <c r="X26" s="8" t="s">
        <v>24</v>
      </c>
      <c r="Y26" s="8"/>
      <c r="Z26" s="8"/>
      <c r="AA26" s="8"/>
      <c r="AB26" s="8"/>
    </row>
    <row r="27" spans="14:28" x14ac:dyDescent="0.2">
      <c r="W27" s="9"/>
      <c r="X27" s="8"/>
      <c r="Y27" s="8"/>
      <c r="Z27" s="8"/>
      <c r="AA27" s="8"/>
      <c r="AB27" s="8"/>
    </row>
    <row r="28" spans="14:28" x14ac:dyDescent="0.2">
      <c r="W28" s="9" t="s">
        <v>155</v>
      </c>
      <c r="X28" s="8"/>
      <c r="Y28" s="8"/>
      <c r="Z28" s="8"/>
      <c r="AA28" s="8"/>
      <c r="AB28" s="8"/>
    </row>
    <row r="29" spans="14:28" x14ac:dyDescent="0.2">
      <c r="W29" s="9" t="s">
        <v>156</v>
      </c>
      <c r="X29" s="8"/>
      <c r="Y29" s="8"/>
      <c r="Z29" s="8"/>
      <c r="AA29" s="8"/>
      <c r="AB29" s="8"/>
    </row>
    <row r="30" spans="14:28" x14ac:dyDescent="0.2">
      <c r="W30" s="9" t="s">
        <v>16</v>
      </c>
      <c r="X30" s="8"/>
      <c r="Y30" s="8"/>
      <c r="Z30" s="8"/>
      <c r="AA30" s="8"/>
      <c r="AB30" s="8"/>
    </row>
    <row r="31" spans="14:28" x14ac:dyDescent="0.2">
      <c r="W31" s="9" t="s">
        <v>83</v>
      </c>
      <c r="X31" s="8"/>
      <c r="Y31" s="8"/>
      <c r="Z31" s="8"/>
      <c r="AA31" s="8"/>
      <c r="AB31" s="8"/>
    </row>
    <row r="32" spans="14:28" x14ac:dyDescent="0.2">
      <c r="W32" s="9" t="s">
        <v>154</v>
      </c>
      <c r="X32" s="8"/>
      <c r="Y32" s="8"/>
      <c r="Z32" s="8"/>
      <c r="AA32" s="8"/>
      <c r="AB32" s="8"/>
    </row>
    <row r="33" spans="23:28" x14ac:dyDescent="0.2">
      <c r="W33" s="9"/>
      <c r="X33" s="8"/>
      <c r="Y33" s="8"/>
      <c r="Z33" s="8"/>
      <c r="AA33" s="8"/>
      <c r="AB33" s="8"/>
    </row>
    <row r="34" spans="23:28" x14ac:dyDescent="0.2">
      <c r="W34" s="43" t="s">
        <v>157</v>
      </c>
      <c r="X34" s="44" t="s">
        <v>158</v>
      </c>
      <c r="Y34" s="44" t="s">
        <v>159</v>
      </c>
      <c r="Z34" s="44" t="s">
        <v>160</v>
      </c>
      <c r="AA34" s="44" t="s">
        <v>152</v>
      </c>
      <c r="AB34" s="44" t="s">
        <v>16</v>
      </c>
    </row>
    <row r="35" spans="23:28" x14ac:dyDescent="0.2">
      <c r="W35" s="9" t="s">
        <v>161</v>
      </c>
      <c r="X35" s="8">
        <v>0.81479999999999997</v>
      </c>
      <c r="Y35" s="8">
        <v>2</v>
      </c>
      <c r="Z35" s="8">
        <v>0.40739999999999998</v>
      </c>
      <c r="AA35" s="8" t="s">
        <v>330</v>
      </c>
      <c r="AB35" s="8" t="s">
        <v>331</v>
      </c>
    </row>
    <row r="36" spans="23:28" x14ac:dyDescent="0.2">
      <c r="W36" s="9" t="s">
        <v>164</v>
      </c>
      <c r="X36" s="8">
        <v>5.8860000000000003E-2</v>
      </c>
      <c r="Y36" s="8">
        <v>6</v>
      </c>
      <c r="Z36" s="8">
        <v>9.8099999999999993E-3</v>
      </c>
      <c r="AA36" s="8"/>
      <c r="AB36" s="8"/>
    </row>
    <row r="37" spans="23:28" x14ac:dyDescent="0.2">
      <c r="W37" s="9" t="s">
        <v>165</v>
      </c>
      <c r="X37" s="8">
        <v>0.87370000000000003</v>
      </c>
      <c r="Y37" s="8">
        <v>8</v>
      </c>
      <c r="Z37" s="8"/>
      <c r="AA37" s="8"/>
      <c r="AB37" s="8"/>
    </row>
    <row r="38" spans="23:28" x14ac:dyDescent="0.2">
      <c r="W38" s="9"/>
      <c r="X38" s="8"/>
      <c r="Y38" s="8"/>
      <c r="Z38" s="8"/>
      <c r="AA38" s="8"/>
      <c r="AB38" s="8"/>
    </row>
    <row r="39" spans="23:28" x14ac:dyDescent="0.2">
      <c r="W39" s="9" t="s">
        <v>166</v>
      </c>
      <c r="X39" s="8"/>
      <c r="Y39" s="8"/>
      <c r="Z39" s="8"/>
      <c r="AA39" s="8"/>
      <c r="AB39" s="8"/>
    </row>
    <row r="40" spans="23:28" x14ac:dyDescent="0.2">
      <c r="W40" s="9" t="s">
        <v>167</v>
      </c>
      <c r="X40" s="8">
        <v>3</v>
      </c>
      <c r="Y40" s="8"/>
      <c r="Z40" s="8"/>
      <c r="AA40" s="8"/>
      <c r="AB40" s="8"/>
    </row>
    <row r="41" spans="23:28" x14ac:dyDescent="0.2">
      <c r="W41" s="9" t="s">
        <v>168</v>
      </c>
      <c r="X41" s="8">
        <v>9</v>
      </c>
      <c r="Y41" s="8"/>
      <c r="Z41" s="8"/>
      <c r="AA41" s="8"/>
      <c r="AB41" s="8"/>
    </row>
  </sheetData>
  <mergeCells count="3">
    <mergeCell ref="B6:D6"/>
    <mergeCell ref="N11:U11"/>
    <mergeCell ref="W11:AB1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8C536-AD23-42B2-B0A4-8891B541BFAC}">
  <dimension ref="A1:N107"/>
  <sheetViews>
    <sheetView workbookViewId="0">
      <selection activeCell="I2" sqref="I2"/>
    </sheetView>
  </sheetViews>
  <sheetFormatPr baseColWidth="10" defaultColWidth="8.83203125" defaultRowHeight="15" x14ac:dyDescent="0.2"/>
  <cols>
    <col min="1" max="1" width="15.1640625" style="4" customWidth="1"/>
    <col min="2" max="2" width="14.83203125" bestFit="1" customWidth="1"/>
    <col min="4" max="4" width="15.1640625" style="4" customWidth="1"/>
    <col min="5" max="5" width="17" bestFit="1" customWidth="1"/>
    <col min="7" max="7" width="15.1640625" style="4" customWidth="1"/>
    <col min="8" max="8" width="15.33203125" bestFit="1" customWidth="1"/>
    <col min="10" max="10" width="15.1640625" style="4" customWidth="1"/>
    <col min="11" max="11" width="16.1640625" bestFit="1" customWidth="1"/>
  </cols>
  <sheetData>
    <row r="1" spans="1:14" s="50" customFormat="1" ht="16" x14ac:dyDescent="0.2">
      <c r="A1" s="85" t="s">
        <v>338</v>
      </c>
      <c r="B1" s="85"/>
      <c r="C1" s="85"/>
      <c r="D1" s="85"/>
      <c r="E1" s="85"/>
      <c r="F1" s="85"/>
      <c r="G1" s="51"/>
      <c r="I1" s="85" t="s">
        <v>339</v>
      </c>
      <c r="J1" s="85"/>
      <c r="K1" s="85"/>
      <c r="L1" s="85"/>
      <c r="M1" s="85"/>
      <c r="N1" s="85"/>
    </row>
    <row r="2" spans="1:14" s="22" customFormat="1" ht="16" x14ac:dyDescent="0.2">
      <c r="A2" t="s">
        <v>518</v>
      </c>
      <c r="B2" s="22" t="s">
        <v>170</v>
      </c>
      <c r="C2" s="22" t="s">
        <v>335</v>
      </c>
      <c r="D2" s="47" t="s">
        <v>171</v>
      </c>
      <c r="E2" s="22" t="s">
        <v>336</v>
      </c>
      <c r="F2" s="22" t="s">
        <v>337</v>
      </c>
      <c r="G2" s="47"/>
      <c r="I2" t="s">
        <v>518</v>
      </c>
      <c r="J2" s="47" t="s">
        <v>170</v>
      </c>
      <c r="K2" s="22" t="s">
        <v>335</v>
      </c>
      <c r="L2" s="22" t="s">
        <v>171</v>
      </c>
      <c r="M2" s="22" t="s">
        <v>336</v>
      </c>
      <c r="N2" s="22" t="s">
        <v>337</v>
      </c>
    </row>
    <row r="3" spans="1:14" x14ac:dyDescent="0.2">
      <c r="A3" s="4">
        <v>1</v>
      </c>
      <c r="B3">
        <v>1.2308710091382875</v>
      </c>
      <c r="C3">
        <v>0.21679928746928945</v>
      </c>
      <c r="D3" s="4">
        <v>0.49680222716047362</v>
      </c>
      <c r="E3">
        <v>0.63973273962144694</v>
      </c>
      <c r="F3">
        <v>0.70086818918824556</v>
      </c>
      <c r="I3">
        <v>1</v>
      </c>
      <c r="J3" s="4">
        <v>0.74411481547622382</v>
      </c>
      <c r="K3">
        <v>0.57072580090106884</v>
      </c>
      <c r="L3">
        <v>1.1649848136778831</v>
      </c>
      <c r="M3">
        <v>0.69635002345165797</v>
      </c>
      <c r="N3">
        <v>1.3841530818911787</v>
      </c>
    </row>
    <row r="4" spans="1:14" x14ac:dyDescent="0.2">
      <c r="A4" s="4">
        <v>2</v>
      </c>
      <c r="B4">
        <v>0.76912899086171216</v>
      </c>
      <c r="C4">
        <v>0.29368527523825438</v>
      </c>
      <c r="D4" s="4">
        <v>0.65160925638214673</v>
      </c>
      <c r="E4">
        <v>0.53895154510043586</v>
      </c>
      <c r="F4">
        <v>0.96575080309677863</v>
      </c>
      <c r="I4">
        <v>2</v>
      </c>
      <c r="J4" s="4">
        <v>1.2558851845237762</v>
      </c>
      <c r="K4">
        <v>0.77312875830805838</v>
      </c>
      <c r="L4">
        <v>1.1150506808725846</v>
      </c>
      <c r="M4">
        <v>0.81423723210680543</v>
      </c>
      <c r="N4">
        <v>1.360727621168287</v>
      </c>
    </row>
    <row r="5" spans="1:14" x14ac:dyDescent="0.2">
      <c r="A5" s="4">
        <v>3</v>
      </c>
      <c r="B5">
        <v>1</v>
      </c>
      <c r="C5">
        <v>0.40635448102391802</v>
      </c>
      <c r="D5" s="4">
        <v>0.39516154355662692</v>
      </c>
      <c r="E5">
        <v>0.67163470433817851</v>
      </c>
      <c r="F5">
        <v>1.1552563271183283</v>
      </c>
      <c r="I5">
        <v>3</v>
      </c>
      <c r="J5" s="4">
        <v>1</v>
      </c>
      <c r="K5">
        <v>1.0697313138769693</v>
      </c>
      <c r="L5">
        <v>0.59991902603496416</v>
      </c>
      <c r="M5">
        <v>0.46353901322621105</v>
      </c>
      <c r="N5">
        <v>0.54309917327594204</v>
      </c>
    </row>
    <row r="6" spans="1:14" x14ac:dyDescent="0.2">
      <c r="A6" s="4">
        <v>4</v>
      </c>
      <c r="C6">
        <v>0.6074104472076397</v>
      </c>
      <c r="E6">
        <v>1.2881228798102959</v>
      </c>
      <c r="F6">
        <v>0.74734399160161769</v>
      </c>
      <c r="I6">
        <v>4</v>
      </c>
      <c r="K6">
        <v>0.84528617398816119</v>
      </c>
    </row>
    <row r="7" spans="1:14" x14ac:dyDescent="0.2">
      <c r="A7" s="4">
        <v>5</v>
      </c>
      <c r="E7">
        <v>0.42689376593940526</v>
      </c>
      <c r="F7">
        <v>1.1017659787833143</v>
      </c>
    </row>
    <row r="8" spans="1:14" x14ac:dyDescent="0.2">
      <c r="A8" s="4">
        <v>6</v>
      </c>
      <c r="F8">
        <v>1.3861522795522478</v>
      </c>
    </row>
    <row r="10" spans="1:14" ht="16" x14ac:dyDescent="0.2">
      <c r="A10" s="4" t="s">
        <v>332</v>
      </c>
      <c r="B10">
        <v>0.99999999999999989</v>
      </c>
      <c r="C10">
        <v>0.38106237273477539</v>
      </c>
      <c r="D10" s="4">
        <v>0.51452434236641575</v>
      </c>
      <c r="E10">
        <v>0.71306712696195251</v>
      </c>
      <c r="F10">
        <v>1.0095229282234219</v>
      </c>
      <c r="I10" t="s">
        <v>6</v>
      </c>
      <c r="J10" s="4">
        <v>1</v>
      </c>
      <c r="K10">
        <v>0.8147180117685644</v>
      </c>
      <c r="L10">
        <v>0.95998484019514407</v>
      </c>
      <c r="M10">
        <v>0.65804208959489152</v>
      </c>
      <c r="N10">
        <v>1.0959932921118025</v>
      </c>
    </row>
    <row r="11" spans="1:14" ht="16" x14ac:dyDescent="0.2">
      <c r="A11" s="4" t="s">
        <v>333</v>
      </c>
      <c r="B11">
        <v>0.23087100913828862</v>
      </c>
      <c r="C11">
        <v>0.16979424794648362</v>
      </c>
      <c r="D11" s="4">
        <v>0.12913912024978921</v>
      </c>
      <c r="E11">
        <v>0.33540837992698269</v>
      </c>
      <c r="F11">
        <v>0.25981463156933454</v>
      </c>
      <c r="I11" t="s">
        <v>7</v>
      </c>
      <c r="J11" s="4">
        <v>0.25588518452377612</v>
      </c>
      <c r="K11">
        <v>0.20593531489372049</v>
      </c>
      <c r="L11">
        <v>0.31282406764806131</v>
      </c>
      <c r="M11">
        <v>0.17845989333400938</v>
      </c>
      <c r="N11">
        <v>0.47896358737902173</v>
      </c>
    </row>
    <row r="12" spans="1:14" ht="16" x14ac:dyDescent="0.2">
      <c r="A12" s="4" t="s">
        <v>334</v>
      </c>
      <c r="B12">
        <v>0.1332934392740715</v>
      </c>
      <c r="C12">
        <v>8.4897123973241811E-2</v>
      </c>
      <c r="D12" s="4">
        <v>7.4558505839127265E-2</v>
      </c>
      <c r="E12">
        <v>0.14999918754796185</v>
      </c>
      <c r="F12">
        <v>0.10606887917567925</v>
      </c>
      <c r="I12" t="s">
        <v>8</v>
      </c>
      <c r="J12" s="4">
        <v>0.14773538016643922</v>
      </c>
      <c r="K12">
        <v>0.10296765744686025</v>
      </c>
      <c r="L12">
        <v>0.1806090596656019</v>
      </c>
      <c r="M12">
        <v>0.10303386745594223</v>
      </c>
      <c r="N12">
        <v>0.27652975610530706</v>
      </c>
    </row>
    <row r="14" spans="1:14" x14ac:dyDescent="0.2">
      <c r="A14" s="68" t="s">
        <v>364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</row>
    <row r="15" spans="1:14" s="22" customFormat="1" x14ac:dyDescent="0.2">
      <c r="A15" s="46" t="s">
        <v>173</v>
      </c>
      <c r="B15" s="44" t="s">
        <v>338</v>
      </c>
      <c r="D15" s="46" t="s">
        <v>173</v>
      </c>
      <c r="E15" s="44" t="s">
        <v>338</v>
      </c>
      <c r="G15" s="46" t="s">
        <v>173</v>
      </c>
      <c r="H15" s="44" t="s">
        <v>338</v>
      </c>
      <c r="J15" s="46" t="s">
        <v>173</v>
      </c>
      <c r="K15" s="44" t="s">
        <v>338</v>
      </c>
    </row>
    <row r="16" spans="1:14" x14ac:dyDescent="0.2">
      <c r="A16" s="19"/>
      <c r="B16" s="8"/>
      <c r="D16" s="19"/>
      <c r="E16" s="8"/>
      <c r="G16" s="19"/>
      <c r="H16" s="8"/>
      <c r="J16" s="19"/>
      <c r="K16" s="8"/>
    </row>
    <row r="17" spans="1:11" x14ac:dyDescent="0.2">
      <c r="A17" s="19" t="s">
        <v>174</v>
      </c>
      <c r="B17" s="8" t="s">
        <v>335</v>
      </c>
      <c r="D17" s="19" t="s">
        <v>196</v>
      </c>
      <c r="E17" s="8" t="s">
        <v>171</v>
      </c>
      <c r="G17" s="19" t="s">
        <v>348</v>
      </c>
      <c r="H17" s="8" t="s">
        <v>336</v>
      </c>
      <c r="J17" s="19" t="s">
        <v>356</v>
      </c>
      <c r="K17" s="8" t="s">
        <v>337</v>
      </c>
    </row>
    <row r="18" spans="1:11" x14ac:dyDescent="0.2">
      <c r="A18" s="19" t="s">
        <v>175</v>
      </c>
      <c r="B18" s="8" t="s">
        <v>175</v>
      </c>
      <c r="D18" s="19" t="s">
        <v>175</v>
      </c>
      <c r="E18" s="8" t="s">
        <v>175</v>
      </c>
      <c r="G18" s="19" t="s">
        <v>175</v>
      </c>
      <c r="H18" s="8" t="s">
        <v>175</v>
      </c>
      <c r="J18" s="19" t="s">
        <v>175</v>
      </c>
      <c r="K18" s="8" t="s">
        <v>175</v>
      </c>
    </row>
    <row r="19" spans="1:11" x14ac:dyDescent="0.2">
      <c r="A19" s="19" t="s">
        <v>176</v>
      </c>
      <c r="B19" s="8" t="s">
        <v>170</v>
      </c>
      <c r="D19" s="19" t="s">
        <v>176</v>
      </c>
      <c r="E19" s="8" t="s">
        <v>170</v>
      </c>
      <c r="G19" s="19" t="s">
        <v>176</v>
      </c>
      <c r="H19" s="8" t="s">
        <v>170</v>
      </c>
      <c r="J19" s="19" t="s">
        <v>176</v>
      </c>
      <c r="K19" s="8" t="s">
        <v>170</v>
      </c>
    </row>
    <row r="20" spans="1:11" x14ac:dyDescent="0.2">
      <c r="A20" s="19"/>
      <c r="B20" s="8"/>
      <c r="D20" s="19"/>
      <c r="E20" s="8"/>
      <c r="G20" s="19"/>
      <c r="H20" s="8"/>
      <c r="J20" s="19"/>
      <c r="K20" s="8"/>
    </row>
    <row r="21" spans="1:11" x14ac:dyDescent="0.2">
      <c r="A21" s="19" t="s">
        <v>46</v>
      </c>
      <c r="B21" s="8"/>
      <c r="D21" s="19" t="s">
        <v>46</v>
      </c>
      <c r="E21" s="8"/>
      <c r="G21" s="19" t="s">
        <v>46</v>
      </c>
      <c r="H21" s="8"/>
      <c r="J21" s="19" t="s">
        <v>46</v>
      </c>
      <c r="K21" s="8"/>
    </row>
    <row r="22" spans="1:11" x14ac:dyDescent="0.2">
      <c r="A22" s="19" t="s">
        <v>16</v>
      </c>
      <c r="B22" s="10">
        <v>9.1000000000000004E-3</v>
      </c>
      <c r="D22" s="19" t="s">
        <v>16</v>
      </c>
      <c r="E22" s="10">
        <v>3.3599999999999998E-2</v>
      </c>
      <c r="G22" s="19" t="s">
        <v>16</v>
      </c>
      <c r="H22" s="8">
        <v>0.2445</v>
      </c>
      <c r="J22" s="19" t="s">
        <v>16</v>
      </c>
      <c r="K22" s="8">
        <v>0.95889999999999997</v>
      </c>
    </row>
    <row r="23" spans="1:11" x14ac:dyDescent="0.2">
      <c r="A23" s="19" t="s">
        <v>83</v>
      </c>
      <c r="B23" s="10" t="s">
        <v>110</v>
      </c>
      <c r="D23" s="19" t="s">
        <v>83</v>
      </c>
      <c r="E23" s="10" t="s">
        <v>145</v>
      </c>
      <c r="G23" s="19" t="s">
        <v>83</v>
      </c>
      <c r="H23" s="8" t="s">
        <v>99</v>
      </c>
      <c r="J23" s="19" t="s">
        <v>83</v>
      </c>
      <c r="K23" s="8" t="s">
        <v>99</v>
      </c>
    </row>
    <row r="24" spans="1:11" ht="43" x14ac:dyDescent="0.2">
      <c r="A24" s="19" t="s">
        <v>177</v>
      </c>
      <c r="B24" s="8" t="s">
        <v>23</v>
      </c>
      <c r="D24" s="19" t="s">
        <v>177</v>
      </c>
      <c r="E24" s="8" t="s">
        <v>23</v>
      </c>
      <c r="G24" s="19" t="s">
        <v>177</v>
      </c>
      <c r="H24" s="8" t="s">
        <v>24</v>
      </c>
      <c r="J24" s="19" t="s">
        <v>177</v>
      </c>
      <c r="K24" s="8" t="s">
        <v>24</v>
      </c>
    </row>
    <row r="25" spans="1:11" ht="29" x14ac:dyDescent="0.2">
      <c r="A25" s="19" t="s">
        <v>178</v>
      </c>
      <c r="B25" s="8" t="s">
        <v>179</v>
      </c>
      <c r="D25" s="19" t="s">
        <v>178</v>
      </c>
      <c r="E25" s="8" t="s">
        <v>179</v>
      </c>
      <c r="G25" s="19" t="s">
        <v>178</v>
      </c>
      <c r="H25" s="8" t="s">
        <v>179</v>
      </c>
      <c r="J25" s="19" t="s">
        <v>178</v>
      </c>
      <c r="K25" s="8" t="s">
        <v>179</v>
      </c>
    </row>
    <row r="26" spans="1:11" x14ac:dyDescent="0.2">
      <c r="A26" s="19" t="s">
        <v>180</v>
      </c>
      <c r="B26" s="8" t="s">
        <v>340</v>
      </c>
      <c r="D26" s="19" t="s">
        <v>180</v>
      </c>
      <c r="E26" s="8" t="s">
        <v>344</v>
      </c>
      <c r="G26" s="19" t="s">
        <v>180</v>
      </c>
      <c r="H26" s="8" t="s">
        <v>349</v>
      </c>
      <c r="J26" s="19" t="s">
        <v>180</v>
      </c>
      <c r="K26" s="8" t="s">
        <v>357</v>
      </c>
    </row>
    <row r="27" spans="1:11" x14ac:dyDescent="0.2">
      <c r="A27" s="19"/>
      <c r="B27" s="8"/>
      <c r="D27" s="19"/>
      <c r="E27" s="8"/>
      <c r="G27" s="19"/>
      <c r="H27" s="8"/>
      <c r="J27" s="19"/>
      <c r="K27" s="8"/>
    </row>
    <row r="28" spans="1:11" ht="29" x14ac:dyDescent="0.2">
      <c r="A28" s="19" t="s">
        <v>182</v>
      </c>
      <c r="B28" s="8"/>
      <c r="D28" s="19" t="s">
        <v>182</v>
      </c>
      <c r="E28" s="8"/>
      <c r="G28" s="19" t="s">
        <v>182</v>
      </c>
      <c r="H28" s="8"/>
      <c r="J28" s="19" t="s">
        <v>182</v>
      </c>
      <c r="K28" s="8"/>
    </row>
    <row r="29" spans="1:11" x14ac:dyDescent="0.2">
      <c r="A29" s="19" t="s">
        <v>183</v>
      </c>
      <c r="B29" s="8">
        <v>1</v>
      </c>
      <c r="D29" s="19" t="s">
        <v>183</v>
      </c>
      <c r="E29" s="8">
        <v>1</v>
      </c>
      <c r="G29" s="19" t="s">
        <v>183</v>
      </c>
      <c r="H29" s="8">
        <v>1</v>
      </c>
      <c r="J29" s="19" t="s">
        <v>183</v>
      </c>
      <c r="K29" s="8">
        <v>1</v>
      </c>
    </row>
    <row r="30" spans="1:11" x14ac:dyDescent="0.2">
      <c r="A30" s="19" t="s">
        <v>184</v>
      </c>
      <c r="B30" s="8">
        <v>0.38109999999999999</v>
      </c>
      <c r="D30" s="19" t="s">
        <v>198</v>
      </c>
      <c r="E30" s="8">
        <v>0.51449999999999996</v>
      </c>
      <c r="G30" s="19" t="s">
        <v>350</v>
      </c>
      <c r="H30" s="8">
        <v>0.71309999999999996</v>
      </c>
      <c r="J30" s="19" t="s">
        <v>358</v>
      </c>
      <c r="K30" s="8">
        <v>1.01</v>
      </c>
    </row>
    <row r="31" spans="1:11" ht="43" x14ac:dyDescent="0.2">
      <c r="A31" s="19" t="s">
        <v>185</v>
      </c>
      <c r="B31" s="8" t="s">
        <v>341</v>
      </c>
      <c r="D31" s="19" t="s">
        <v>199</v>
      </c>
      <c r="E31" s="8" t="s">
        <v>345</v>
      </c>
      <c r="G31" s="19" t="s">
        <v>351</v>
      </c>
      <c r="H31" s="8" t="s">
        <v>352</v>
      </c>
      <c r="J31" s="19" t="s">
        <v>359</v>
      </c>
      <c r="K31" s="8" t="s">
        <v>360</v>
      </c>
    </row>
    <row r="32" spans="1:11" ht="29" x14ac:dyDescent="0.2">
      <c r="A32" s="19" t="s">
        <v>187</v>
      </c>
      <c r="B32" s="8" t="s">
        <v>342</v>
      </c>
      <c r="D32" s="19" t="s">
        <v>187</v>
      </c>
      <c r="E32" s="8" t="s">
        <v>346</v>
      </c>
      <c r="G32" s="19" t="s">
        <v>187</v>
      </c>
      <c r="H32" s="8" t="s">
        <v>353</v>
      </c>
      <c r="J32" s="19" t="s">
        <v>187</v>
      </c>
      <c r="K32" s="8" t="s">
        <v>361</v>
      </c>
    </row>
    <row r="33" spans="1:11" ht="29" x14ac:dyDescent="0.2">
      <c r="A33" s="19" t="s">
        <v>189</v>
      </c>
      <c r="B33" s="8">
        <v>0.77280000000000004</v>
      </c>
      <c r="D33" s="19" t="s">
        <v>189</v>
      </c>
      <c r="E33" s="8">
        <v>0.71640000000000004</v>
      </c>
      <c r="G33" s="19" t="s">
        <v>189</v>
      </c>
      <c r="H33" s="8">
        <v>0.21709999999999999</v>
      </c>
      <c r="J33" s="19" t="s">
        <v>189</v>
      </c>
      <c r="K33" s="8">
        <v>4.082E-4</v>
      </c>
    </row>
    <row r="34" spans="1:11" x14ac:dyDescent="0.2">
      <c r="A34" s="19"/>
      <c r="B34" s="8"/>
      <c r="D34" s="19"/>
      <c r="E34" s="8"/>
      <c r="G34" s="19"/>
      <c r="H34" s="8"/>
      <c r="J34" s="19"/>
      <c r="K34" s="8"/>
    </row>
    <row r="35" spans="1:11" ht="29" x14ac:dyDescent="0.2">
      <c r="A35" s="19" t="s">
        <v>190</v>
      </c>
      <c r="B35" s="8"/>
      <c r="D35" s="19" t="s">
        <v>190</v>
      </c>
      <c r="E35" s="8"/>
      <c r="G35" s="19" t="s">
        <v>190</v>
      </c>
      <c r="H35" s="8"/>
      <c r="J35" s="19" t="s">
        <v>190</v>
      </c>
      <c r="K35" s="8"/>
    </row>
    <row r="36" spans="1:11" x14ac:dyDescent="0.2">
      <c r="A36" s="19" t="s">
        <v>191</v>
      </c>
      <c r="B36" s="8" t="s">
        <v>343</v>
      </c>
      <c r="D36" s="19" t="s">
        <v>191</v>
      </c>
      <c r="E36" s="8" t="s">
        <v>347</v>
      </c>
      <c r="G36" s="19" t="s">
        <v>191</v>
      </c>
      <c r="H36" s="8" t="s">
        <v>354</v>
      </c>
      <c r="J36" s="19" t="s">
        <v>191</v>
      </c>
      <c r="K36" s="8" t="s">
        <v>362</v>
      </c>
    </row>
    <row r="37" spans="1:11" x14ac:dyDescent="0.2">
      <c r="A37" s="19" t="s">
        <v>16</v>
      </c>
      <c r="B37" s="8">
        <v>0.59960000000000002</v>
      </c>
      <c r="D37" s="19" t="s">
        <v>16</v>
      </c>
      <c r="E37" s="8">
        <v>0.47660000000000002</v>
      </c>
      <c r="G37" s="19" t="s">
        <v>16</v>
      </c>
      <c r="H37" s="8">
        <v>0.69269999999999998</v>
      </c>
      <c r="J37" s="19" t="s">
        <v>16</v>
      </c>
      <c r="K37" s="8">
        <v>0.99299999999999999</v>
      </c>
    </row>
    <row r="38" spans="1:11" x14ac:dyDescent="0.2">
      <c r="A38" s="19" t="s">
        <v>83</v>
      </c>
      <c r="B38" s="8" t="s">
        <v>99</v>
      </c>
      <c r="D38" s="19" t="s">
        <v>83</v>
      </c>
      <c r="E38" s="8" t="s">
        <v>99</v>
      </c>
      <c r="G38" s="19" t="s">
        <v>83</v>
      </c>
      <c r="H38" s="8" t="s">
        <v>99</v>
      </c>
      <c r="J38" s="19" t="s">
        <v>83</v>
      </c>
      <c r="K38" s="8" t="s">
        <v>99</v>
      </c>
    </row>
    <row r="39" spans="1:11" ht="43" x14ac:dyDescent="0.2">
      <c r="A39" s="19" t="s">
        <v>177</v>
      </c>
      <c r="B39" s="8" t="s">
        <v>24</v>
      </c>
      <c r="D39" s="19" t="s">
        <v>177</v>
      </c>
      <c r="E39" s="8" t="s">
        <v>24</v>
      </c>
      <c r="G39" s="19" t="s">
        <v>177</v>
      </c>
      <c r="H39" s="8" t="s">
        <v>24</v>
      </c>
      <c r="J39" s="19" t="s">
        <v>177</v>
      </c>
      <c r="K39" s="8" t="s">
        <v>24</v>
      </c>
    </row>
    <row r="40" spans="1:11" x14ac:dyDescent="0.2">
      <c r="A40" s="19"/>
      <c r="B40" s="8"/>
      <c r="D40" s="19"/>
      <c r="E40" s="8"/>
      <c r="G40" s="19"/>
      <c r="H40" s="8"/>
      <c r="J40" s="19"/>
      <c r="K40" s="8"/>
    </row>
    <row r="41" spans="1:11" x14ac:dyDescent="0.2">
      <c r="A41" s="19" t="s">
        <v>88</v>
      </c>
      <c r="B41" s="8"/>
      <c r="D41" s="19" t="s">
        <v>88</v>
      </c>
      <c r="E41" s="8"/>
      <c r="G41" s="19" t="s">
        <v>88</v>
      </c>
      <c r="H41" s="8"/>
      <c r="J41" s="19" t="s">
        <v>88</v>
      </c>
      <c r="K41" s="8"/>
    </row>
    <row r="42" spans="1:11" ht="29" x14ac:dyDescent="0.2">
      <c r="A42" s="19" t="s">
        <v>194</v>
      </c>
      <c r="B42" s="8">
        <v>3</v>
      </c>
      <c r="D42" s="19" t="s">
        <v>194</v>
      </c>
      <c r="E42" s="8">
        <v>3</v>
      </c>
      <c r="G42" s="19" t="s">
        <v>194</v>
      </c>
      <c r="H42" s="8">
        <v>3</v>
      </c>
      <c r="J42" s="19" t="s">
        <v>194</v>
      </c>
      <c r="K42" s="8">
        <v>3</v>
      </c>
    </row>
    <row r="43" spans="1:11" ht="29" x14ac:dyDescent="0.2">
      <c r="A43" s="19" t="s">
        <v>195</v>
      </c>
      <c r="B43" s="8">
        <v>4</v>
      </c>
      <c r="D43" s="19" t="s">
        <v>203</v>
      </c>
      <c r="E43" s="8">
        <v>3</v>
      </c>
      <c r="G43" s="19" t="s">
        <v>355</v>
      </c>
      <c r="H43" s="8">
        <v>5</v>
      </c>
      <c r="J43" s="19" t="s">
        <v>363</v>
      </c>
      <c r="K43" s="8">
        <v>6</v>
      </c>
    </row>
    <row r="46" spans="1:11" x14ac:dyDescent="0.2">
      <c r="A46" s="68" t="s">
        <v>381</v>
      </c>
      <c r="B46" s="68"/>
      <c r="C46" s="68"/>
      <c r="D46" s="68"/>
      <c r="E46" s="68"/>
      <c r="F46" s="68"/>
      <c r="G46" s="68"/>
      <c r="H46" s="68"/>
      <c r="I46" s="68"/>
      <c r="J46" s="68"/>
      <c r="K46" s="68"/>
    </row>
    <row r="47" spans="1:11" x14ac:dyDescent="0.2">
      <c r="A47" s="46" t="s">
        <v>173</v>
      </c>
      <c r="B47" s="44" t="s">
        <v>339</v>
      </c>
      <c r="C47" s="22"/>
      <c r="D47" s="46" t="s">
        <v>173</v>
      </c>
      <c r="E47" s="44" t="s">
        <v>339</v>
      </c>
      <c r="F47" s="22"/>
      <c r="G47" s="46" t="s">
        <v>173</v>
      </c>
      <c r="H47" s="44" t="s">
        <v>339</v>
      </c>
      <c r="I47" s="22"/>
      <c r="J47" s="46" t="s">
        <v>173</v>
      </c>
      <c r="K47" s="44" t="s">
        <v>339</v>
      </c>
    </row>
    <row r="48" spans="1:11" x14ac:dyDescent="0.2">
      <c r="A48" s="19"/>
      <c r="B48" s="8"/>
      <c r="D48" s="19"/>
      <c r="E48" s="8"/>
      <c r="G48" s="19"/>
      <c r="H48" s="8"/>
      <c r="J48" s="19"/>
      <c r="K48" s="8"/>
    </row>
    <row r="49" spans="1:11" x14ac:dyDescent="0.2">
      <c r="A49" s="19" t="s">
        <v>174</v>
      </c>
      <c r="B49" s="8" t="s">
        <v>335</v>
      </c>
      <c r="D49" s="19" t="s">
        <v>196</v>
      </c>
      <c r="E49" s="8" t="s">
        <v>171</v>
      </c>
      <c r="G49" s="19" t="s">
        <v>348</v>
      </c>
      <c r="H49" s="8" t="s">
        <v>336</v>
      </c>
      <c r="J49" s="19" t="s">
        <v>356</v>
      </c>
      <c r="K49" s="8" t="s">
        <v>337</v>
      </c>
    </row>
    <row r="50" spans="1:11" x14ac:dyDescent="0.2">
      <c r="A50" s="19" t="s">
        <v>175</v>
      </c>
      <c r="B50" s="8" t="s">
        <v>175</v>
      </c>
      <c r="D50" s="19" t="s">
        <v>175</v>
      </c>
      <c r="E50" s="8" t="s">
        <v>175</v>
      </c>
      <c r="G50" s="19" t="s">
        <v>175</v>
      </c>
      <c r="H50" s="8" t="s">
        <v>175</v>
      </c>
      <c r="J50" s="19" t="s">
        <v>175</v>
      </c>
      <c r="K50" s="8" t="s">
        <v>175</v>
      </c>
    </row>
    <row r="51" spans="1:11" x14ac:dyDescent="0.2">
      <c r="A51" s="19" t="s">
        <v>176</v>
      </c>
      <c r="B51" s="8" t="s">
        <v>170</v>
      </c>
      <c r="D51" s="19" t="s">
        <v>176</v>
      </c>
      <c r="E51" s="8" t="s">
        <v>170</v>
      </c>
      <c r="G51" s="19" t="s">
        <v>176</v>
      </c>
      <c r="H51" s="8" t="s">
        <v>170</v>
      </c>
      <c r="J51" s="19" t="s">
        <v>176</v>
      </c>
      <c r="K51" s="8" t="s">
        <v>170</v>
      </c>
    </row>
    <row r="52" spans="1:11" x14ac:dyDescent="0.2">
      <c r="A52" s="19"/>
      <c r="B52" s="8"/>
      <c r="D52" s="19"/>
      <c r="E52" s="8"/>
      <c r="G52" s="19"/>
      <c r="H52" s="8"/>
      <c r="J52" s="19"/>
      <c r="K52" s="8"/>
    </row>
    <row r="53" spans="1:11" x14ac:dyDescent="0.2">
      <c r="A53" s="19" t="s">
        <v>46</v>
      </c>
      <c r="B53" s="8"/>
      <c r="D53" s="19" t="s">
        <v>46</v>
      </c>
      <c r="E53" s="8"/>
      <c r="G53" s="19" t="s">
        <v>46</v>
      </c>
      <c r="H53" s="8"/>
      <c r="J53" s="19" t="s">
        <v>46</v>
      </c>
      <c r="K53" s="8"/>
    </row>
    <row r="54" spans="1:11" x14ac:dyDescent="0.2">
      <c r="A54" s="19" t="s">
        <v>16</v>
      </c>
      <c r="B54" s="8">
        <v>0.33450000000000002</v>
      </c>
      <c r="D54" s="19" t="s">
        <v>16</v>
      </c>
      <c r="E54" s="8">
        <v>0.87219999999999998</v>
      </c>
      <c r="G54" s="19" t="s">
        <v>16</v>
      </c>
      <c r="H54" s="8">
        <v>0.1305</v>
      </c>
      <c r="J54" s="19" t="s">
        <v>16</v>
      </c>
      <c r="K54" s="8">
        <v>0.77470000000000006</v>
      </c>
    </row>
    <row r="55" spans="1:11" x14ac:dyDescent="0.2">
      <c r="A55" s="19" t="s">
        <v>83</v>
      </c>
      <c r="B55" s="8" t="s">
        <v>99</v>
      </c>
      <c r="D55" s="19" t="s">
        <v>83</v>
      </c>
      <c r="E55" s="8" t="s">
        <v>99</v>
      </c>
      <c r="G55" s="19" t="s">
        <v>83</v>
      </c>
      <c r="H55" s="8" t="s">
        <v>99</v>
      </c>
      <c r="J55" s="19" t="s">
        <v>83</v>
      </c>
      <c r="K55" s="8" t="s">
        <v>99</v>
      </c>
    </row>
    <row r="56" spans="1:11" ht="43" x14ac:dyDescent="0.2">
      <c r="A56" s="19" t="s">
        <v>177</v>
      </c>
      <c r="B56" s="8" t="s">
        <v>24</v>
      </c>
      <c r="D56" s="19" t="s">
        <v>177</v>
      </c>
      <c r="E56" s="8" t="s">
        <v>24</v>
      </c>
      <c r="G56" s="19" t="s">
        <v>177</v>
      </c>
      <c r="H56" s="8" t="s">
        <v>24</v>
      </c>
      <c r="J56" s="19" t="s">
        <v>177</v>
      </c>
      <c r="K56" s="8" t="s">
        <v>24</v>
      </c>
    </row>
    <row r="57" spans="1:11" ht="29" x14ac:dyDescent="0.2">
      <c r="A57" s="19" t="s">
        <v>178</v>
      </c>
      <c r="B57" s="8" t="s">
        <v>179</v>
      </c>
      <c r="D57" s="19" t="s">
        <v>178</v>
      </c>
      <c r="E57" s="8" t="s">
        <v>179</v>
      </c>
      <c r="G57" s="19" t="s">
        <v>178</v>
      </c>
      <c r="H57" s="8" t="s">
        <v>179</v>
      </c>
      <c r="J57" s="19" t="s">
        <v>178</v>
      </c>
      <c r="K57" s="8" t="s">
        <v>179</v>
      </c>
    </row>
    <row r="58" spans="1:11" x14ac:dyDescent="0.2">
      <c r="A58" s="19" t="s">
        <v>180</v>
      </c>
      <c r="B58" s="8" t="s">
        <v>365</v>
      </c>
      <c r="D58" s="19" t="s">
        <v>180</v>
      </c>
      <c r="E58" s="8" t="s">
        <v>369</v>
      </c>
      <c r="G58" s="19" t="s">
        <v>180</v>
      </c>
      <c r="H58" s="8" t="s">
        <v>373</v>
      </c>
      <c r="J58" s="19" t="s">
        <v>180</v>
      </c>
      <c r="K58" s="8" t="s">
        <v>377</v>
      </c>
    </row>
    <row r="59" spans="1:11" x14ac:dyDescent="0.2">
      <c r="A59" s="19"/>
      <c r="B59" s="8"/>
      <c r="D59" s="19"/>
      <c r="E59" s="8"/>
      <c r="G59" s="19"/>
      <c r="H59" s="8"/>
      <c r="J59" s="19"/>
      <c r="K59" s="8"/>
    </row>
    <row r="60" spans="1:11" ht="29" x14ac:dyDescent="0.2">
      <c r="A60" s="19" t="s">
        <v>182</v>
      </c>
      <c r="B60" s="8"/>
      <c r="D60" s="19" t="s">
        <v>182</v>
      </c>
      <c r="E60" s="8"/>
      <c r="G60" s="19" t="s">
        <v>182</v>
      </c>
      <c r="H60" s="8"/>
      <c r="J60" s="19" t="s">
        <v>182</v>
      </c>
      <c r="K60" s="8"/>
    </row>
    <row r="61" spans="1:11" x14ac:dyDescent="0.2">
      <c r="A61" s="19" t="s">
        <v>183</v>
      </c>
      <c r="B61" s="8">
        <v>1</v>
      </c>
      <c r="D61" s="19" t="s">
        <v>183</v>
      </c>
      <c r="E61" s="8">
        <v>1</v>
      </c>
      <c r="G61" s="19" t="s">
        <v>183</v>
      </c>
      <c r="H61" s="8">
        <v>1</v>
      </c>
      <c r="J61" s="19" t="s">
        <v>183</v>
      </c>
      <c r="K61" s="8">
        <v>1</v>
      </c>
    </row>
    <row r="62" spans="1:11" x14ac:dyDescent="0.2">
      <c r="A62" s="19" t="s">
        <v>184</v>
      </c>
      <c r="B62" s="8">
        <v>0.81469999999999998</v>
      </c>
      <c r="D62" s="19" t="s">
        <v>198</v>
      </c>
      <c r="E62" s="8">
        <v>0.96</v>
      </c>
      <c r="G62" s="19" t="s">
        <v>350</v>
      </c>
      <c r="H62" s="8">
        <v>0.65800000000000003</v>
      </c>
      <c r="J62" s="19" t="s">
        <v>358</v>
      </c>
      <c r="K62" s="8">
        <v>1.0960000000000001</v>
      </c>
    </row>
    <row r="63" spans="1:11" ht="43" x14ac:dyDescent="0.2">
      <c r="A63" s="19" t="s">
        <v>185</v>
      </c>
      <c r="B63" s="8" t="s">
        <v>366</v>
      </c>
      <c r="D63" s="19" t="s">
        <v>199</v>
      </c>
      <c r="E63" s="8" t="s">
        <v>370</v>
      </c>
      <c r="G63" s="19" t="s">
        <v>351</v>
      </c>
      <c r="H63" s="8" t="s">
        <v>374</v>
      </c>
      <c r="J63" s="19" t="s">
        <v>359</v>
      </c>
      <c r="K63" s="8" t="s">
        <v>378</v>
      </c>
    </row>
    <row r="64" spans="1:11" ht="29" x14ac:dyDescent="0.2">
      <c r="A64" s="19" t="s">
        <v>187</v>
      </c>
      <c r="B64" s="8" t="s">
        <v>367</v>
      </c>
      <c r="D64" s="19" t="s">
        <v>187</v>
      </c>
      <c r="E64" s="8" t="s">
        <v>371</v>
      </c>
      <c r="G64" s="19" t="s">
        <v>187</v>
      </c>
      <c r="H64" s="8" t="s">
        <v>375</v>
      </c>
      <c r="J64" s="19" t="s">
        <v>187</v>
      </c>
      <c r="K64" s="8" t="s">
        <v>379</v>
      </c>
    </row>
    <row r="65" spans="1:11" ht="29" x14ac:dyDescent="0.2">
      <c r="A65" s="19" t="s">
        <v>189</v>
      </c>
      <c r="B65" s="8">
        <v>0.18559999999999999</v>
      </c>
      <c r="D65" s="19" t="s">
        <v>189</v>
      </c>
      <c r="E65" s="8">
        <v>7.2989999999999999E-3</v>
      </c>
      <c r="G65" s="19" t="s">
        <v>189</v>
      </c>
      <c r="H65" s="8">
        <v>0.47399999999999998</v>
      </c>
      <c r="J65" s="19" t="s">
        <v>189</v>
      </c>
      <c r="K65" s="8">
        <v>2.29E-2</v>
      </c>
    </row>
    <row r="66" spans="1:11" x14ac:dyDescent="0.2">
      <c r="A66" s="19"/>
      <c r="B66" s="8"/>
      <c r="D66" s="19"/>
      <c r="E66" s="8"/>
      <c r="G66" s="19"/>
      <c r="H66" s="8"/>
      <c r="J66" s="19"/>
      <c r="K66" s="8"/>
    </row>
    <row r="67" spans="1:11" ht="29" x14ac:dyDescent="0.2">
      <c r="A67" s="19" t="s">
        <v>190</v>
      </c>
      <c r="B67" s="8"/>
      <c r="D67" s="19" t="s">
        <v>190</v>
      </c>
      <c r="E67" s="8"/>
      <c r="G67" s="19" t="s">
        <v>190</v>
      </c>
      <c r="H67" s="8"/>
      <c r="J67" s="19" t="s">
        <v>190</v>
      </c>
      <c r="K67" s="8"/>
    </row>
    <row r="68" spans="1:11" x14ac:dyDescent="0.2">
      <c r="A68" s="19" t="s">
        <v>191</v>
      </c>
      <c r="B68" s="8" t="s">
        <v>368</v>
      </c>
      <c r="D68" s="19" t="s">
        <v>191</v>
      </c>
      <c r="E68" s="8" t="s">
        <v>372</v>
      </c>
      <c r="G68" s="19" t="s">
        <v>191</v>
      </c>
      <c r="H68" s="8" t="s">
        <v>376</v>
      </c>
      <c r="J68" s="19" t="s">
        <v>191</v>
      </c>
      <c r="K68" s="8" t="s">
        <v>380</v>
      </c>
    </row>
    <row r="69" spans="1:11" x14ac:dyDescent="0.2">
      <c r="A69" s="19" t="s">
        <v>16</v>
      </c>
      <c r="B69" s="8">
        <v>0.69189999999999996</v>
      </c>
      <c r="D69" s="19" t="s">
        <v>16</v>
      </c>
      <c r="E69" s="8">
        <v>0.80169999999999997</v>
      </c>
      <c r="G69" s="19" t="s">
        <v>16</v>
      </c>
      <c r="H69" s="8">
        <v>0.65449999999999997</v>
      </c>
      <c r="J69" s="19" t="s">
        <v>16</v>
      </c>
      <c r="K69" s="8">
        <v>0.44409999999999999</v>
      </c>
    </row>
    <row r="70" spans="1:11" x14ac:dyDescent="0.2">
      <c r="A70" s="19" t="s">
        <v>83</v>
      </c>
      <c r="B70" s="8" t="s">
        <v>99</v>
      </c>
      <c r="D70" s="19" t="s">
        <v>83</v>
      </c>
      <c r="E70" s="8" t="s">
        <v>99</v>
      </c>
      <c r="G70" s="19" t="s">
        <v>83</v>
      </c>
      <c r="H70" s="8" t="s">
        <v>99</v>
      </c>
      <c r="J70" s="19" t="s">
        <v>83</v>
      </c>
      <c r="K70" s="8" t="s">
        <v>99</v>
      </c>
    </row>
    <row r="71" spans="1:11" ht="43" x14ac:dyDescent="0.2">
      <c r="A71" s="19" t="s">
        <v>177</v>
      </c>
      <c r="B71" s="8" t="s">
        <v>24</v>
      </c>
      <c r="D71" s="19" t="s">
        <v>177</v>
      </c>
      <c r="E71" s="8" t="s">
        <v>24</v>
      </c>
      <c r="G71" s="19" t="s">
        <v>177</v>
      </c>
      <c r="H71" s="8" t="s">
        <v>24</v>
      </c>
      <c r="J71" s="19" t="s">
        <v>177</v>
      </c>
      <c r="K71" s="8" t="s">
        <v>24</v>
      </c>
    </row>
    <row r="72" spans="1:11" x14ac:dyDescent="0.2">
      <c r="A72" s="19"/>
      <c r="B72" s="8"/>
      <c r="D72" s="19"/>
      <c r="E72" s="8"/>
      <c r="G72" s="19"/>
      <c r="H72" s="8"/>
      <c r="J72" s="19"/>
      <c r="K72" s="8"/>
    </row>
    <row r="73" spans="1:11" x14ac:dyDescent="0.2">
      <c r="A73" s="19" t="s">
        <v>88</v>
      </c>
      <c r="B73" s="8"/>
      <c r="D73" s="19" t="s">
        <v>88</v>
      </c>
      <c r="E73" s="8"/>
      <c r="G73" s="19" t="s">
        <v>88</v>
      </c>
      <c r="H73" s="8"/>
      <c r="J73" s="19" t="s">
        <v>88</v>
      </c>
      <c r="K73" s="8"/>
    </row>
    <row r="74" spans="1:11" ht="29" x14ac:dyDescent="0.2">
      <c r="A74" s="19" t="s">
        <v>194</v>
      </c>
      <c r="B74" s="8">
        <v>3</v>
      </c>
      <c r="D74" s="19" t="s">
        <v>194</v>
      </c>
      <c r="E74" s="8">
        <v>3</v>
      </c>
      <c r="G74" s="19" t="s">
        <v>194</v>
      </c>
      <c r="H74" s="8">
        <v>3</v>
      </c>
      <c r="J74" s="19" t="s">
        <v>194</v>
      </c>
      <c r="K74" s="8">
        <v>3</v>
      </c>
    </row>
    <row r="75" spans="1:11" ht="29" x14ac:dyDescent="0.2">
      <c r="A75" s="19" t="s">
        <v>195</v>
      </c>
      <c r="B75" s="8">
        <v>4</v>
      </c>
      <c r="D75" s="19" t="s">
        <v>203</v>
      </c>
      <c r="E75" s="8">
        <v>3</v>
      </c>
      <c r="G75" s="19" t="s">
        <v>355</v>
      </c>
      <c r="H75" s="8">
        <v>3</v>
      </c>
      <c r="J75" s="19" t="s">
        <v>363</v>
      </c>
      <c r="K75" s="8">
        <v>3</v>
      </c>
    </row>
    <row r="78" spans="1:11" x14ac:dyDescent="0.2">
      <c r="A78" s="68" t="s">
        <v>386</v>
      </c>
      <c r="B78" s="68"/>
    </row>
    <row r="79" spans="1:11" s="22" customFormat="1" x14ac:dyDescent="0.2">
      <c r="A79" s="46" t="s">
        <v>173</v>
      </c>
      <c r="B79" s="44" t="s">
        <v>335</v>
      </c>
      <c r="D79" s="47"/>
      <c r="G79" s="47"/>
      <c r="J79" s="47"/>
    </row>
    <row r="80" spans="1:11" x14ac:dyDescent="0.2">
      <c r="A80" s="19"/>
      <c r="B80" s="8"/>
    </row>
    <row r="81" spans="1:2" x14ac:dyDescent="0.2">
      <c r="A81" s="19" t="s">
        <v>174</v>
      </c>
      <c r="B81" s="8" t="s">
        <v>339</v>
      </c>
    </row>
    <row r="82" spans="1:2" x14ac:dyDescent="0.2">
      <c r="A82" s="19" t="s">
        <v>175</v>
      </c>
      <c r="B82" s="8" t="s">
        <v>175</v>
      </c>
    </row>
    <row r="83" spans="1:2" x14ac:dyDescent="0.2">
      <c r="A83" s="19" t="s">
        <v>176</v>
      </c>
      <c r="B83" s="8" t="s">
        <v>338</v>
      </c>
    </row>
    <row r="84" spans="1:2" x14ac:dyDescent="0.2">
      <c r="A84" s="19"/>
      <c r="B84" s="8"/>
    </row>
    <row r="85" spans="1:2" x14ac:dyDescent="0.2">
      <c r="A85" s="19" t="s">
        <v>46</v>
      </c>
      <c r="B85" s="8"/>
    </row>
    <row r="86" spans="1:2" x14ac:dyDescent="0.2">
      <c r="A86" s="19" t="s">
        <v>16</v>
      </c>
      <c r="B86" s="10">
        <v>1.7500000000000002E-2</v>
      </c>
    </row>
    <row r="87" spans="1:2" x14ac:dyDescent="0.2">
      <c r="A87" s="19" t="s">
        <v>83</v>
      </c>
      <c r="B87" s="10" t="s">
        <v>145</v>
      </c>
    </row>
    <row r="88" spans="1:2" ht="43" x14ac:dyDescent="0.2">
      <c r="A88" s="19" t="s">
        <v>177</v>
      </c>
      <c r="B88" s="10" t="s">
        <v>23</v>
      </c>
    </row>
    <row r="89" spans="1:2" ht="29" x14ac:dyDescent="0.2">
      <c r="A89" s="19" t="s">
        <v>178</v>
      </c>
      <c r="B89" s="8" t="s">
        <v>179</v>
      </c>
    </row>
    <row r="90" spans="1:2" x14ac:dyDescent="0.2">
      <c r="A90" s="19" t="s">
        <v>180</v>
      </c>
      <c r="B90" s="8" t="s">
        <v>382</v>
      </c>
    </row>
    <row r="91" spans="1:2" x14ac:dyDescent="0.2">
      <c r="A91" s="19"/>
      <c r="B91" s="8"/>
    </row>
    <row r="92" spans="1:2" ht="29" x14ac:dyDescent="0.2">
      <c r="A92" s="19" t="s">
        <v>182</v>
      </c>
      <c r="B92" s="8"/>
    </row>
    <row r="93" spans="1:2" x14ac:dyDescent="0.2">
      <c r="A93" s="19" t="s">
        <v>183</v>
      </c>
      <c r="B93" s="8">
        <v>0.38109999999999999</v>
      </c>
    </row>
    <row r="94" spans="1:2" x14ac:dyDescent="0.2">
      <c r="A94" s="19" t="s">
        <v>184</v>
      </c>
      <c r="B94" s="8">
        <v>0.81469999999999998</v>
      </c>
    </row>
    <row r="95" spans="1:2" ht="43" x14ac:dyDescent="0.2">
      <c r="A95" s="19" t="s">
        <v>185</v>
      </c>
      <c r="B95" s="8" t="s">
        <v>383</v>
      </c>
    </row>
    <row r="96" spans="1:2" ht="29" x14ac:dyDescent="0.2">
      <c r="A96" s="19" t="s">
        <v>187</v>
      </c>
      <c r="B96" s="8" t="s">
        <v>384</v>
      </c>
    </row>
    <row r="97" spans="1:2" ht="29" x14ac:dyDescent="0.2">
      <c r="A97" s="19" t="s">
        <v>189</v>
      </c>
      <c r="B97" s="8">
        <v>0.63770000000000004</v>
      </c>
    </row>
    <row r="98" spans="1:2" x14ac:dyDescent="0.2">
      <c r="A98" s="19"/>
      <c r="B98" s="8"/>
    </row>
    <row r="99" spans="1:2" ht="29" x14ac:dyDescent="0.2">
      <c r="A99" s="19" t="s">
        <v>190</v>
      </c>
      <c r="B99" s="8"/>
    </row>
    <row r="100" spans="1:2" x14ac:dyDescent="0.2">
      <c r="A100" s="19" t="s">
        <v>191</v>
      </c>
      <c r="B100" s="8" t="s">
        <v>385</v>
      </c>
    </row>
    <row r="101" spans="1:2" x14ac:dyDescent="0.2">
      <c r="A101" s="19" t="s">
        <v>16</v>
      </c>
      <c r="B101" s="8">
        <v>0.75880000000000003</v>
      </c>
    </row>
    <row r="102" spans="1:2" x14ac:dyDescent="0.2">
      <c r="A102" s="19" t="s">
        <v>83</v>
      </c>
      <c r="B102" s="8" t="s">
        <v>99</v>
      </c>
    </row>
    <row r="103" spans="1:2" ht="43" x14ac:dyDescent="0.2">
      <c r="A103" s="19" t="s">
        <v>177</v>
      </c>
      <c r="B103" s="8" t="s">
        <v>24</v>
      </c>
    </row>
    <row r="104" spans="1:2" x14ac:dyDescent="0.2">
      <c r="A104" s="19"/>
      <c r="B104" s="8"/>
    </row>
    <row r="105" spans="1:2" x14ac:dyDescent="0.2">
      <c r="A105" s="19" t="s">
        <v>88</v>
      </c>
      <c r="B105" s="8"/>
    </row>
    <row r="106" spans="1:2" ht="29" x14ac:dyDescent="0.2">
      <c r="A106" s="19" t="s">
        <v>194</v>
      </c>
      <c r="B106" s="8">
        <v>4</v>
      </c>
    </row>
    <row r="107" spans="1:2" ht="29" x14ac:dyDescent="0.2">
      <c r="A107" s="19" t="s">
        <v>195</v>
      </c>
      <c r="B107" s="8">
        <v>4</v>
      </c>
    </row>
  </sheetData>
  <mergeCells count="5">
    <mergeCell ref="A78:B78"/>
    <mergeCell ref="A1:F1"/>
    <mergeCell ref="I1:N1"/>
    <mergeCell ref="A14:K14"/>
    <mergeCell ref="A46:K4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CD3C3-DA86-4D55-AB1C-B25085FD4A29}">
  <dimension ref="A1:H41"/>
  <sheetViews>
    <sheetView workbookViewId="0"/>
  </sheetViews>
  <sheetFormatPr baseColWidth="10" defaultColWidth="8.83203125" defaultRowHeight="15" x14ac:dyDescent="0.2"/>
  <cols>
    <col min="1" max="1" width="15.1640625" style="4" customWidth="1"/>
    <col min="2" max="2" width="15.33203125" bestFit="1" customWidth="1"/>
    <col min="3" max="3" width="11.83203125" bestFit="1" customWidth="1"/>
    <col min="4" max="4" width="15.1640625" customWidth="1"/>
    <col min="5" max="5" width="17" bestFit="1" customWidth="1"/>
    <col min="7" max="7" width="15.1640625" style="4" customWidth="1"/>
    <col min="8" max="8" width="14.6640625" bestFit="1" customWidth="1"/>
  </cols>
  <sheetData>
    <row r="1" spans="1:8" x14ac:dyDescent="0.2">
      <c r="A1" t="s">
        <v>518</v>
      </c>
      <c r="B1" t="s">
        <v>389</v>
      </c>
      <c r="C1" t="s">
        <v>387</v>
      </c>
      <c r="D1" t="s">
        <v>388</v>
      </c>
    </row>
    <row r="2" spans="1:8" x14ac:dyDescent="0.2">
      <c r="A2" s="4">
        <v>1</v>
      </c>
      <c r="B2">
        <v>1.2308710091382875</v>
      </c>
      <c r="C2">
        <v>0.49680222716047362</v>
      </c>
      <c r="D2">
        <v>0.93339863276146062</v>
      </c>
    </row>
    <row r="3" spans="1:8" x14ac:dyDescent="0.2">
      <c r="A3" s="4">
        <v>2</v>
      </c>
      <c r="B3">
        <v>0.76912899086171216</v>
      </c>
      <c r="C3">
        <v>0.65160925638214673</v>
      </c>
      <c r="D3">
        <v>1.2176985297919163</v>
      </c>
    </row>
    <row r="4" spans="1:8" x14ac:dyDescent="0.2">
      <c r="A4" s="4">
        <v>3</v>
      </c>
      <c r="B4">
        <v>1</v>
      </c>
      <c r="C4">
        <v>0.39516154355662692</v>
      </c>
      <c r="D4">
        <v>1.3670475984457646</v>
      </c>
    </row>
    <row r="5" spans="1:8" x14ac:dyDescent="0.2">
      <c r="A5" s="4">
        <v>4</v>
      </c>
      <c r="D5">
        <v>0.79854886210782139</v>
      </c>
    </row>
    <row r="7" spans="1:8" ht="16" x14ac:dyDescent="0.2">
      <c r="A7" s="4" t="s">
        <v>6</v>
      </c>
      <c r="B7">
        <v>0.99999999999999989</v>
      </c>
      <c r="C7">
        <v>0.51452434236641575</v>
      </c>
      <c r="D7">
        <v>1.0791734057767406</v>
      </c>
    </row>
    <row r="8" spans="1:8" ht="16" x14ac:dyDescent="0.2">
      <c r="A8" s="4" t="s">
        <v>7</v>
      </c>
      <c r="B8">
        <v>0.23087100913828862</v>
      </c>
      <c r="C8">
        <v>0.12913912024978921</v>
      </c>
      <c r="D8">
        <v>0.25952596513984805</v>
      </c>
    </row>
    <row r="9" spans="1:8" ht="16" x14ac:dyDescent="0.2">
      <c r="A9" s="4" t="s">
        <v>8</v>
      </c>
      <c r="B9">
        <v>0.1332934392740715</v>
      </c>
      <c r="C9">
        <v>7.4558505839127265E-2</v>
      </c>
      <c r="D9">
        <v>0.12976298256992402</v>
      </c>
    </row>
    <row r="12" spans="1:8" x14ac:dyDescent="0.2">
      <c r="A12" s="68" t="s">
        <v>25</v>
      </c>
      <c r="B12" s="68"/>
      <c r="C12" s="68"/>
      <c r="D12" s="68"/>
      <c r="E12" s="68"/>
      <c r="F12" s="68"/>
      <c r="G12" s="68"/>
      <c r="H12" s="68"/>
    </row>
    <row r="13" spans="1:8" s="22" customFormat="1" x14ac:dyDescent="0.2">
      <c r="A13" s="46" t="s">
        <v>173</v>
      </c>
      <c r="B13" s="44" t="s">
        <v>390</v>
      </c>
      <c r="D13" s="43" t="s">
        <v>173</v>
      </c>
      <c r="E13" s="44" t="s">
        <v>390</v>
      </c>
      <c r="G13" s="46" t="s">
        <v>173</v>
      </c>
      <c r="H13" s="44" t="s">
        <v>390</v>
      </c>
    </row>
    <row r="14" spans="1:8" x14ac:dyDescent="0.2">
      <c r="A14" s="19"/>
      <c r="B14" s="8"/>
      <c r="D14" s="9"/>
      <c r="E14" s="8"/>
      <c r="G14" s="19"/>
      <c r="H14" s="8"/>
    </row>
    <row r="15" spans="1:8" x14ac:dyDescent="0.2">
      <c r="A15" s="19" t="s">
        <v>196</v>
      </c>
      <c r="B15" t="s">
        <v>388</v>
      </c>
      <c r="D15" s="9" t="s">
        <v>174</v>
      </c>
      <c r="E15" t="s">
        <v>387</v>
      </c>
      <c r="G15" s="19" t="s">
        <v>196</v>
      </c>
      <c r="H15" t="s">
        <v>388</v>
      </c>
    </row>
    <row r="16" spans="1:8" x14ac:dyDescent="0.2">
      <c r="A16" s="19" t="s">
        <v>175</v>
      </c>
      <c r="B16" s="8" t="s">
        <v>175</v>
      </c>
      <c r="D16" s="9" t="s">
        <v>175</v>
      </c>
      <c r="E16" s="8" t="s">
        <v>175</v>
      </c>
      <c r="G16" s="19" t="s">
        <v>175</v>
      </c>
      <c r="H16" s="8" t="s">
        <v>175</v>
      </c>
    </row>
    <row r="17" spans="1:8" x14ac:dyDescent="0.2">
      <c r="A17" s="19" t="s">
        <v>176</v>
      </c>
      <c r="B17" s="8" t="s">
        <v>389</v>
      </c>
      <c r="D17" s="9" t="s">
        <v>176</v>
      </c>
      <c r="E17" s="8" t="s">
        <v>389</v>
      </c>
      <c r="G17" s="19" t="s">
        <v>174</v>
      </c>
      <c r="H17" t="s">
        <v>387</v>
      </c>
    </row>
    <row r="18" spans="1:8" x14ac:dyDescent="0.2">
      <c r="A18" s="19"/>
      <c r="B18" s="8"/>
      <c r="D18" s="9"/>
      <c r="E18" s="8"/>
      <c r="G18" s="19"/>
      <c r="H18" s="8"/>
    </row>
    <row r="19" spans="1:8" x14ac:dyDescent="0.2">
      <c r="A19" s="19" t="s">
        <v>46</v>
      </c>
      <c r="B19" s="8"/>
      <c r="D19" s="9" t="s">
        <v>46</v>
      </c>
      <c r="E19" s="8"/>
      <c r="G19" s="19" t="s">
        <v>46</v>
      </c>
      <c r="H19" s="8"/>
    </row>
    <row r="20" spans="1:8" x14ac:dyDescent="0.2">
      <c r="A20" s="19" t="s">
        <v>16</v>
      </c>
      <c r="B20" s="8">
        <v>0.69379999999999997</v>
      </c>
      <c r="D20" s="9" t="s">
        <v>16</v>
      </c>
      <c r="E20" s="8">
        <v>3.3599999999999998E-2</v>
      </c>
      <c r="G20" s="19" t="s">
        <v>16</v>
      </c>
      <c r="H20" s="10">
        <v>1.9099999999999999E-2</v>
      </c>
    </row>
    <row r="21" spans="1:8" x14ac:dyDescent="0.2">
      <c r="A21" s="19" t="s">
        <v>83</v>
      </c>
      <c r="B21" s="8" t="s">
        <v>99</v>
      </c>
      <c r="D21" s="9" t="s">
        <v>83</v>
      </c>
      <c r="E21" s="8" t="s">
        <v>145</v>
      </c>
      <c r="G21" s="19" t="s">
        <v>83</v>
      </c>
      <c r="H21" s="10" t="s">
        <v>145</v>
      </c>
    </row>
    <row r="22" spans="1:8" ht="43" x14ac:dyDescent="0.2">
      <c r="A22" s="19" t="s">
        <v>177</v>
      </c>
      <c r="B22" s="8" t="s">
        <v>24</v>
      </c>
      <c r="D22" s="9" t="s">
        <v>177</v>
      </c>
      <c r="E22" s="8" t="s">
        <v>23</v>
      </c>
      <c r="G22" s="19" t="s">
        <v>177</v>
      </c>
      <c r="H22" s="10" t="s">
        <v>23</v>
      </c>
    </row>
    <row r="23" spans="1:8" ht="29" x14ac:dyDescent="0.2">
      <c r="A23" s="19" t="s">
        <v>178</v>
      </c>
      <c r="B23" s="8" t="s">
        <v>179</v>
      </c>
      <c r="D23" s="9" t="s">
        <v>178</v>
      </c>
      <c r="E23" s="8" t="s">
        <v>179</v>
      </c>
      <c r="G23" s="19" t="s">
        <v>178</v>
      </c>
      <c r="H23" s="8" t="s">
        <v>179</v>
      </c>
    </row>
    <row r="24" spans="1:8" x14ac:dyDescent="0.2">
      <c r="A24" s="19" t="s">
        <v>180</v>
      </c>
      <c r="B24" s="8" t="s">
        <v>391</v>
      </c>
      <c r="D24" s="9" t="s">
        <v>180</v>
      </c>
      <c r="E24" s="8" t="s">
        <v>344</v>
      </c>
      <c r="G24" s="19" t="s">
        <v>180</v>
      </c>
      <c r="H24" s="8" t="s">
        <v>395</v>
      </c>
    </row>
    <row r="25" spans="1:8" x14ac:dyDescent="0.2">
      <c r="A25" s="19"/>
      <c r="B25" s="8"/>
      <c r="D25" s="9"/>
      <c r="E25" s="8"/>
      <c r="G25" s="19"/>
      <c r="H25" s="8"/>
    </row>
    <row r="26" spans="1:8" ht="29" x14ac:dyDescent="0.2">
      <c r="A26" s="19" t="s">
        <v>182</v>
      </c>
      <c r="B26" s="8"/>
      <c r="D26" s="9" t="s">
        <v>182</v>
      </c>
      <c r="E26" s="8"/>
      <c r="G26" s="19" t="s">
        <v>182</v>
      </c>
      <c r="H26" s="8"/>
    </row>
    <row r="27" spans="1:8" x14ac:dyDescent="0.2">
      <c r="A27" s="19" t="s">
        <v>183</v>
      </c>
      <c r="B27" s="8">
        <v>1</v>
      </c>
      <c r="D27" s="9" t="s">
        <v>183</v>
      </c>
      <c r="E27" s="8">
        <v>1</v>
      </c>
      <c r="G27" s="19" t="s">
        <v>184</v>
      </c>
      <c r="H27" s="8">
        <v>0.51449999999999996</v>
      </c>
    </row>
    <row r="28" spans="1:8" x14ac:dyDescent="0.2">
      <c r="A28" s="19" t="s">
        <v>198</v>
      </c>
      <c r="B28" s="8">
        <v>1.079</v>
      </c>
      <c r="D28" s="9" t="s">
        <v>184</v>
      </c>
      <c r="E28" s="8">
        <v>0.51449999999999996</v>
      </c>
      <c r="G28" s="19" t="s">
        <v>198</v>
      </c>
      <c r="H28" s="8">
        <v>1.079</v>
      </c>
    </row>
    <row r="29" spans="1:8" ht="43" x14ac:dyDescent="0.2">
      <c r="A29" s="19" t="s">
        <v>199</v>
      </c>
      <c r="B29" s="8" t="s">
        <v>392</v>
      </c>
      <c r="D29" s="9" t="s">
        <v>185</v>
      </c>
      <c r="E29" s="8" t="s">
        <v>345</v>
      </c>
      <c r="G29" s="19" t="s">
        <v>396</v>
      </c>
      <c r="H29" s="8" t="s">
        <v>397</v>
      </c>
    </row>
    <row r="30" spans="1:8" ht="29" x14ac:dyDescent="0.2">
      <c r="A30" s="19" t="s">
        <v>187</v>
      </c>
      <c r="B30" s="8" t="s">
        <v>393</v>
      </c>
      <c r="D30" s="9" t="s">
        <v>187</v>
      </c>
      <c r="E30" s="8" t="s">
        <v>346</v>
      </c>
      <c r="G30" s="19" t="s">
        <v>187</v>
      </c>
      <c r="H30" s="8" t="s">
        <v>398</v>
      </c>
    </row>
    <row r="31" spans="1:8" ht="29" x14ac:dyDescent="0.2">
      <c r="A31" s="19" t="s">
        <v>189</v>
      </c>
      <c r="B31" s="8">
        <v>3.3640000000000003E-2</v>
      </c>
      <c r="D31" s="9" t="s">
        <v>189</v>
      </c>
      <c r="E31" s="8">
        <v>0.71640000000000004</v>
      </c>
      <c r="G31" s="19" t="s">
        <v>189</v>
      </c>
      <c r="H31" s="8">
        <v>0.69889999999999997</v>
      </c>
    </row>
    <row r="32" spans="1:8" x14ac:dyDescent="0.2">
      <c r="A32" s="19"/>
      <c r="B32" s="8"/>
      <c r="D32" s="9"/>
      <c r="E32" s="8"/>
      <c r="G32" s="19"/>
      <c r="H32" s="8"/>
    </row>
    <row r="33" spans="1:8" ht="29" x14ac:dyDescent="0.2">
      <c r="A33" s="19" t="s">
        <v>190</v>
      </c>
      <c r="B33" s="8"/>
      <c r="D33" s="9" t="s">
        <v>190</v>
      </c>
      <c r="E33" s="8"/>
      <c r="G33" s="19" t="s">
        <v>190</v>
      </c>
      <c r="H33" s="8"/>
    </row>
    <row r="34" spans="1:8" x14ac:dyDescent="0.2">
      <c r="A34" s="19" t="s">
        <v>191</v>
      </c>
      <c r="B34" s="8" t="s">
        <v>394</v>
      </c>
      <c r="D34" s="9" t="s">
        <v>191</v>
      </c>
      <c r="E34" s="8" t="s">
        <v>347</v>
      </c>
      <c r="G34" s="19" t="s">
        <v>191</v>
      </c>
      <c r="H34" s="8" t="s">
        <v>399</v>
      </c>
    </row>
    <row r="35" spans="1:8" x14ac:dyDescent="0.2">
      <c r="A35" s="19" t="s">
        <v>16</v>
      </c>
      <c r="B35" s="8">
        <v>0.94069999999999998</v>
      </c>
      <c r="D35" s="9" t="s">
        <v>16</v>
      </c>
      <c r="E35" s="8">
        <v>0.47660000000000002</v>
      </c>
      <c r="G35" s="19" t="s">
        <v>16</v>
      </c>
      <c r="H35" s="8">
        <v>0.40960000000000002</v>
      </c>
    </row>
    <row r="36" spans="1:8" x14ac:dyDescent="0.2">
      <c r="A36" s="19" t="s">
        <v>83</v>
      </c>
      <c r="B36" s="8" t="s">
        <v>99</v>
      </c>
      <c r="D36" s="9" t="s">
        <v>83</v>
      </c>
      <c r="E36" s="8" t="s">
        <v>99</v>
      </c>
      <c r="G36" s="19" t="s">
        <v>83</v>
      </c>
      <c r="H36" s="8" t="s">
        <v>99</v>
      </c>
    </row>
    <row r="37" spans="1:8" ht="43" x14ac:dyDescent="0.2">
      <c r="A37" s="19" t="s">
        <v>177</v>
      </c>
      <c r="B37" s="8" t="s">
        <v>24</v>
      </c>
      <c r="D37" s="9" t="s">
        <v>177</v>
      </c>
      <c r="E37" s="8" t="s">
        <v>24</v>
      </c>
      <c r="G37" s="19" t="s">
        <v>177</v>
      </c>
      <c r="H37" s="8" t="s">
        <v>24</v>
      </c>
    </row>
    <row r="38" spans="1:8" x14ac:dyDescent="0.2">
      <c r="A38" s="19"/>
      <c r="B38" s="8"/>
      <c r="D38" s="9"/>
      <c r="E38" s="8"/>
      <c r="G38" s="19"/>
      <c r="H38" s="8"/>
    </row>
    <row r="39" spans="1:8" x14ac:dyDescent="0.2">
      <c r="A39" s="19" t="s">
        <v>88</v>
      </c>
      <c r="B39" s="8"/>
      <c r="D39" s="9" t="s">
        <v>88</v>
      </c>
      <c r="E39" s="8"/>
      <c r="G39" s="19" t="s">
        <v>88</v>
      </c>
      <c r="H39" s="8"/>
    </row>
    <row r="40" spans="1:8" ht="29" x14ac:dyDescent="0.2">
      <c r="A40" s="19" t="s">
        <v>194</v>
      </c>
      <c r="B40" s="8">
        <v>3</v>
      </c>
      <c r="D40" s="9" t="s">
        <v>194</v>
      </c>
      <c r="E40" s="8">
        <v>3</v>
      </c>
      <c r="G40" s="19" t="s">
        <v>195</v>
      </c>
      <c r="H40" s="8">
        <v>3</v>
      </c>
    </row>
    <row r="41" spans="1:8" ht="29" x14ac:dyDescent="0.2">
      <c r="A41" s="19" t="s">
        <v>203</v>
      </c>
      <c r="B41" s="8">
        <v>4</v>
      </c>
      <c r="D41" s="9" t="s">
        <v>195</v>
      </c>
      <c r="E41" s="8">
        <v>3</v>
      </c>
      <c r="G41" s="19" t="s">
        <v>203</v>
      </c>
      <c r="H41" s="8">
        <v>4</v>
      </c>
    </row>
  </sheetData>
  <mergeCells count="1">
    <mergeCell ref="A12:H1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9EE47-04AA-4E54-B7DD-BAE0F28F4420}">
  <dimension ref="A1:K71"/>
  <sheetViews>
    <sheetView workbookViewId="0">
      <selection activeCell="B1" sqref="B1"/>
    </sheetView>
  </sheetViews>
  <sheetFormatPr baseColWidth="10" defaultColWidth="8.83203125" defaultRowHeight="15" x14ac:dyDescent="0.2"/>
  <cols>
    <col min="1" max="1" width="15.1640625" style="4" customWidth="1"/>
    <col min="2" max="2" width="14.6640625" bestFit="1" customWidth="1"/>
    <col min="4" max="4" width="15.1640625" style="4" customWidth="1"/>
    <col min="5" max="5" width="12.5" bestFit="1" customWidth="1"/>
    <col min="7" max="7" width="15.1640625" style="4" customWidth="1"/>
    <col min="8" max="8" width="14.33203125" bestFit="1" customWidth="1"/>
  </cols>
  <sheetData>
    <row r="1" spans="1:11" s="52" customFormat="1" ht="16" x14ac:dyDescent="0.2">
      <c r="A1" s="53" t="s">
        <v>400</v>
      </c>
      <c r="D1" s="53"/>
      <c r="G1" s="53" t="s">
        <v>406</v>
      </c>
    </row>
    <row r="2" spans="1:11" ht="16" x14ac:dyDescent="0.2">
      <c r="A2" s="4" t="s">
        <v>407</v>
      </c>
      <c r="B2" t="s">
        <v>402</v>
      </c>
      <c r="C2" t="s">
        <v>403</v>
      </c>
      <c r="D2" s="4" t="s">
        <v>404</v>
      </c>
      <c r="E2" t="s">
        <v>405</v>
      </c>
      <c r="G2" s="4" t="s">
        <v>407</v>
      </c>
      <c r="H2" t="s">
        <v>402</v>
      </c>
      <c r="I2" t="s">
        <v>403</v>
      </c>
      <c r="J2" t="s">
        <v>404</v>
      </c>
      <c r="K2" t="s">
        <v>405</v>
      </c>
    </row>
    <row r="3" spans="1:11" x14ac:dyDescent="0.2">
      <c r="A3" s="4">
        <v>1</v>
      </c>
      <c r="B3">
        <v>3.4768165593835678</v>
      </c>
      <c r="C3">
        <v>3.6250866808680984</v>
      </c>
      <c r="D3" s="4">
        <v>8.357836342153858</v>
      </c>
      <c r="E3">
        <v>2.3157174788577612</v>
      </c>
      <c r="G3" s="4">
        <v>1</v>
      </c>
      <c r="H3">
        <v>0.8714780861646072</v>
      </c>
      <c r="I3">
        <v>1.1033485413140105</v>
      </c>
      <c r="J3">
        <v>2.8726782762460208</v>
      </c>
      <c r="K3">
        <v>0.77970941968224927</v>
      </c>
    </row>
    <row r="4" spans="1:11" x14ac:dyDescent="0.2">
      <c r="A4" s="4">
        <v>2</v>
      </c>
      <c r="B4">
        <v>3.0912393081783716</v>
      </c>
      <c r="C4">
        <v>5.1715460876828683</v>
      </c>
      <c r="D4" s="4">
        <v>10.434915300999904</v>
      </c>
      <c r="E4">
        <v>2.0535058043874588</v>
      </c>
      <c r="G4" s="4">
        <v>2</v>
      </c>
      <c r="H4">
        <v>0.91039673693119416</v>
      </c>
      <c r="I4">
        <v>7.3680999463298198</v>
      </c>
      <c r="J4">
        <v>4.4730993839821931</v>
      </c>
      <c r="K4">
        <v>0.63121539390595272</v>
      </c>
    </row>
    <row r="5" spans="1:11" x14ac:dyDescent="0.2">
      <c r="A5" s="4">
        <v>3</v>
      </c>
      <c r="B5">
        <v>1.949899295403215</v>
      </c>
      <c r="C5">
        <v>6.2843886789317676</v>
      </c>
      <c r="D5" s="4">
        <v>5.6041825180653992</v>
      </c>
      <c r="E5">
        <v>2.0766335919792818</v>
      </c>
      <c r="G5" s="4">
        <v>3</v>
      </c>
      <c r="H5">
        <v>0.74860093376313219</v>
      </c>
      <c r="I5">
        <v>1.7065489102876921</v>
      </c>
      <c r="J5">
        <v>3.1077237246700951</v>
      </c>
      <c r="K5">
        <v>0.6963862389960962</v>
      </c>
    </row>
    <row r="7" spans="1:11" ht="16" x14ac:dyDescent="0.2">
      <c r="A7" s="4" t="s">
        <v>6</v>
      </c>
      <c r="B7">
        <v>2.8393183876550516</v>
      </c>
      <c r="C7">
        <v>5.0270071491609114</v>
      </c>
      <c r="D7" s="4">
        <v>8.1323113870730541</v>
      </c>
      <c r="E7">
        <v>2.1486189584081674</v>
      </c>
      <c r="G7" s="4" t="s">
        <v>6</v>
      </c>
      <c r="H7">
        <v>0.84349191895297793</v>
      </c>
      <c r="I7">
        <v>3.3926657993105072</v>
      </c>
      <c r="J7">
        <v>3.4845004616327695</v>
      </c>
      <c r="K7">
        <v>0.70243701752809928</v>
      </c>
    </row>
    <row r="8" spans="1:11" ht="16" x14ac:dyDescent="0.2">
      <c r="A8" s="4" t="s">
        <v>401</v>
      </c>
      <c r="B8">
        <v>0.79401964422065707</v>
      </c>
      <c r="C8">
        <v>1.3355300100664711</v>
      </c>
      <c r="D8" s="4">
        <v>2.4232500766641207</v>
      </c>
      <c r="E8">
        <v>0.14517286348369537</v>
      </c>
      <c r="G8" s="4" t="s">
        <v>401</v>
      </c>
      <c r="H8">
        <v>8.4450515967029599E-2</v>
      </c>
      <c r="I8">
        <v>3.4560121765190406</v>
      </c>
      <c r="J8">
        <v>0.8641802257972887</v>
      </c>
      <c r="K8">
        <v>7.443169931853881E-2</v>
      </c>
    </row>
    <row r="9" spans="1:11" ht="16" x14ac:dyDescent="0.2">
      <c r="A9" s="4" t="s">
        <v>8</v>
      </c>
      <c r="B9">
        <v>0.45842745533264728</v>
      </c>
      <c r="C9">
        <v>0.77106861082270073</v>
      </c>
      <c r="D9" s="4">
        <v>1.3990640840758115</v>
      </c>
      <c r="E9">
        <v>8.3815591811340323E-2</v>
      </c>
      <c r="G9" s="4" t="s">
        <v>8</v>
      </c>
      <c r="H9">
        <v>4.8757528126767327E-2</v>
      </c>
      <c r="I9">
        <v>1.9953295604358927</v>
      </c>
      <c r="J9">
        <v>0.49893468599241625</v>
      </c>
      <c r="K9">
        <v>4.297316163779967E-2</v>
      </c>
    </row>
    <row r="11" spans="1:11" x14ac:dyDescent="0.2">
      <c r="A11" s="86" t="s">
        <v>420</v>
      </c>
      <c r="B11" s="86"/>
      <c r="C11" s="86"/>
      <c r="D11" s="86"/>
      <c r="E11" s="86"/>
      <c r="F11" s="86"/>
      <c r="G11" s="86"/>
      <c r="H11" s="86"/>
    </row>
    <row r="12" spans="1:11" s="22" customFormat="1" x14ac:dyDescent="0.2">
      <c r="A12" s="54" t="s">
        <v>173</v>
      </c>
      <c r="B12" s="55" t="s">
        <v>400</v>
      </c>
      <c r="C12" s="56"/>
      <c r="D12" s="54" t="s">
        <v>173</v>
      </c>
      <c r="E12" s="55" t="s">
        <v>400</v>
      </c>
      <c r="F12" s="56"/>
      <c r="G12" s="54" t="s">
        <v>173</v>
      </c>
      <c r="H12" s="55" t="s">
        <v>400</v>
      </c>
    </row>
    <row r="13" spans="1:11" x14ac:dyDescent="0.2">
      <c r="A13" s="19"/>
      <c r="B13" s="8"/>
      <c r="D13" s="19"/>
      <c r="E13" s="8"/>
      <c r="G13" s="19"/>
      <c r="H13" s="8"/>
    </row>
    <row r="14" spans="1:11" x14ac:dyDescent="0.2">
      <c r="A14" s="19" t="s">
        <v>174</v>
      </c>
      <c r="B14" s="8" t="s">
        <v>403</v>
      </c>
      <c r="D14" s="19" t="s">
        <v>196</v>
      </c>
      <c r="E14" s="8" t="s">
        <v>404</v>
      </c>
      <c r="G14" s="19" t="s">
        <v>348</v>
      </c>
      <c r="H14" s="8" t="s">
        <v>405</v>
      </c>
    </row>
    <row r="15" spans="1:11" x14ac:dyDescent="0.2">
      <c r="A15" s="19" t="s">
        <v>175</v>
      </c>
      <c r="B15" s="8" t="s">
        <v>175</v>
      </c>
      <c r="D15" s="19" t="s">
        <v>175</v>
      </c>
      <c r="E15" s="8" t="s">
        <v>175</v>
      </c>
      <c r="G15" s="19" t="s">
        <v>175</v>
      </c>
      <c r="H15" s="8" t="s">
        <v>175</v>
      </c>
    </row>
    <row r="16" spans="1:11" x14ac:dyDescent="0.2">
      <c r="A16" s="19" t="s">
        <v>176</v>
      </c>
      <c r="B16" s="8" t="s">
        <v>402</v>
      </c>
      <c r="D16" s="19" t="s">
        <v>176</v>
      </c>
      <c r="E16" s="8" t="s">
        <v>402</v>
      </c>
      <c r="G16" s="19" t="s">
        <v>176</v>
      </c>
      <c r="H16" s="8" t="s">
        <v>402</v>
      </c>
    </row>
    <row r="17" spans="1:8" x14ac:dyDescent="0.2">
      <c r="A17" s="19"/>
      <c r="B17" s="8"/>
      <c r="D17" s="19"/>
      <c r="E17" s="8"/>
      <c r="G17" s="19"/>
      <c r="H17" s="8"/>
    </row>
    <row r="18" spans="1:8" x14ac:dyDescent="0.2">
      <c r="A18" s="19" t="s">
        <v>46</v>
      </c>
      <c r="B18" s="8"/>
      <c r="D18" s="19" t="s">
        <v>46</v>
      </c>
      <c r="E18" s="8"/>
      <c r="G18" s="19" t="s">
        <v>46</v>
      </c>
      <c r="H18" s="8"/>
    </row>
    <row r="19" spans="1:8" x14ac:dyDescent="0.2">
      <c r="A19" s="19" t="s">
        <v>16</v>
      </c>
      <c r="B19" s="8">
        <v>0.21240000000000001</v>
      </c>
      <c r="D19" s="19" t="s">
        <v>16</v>
      </c>
      <c r="E19" s="10">
        <v>2.29E-2</v>
      </c>
      <c r="G19" s="19" t="s">
        <v>16</v>
      </c>
      <c r="H19" s="8">
        <v>7.1300000000000002E-2</v>
      </c>
    </row>
    <row r="20" spans="1:8" x14ac:dyDescent="0.2">
      <c r="A20" s="19" t="s">
        <v>83</v>
      </c>
      <c r="B20" s="8" t="s">
        <v>99</v>
      </c>
      <c r="D20" s="19" t="s">
        <v>83</v>
      </c>
      <c r="E20" s="10" t="s">
        <v>145</v>
      </c>
      <c r="G20" s="19" t="s">
        <v>83</v>
      </c>
      <c r="H20" s="8" t="s">
        <v>99</v>
      </c>
    </row>
    <row r="21" spans="1:8" ht="43" x14ac:dyDescent="0.2">
      <c r="A21" s="19" t="s">
        <v>177</v>
      </c>
      <c r="B21" s="8" t="s">
        <v>24</v>
      </c>
      <c r="D21" s="19" t="s">
        <v>177</v>
      </c>
      <c r="E21" s="10" t="s">
        <v>23</v>
      </c>
      <c r="G21" s="19" t="s">
        <v>177</v>
      </c>
      <c r="H21" s="8" t="s">
        <v>24</v>
      </c>
    </row>
    <row r="22" spans="1:8" ht="29" x14ac:dyDescent="0.2">
      <c r="A22" s="19" t="s">
        <v>178</v>
      </c>
      <c r="B22" s="8" t="s">
        <v>179</v>
      </c>
      <c r="D22" s="19" t="s">
        <v>178</v>
      </c>
      <c r="E22" s="8" t="s">
        <v>179</v>
      </c>
      <c r="G22" s="19" t="s">
        <v>178</v>
      </c>
      <c r="H22" s="8" t="s">
        <v>179</v>
      </c>
    </row>
    <row r="23" spans="1:8" x14ac:dyDescent="0.2">
      <c r="A23" s="19" t="s">
        <v>180</v>
      </c>
      <c r="B23" s="8" t="s">
        <v>408</v>
      </c>
      <c r="D23" s="19" t="s">
        <v>180</v>
      </c>
      <c r="E23" s="8" t="s">
        <v>412</v>
      </c>
      <c r="G23" s="19" t="s">
        <v>180</v>
      </c>
      <c r="H23" s="8" t="s">
        <v>416</v>
      </c>
    </row>
    <row r="24" spans="1:8" x14ac:dyDescent="0.2">
      <c r="A24" s="19"/>
      <c r="B24" s="8"/>
      <c r="D24" s="19"/>
      <c r="E24" s="8"/>
      <c r="G24" s="19"/>
      <c r="H24" s="8"/>
    </row>
    <row r="25" spans="1:8" ht="29" x14ac:dyDescent="0.2">
      <c r="A25" s="19" t="s">
        <v>182</v>
      </c>
      <c r="B25" s="8"/>
      <c r="D25" s="19" t="s">
        <v>182</v>
      </c>
      <c r="E25" s="8"/>
      <c r="G25" s="19" t="s">
        <v>182</v>
      </c>
      <c r="H25" s="8"/>
    </row>
    <row r="26" spans="1:8" x14ac:dyDescent="0.2">
      <c r="A26" s="19" t="s">
        <v>183</v>
      </c>
      <c r="B26" s="8">
        <v>2.839</v>
      </c>
      <c r="D26" s="19" t="s">
        <v>183</v>
      </c>
      <c r="E26" s="8">
        <v>2.839</v>
      </c>
      <c r="G26" s="19" t="s">
        <v>183</v>
      </c>
      <c r="H26" s="8">
        <v>2.839</v>
      </c>
    </row>
    <row r="27" spans="1:8" x14ac:dyDescent="0.2">
      <c r="A27" s="19" t="s">
        <v>184</v>
      </c>
      <c r="B27" s="8">
        <v>2.149</v>
      </c>
      <c r="D27" s="19" t="s">
        <v>198</v>
      </c>
      <c r="E27" s="8">
        <v>8.1319999999999997</v>
      </c>
      <c r="G27" s="19" t="s">
        <v>350</v>
      </c>
      <c r="H27" s="8">
        <v>5.0270000000000001</v>
      </c>
    </row>
    <row r="28" spans="1:8" ht="43" x14ac:dyDescent="0.2">
      <c r="A28" s="19" t="s">
        <v>185</v>
      </c>
      <c r="B28" s="8" t="s">
        <v>409</v>
      </c>
      <c r="D28" s="19" t="s">
        <v>199</v>
      </c>
      <c r="E28" s="8" t="s">
        <v>413</v>
      </c>
      <c r="G28" s="19" t="s">
        <v>351</v>
      </c>
      <c r="H28" s="8" t="s">
        <v>417</v>
      </c>
    </row>
    <row r="29" spans="1:8" ht="29" x14ac:dyDescent="0.2">
      <c r="A29" s="19" t="s">
        <v>187</v>
      </c>
      <c r="B29" s="8" t="s">
        <v>410</v>
      </c>
      <c r="D29" s="19" t="s">
        <v>187</v>
      </c>
      <c r="E29" s="8" t="s">
        <v>414</v>
      </c>
      <c r="G29" s="19" t="s">
        <v>187</v>
      </c>
      <c r="H29" s="8" t="s">
        <v>418</v>
      </c>
    </row>
    <row r="30" spans="1:8" ht="29" x14ac:dyDescent="0.2">
      <c r="A30" s="19" t="s">
        <v>189</v>
      </c>
      <c r="B30" s="8">
        <v>0.35449999999999998</v>
      </c>
      <c r="D30" s="19" t="s">
        <v>189</v>
      </c>
      <c r="E30" s="8">
        <v>0.76370000000000005</v>
      </c>
      <c r="G30" s="19" t="s">
        <v>189</v>
      </c>
      <c r="H30" s="8">
        <v>0.59789999999999999</v>
      </c>
    </row>
    <row r="31" spans="1:8" x14ac:dyDescent="0.2">
      <c r="A31" s="19"/>
      <c r="B31" s="8"/>
      <c r="D31" s="19"/>
      <c r="E31" s="8"/>
      <c r="G31" s="19"/>
      <c r="H31" s="8"/>
    </row>
    <row r="32" spans="1:8" ht="29" x14ac:dyDescent="0.2">
      <c r="A32" s="19" t="s">
        <v>190</v>
      </c>
      <c r="B32" s="8"/>
      <c r="D32" s="19" t="s">
        <v>190</v>
      </c>
      <c r="E32" s="8"/>
      <c r="G32" s="19" t="s">
        <v>190</v>
      </c>
      <c r="H32" s="8"/>
    </row>
    <row r="33" spans="1:8" x14ac:dyDescent="0.2">
      <c r="A33" s="19" t="s">
        <v>191</v>
      </c>
      <c r="B33" s="8" t="s">
        <v>411</v>
      </c>
      <c r="D33" s="19" t="s">
        <v>191</v>
      </c>
      <c r="E33" s="8" t="s">
        <v>415</v>
      </c>
      <c r="G33" s="19" t="s">
        <v>191</v>
      </c>
      <c r="H33" s="8" t="s">
        <v>419</v>
      </c>
    </row>
    <row r="34" spans="1:8" x14ac:dyDescent="0.2">
      <c r="A34" s="19" t="s">
        <v>16</v>
      </c>
      <c r="B34" s="8">
        <v>6.4699999999999994E-2</v>
      </c>
      <c r="D34" s="19" t="s">
        <v>16</v>
      </c>
      <c r="E34" s="8">
        <v>0.19389999999999999</v>
      </c>
      <c r="G34" s="19" t="s">
        <v>16</v>
      </c>
      <c r="H34" s="8">
        <v>0.52229999999999999</v>
      </c>
    </row>
    <row r="35" spans="1:8" x14ac:dyDescent="0.2">
      <c r="A35" s="19" t="s">
        <v>83</v>
      </c>
      <c r="B35" s="8" t="s">
        <v>99</v>
      </c>
      <c r="D35" s="19" t="s">
        <v>83</v>
      </c>
      <c r="E35" s="8" t="s">
        <v>99</v>
      </c>
      <c r="G35" s="19" t="s">
        <v>83</v>
      </c>
      <c r="H35" s="8" t="s">
        <v>99</v>
      </c>
    </row>
    <row r="36" spans="1:8" ht="43" x14ac:dyDescent="0.2">
      <c r="A36" s="19" t="s">
        <v>177</v>
      </c>
      <c r="B36" s="8" t="s">
        <v>24</v>
      </c>
      <c r="D36" s="19" t="s">
        <v>177</v>
      </c>
      <c r="E36" s="8" t="s">
        <v>24</v>
      </c>
      <c r="G36" s="19" t="s">
        <v>177</v>
      </c>
      <c r="H36" s="8" t="s">
        <v>24</v>
      </c>
    </row>
    <row r="37" spans="1:8" x14ac:dyDescent="0.2">
      <c r="A37" s="19"/>
      <c r="B37" s="8"/>
      <c r="D37" s="19"/>
      <c r="E37" s="8"/>
      <c r="G37" s="19"/>
      <c r="H37" s="8"/>
    </row>
    <row r="38" spans="1:8" x14ac:dyDescent="0.2">
      <c r="A38" s="19" t="s">
        <v>88</v>
      </c>
      <c r="B38" s="8"/>
      <c r="D38" s="19" t="s">
        <v>88</v>
      </c>
      <c r="E38" s="8"/>
      <c r="G38" s="19" t="s">
        <v>88</v>
      </c>
      <c r="H38" s="8"/>
    </row>
    <row r="39" spans="1:8" ht="29" x14ac:dyDescent="0.2">
      <c r="A39" s="19" t="s">
        <v>194</v>
      </c>
      <c r="B39" s="8">
        <v>3</v>
      </c>
      <c r="D39" s="19" t="s">
        <v>194</v>
      </c>
      <c r="E39" s="8">
        <v>3</v>
      </c>
      <c r="G39" s="19" t="s">
        <v>194</v>
      </c>
      <c r="H39" s="8">
        <v>3</v>
      </c>
    </row>
    <row r="40" spans="1:8" ht="29" x14ac:dyDescent="0.2">
      <c r="A40" s="19" t="s">
        <v>195</v>
      </c>
      <c r="B40" s="8">
        <v>3</v>
      </c>
      <c r="D40" s="19" t="s">
        <v>203</v>
      </c>
      <c r="E40" s="8">
        <v>3</v>
      </c>
      <c r="G40" s="19" t="s">
        <v>355</v>
      </c>
      <c r="H40" s="8">
        <v>3</v>
      </c>
    </row>
    <row r="42" spans="1:8" x14ac:dyDescent="0.2">
      <c r="A42" s="86" t="s">
        <v>433</v>
      </c>
      <c r="B42" s="86"/>
      <c r="C42" s="86"/>
      <c r="D42" s="86"/>
      <c r="E42" s="86"/>
      <c r="F42" s="86"/>
      <c r="G42" s="86"/>
      <c r="H42" s="86"/>
    </row>
    <row r="43" spans="1:8" s="22" customFormat="1" x14ac:dyDescent="0.2">
      <c r="A43" s="54" t="s">
        <v>173</v>
      </c>
      <c r="B43" s="55" t="s">
        <v>406</v>
      </c>
      <c r="C43" s="56"/>
      <c r="D43" s="54" t="s">
        <v>173</v>
      </c>
      <c r="E43" s="55" t="s">
        <v>406</v>
      </c>
      <c r="F43" s="56"/>
      <c r="G43" s="54" t="s">
        <v>173</v>
      </c>
      <c r="H43" s="55" t="s">
        <v>406</v>
      </c>
    </row>
    <row r="44" spans="1:8" x14ac:dyDescent="0.2">
      <c r="A44" s="19"/>
      <c r="B44" s="8"/>
      <c r="D44" s="19"/>
      <c r="E44" s="8"/>
      <c r="G44" s="19"/>
      <c r="H44" s="8"/>
    </row>
    <row r="45" spans="1:8" x14ac:dyDescent="0.2">
      <c r="A45" s="19" t="s">
        <v>174</v>
      </c>
      <c r="B45" s="8" t="s">
        <v>403</v>
      </c>
      <c r="D45" s="19" t="s">
        <v>196</v>
      </c>
      <c r="E45" s="8" t="s">
        <v>404</v>
      </c>
      <c r="G45" s="19" t="s">
        <v>348</v>
      </c>
      <c r="H45" s="8" t="s">
        <v>405</v>
      </c>
    </row>
    <row r="46" spans="1:8" x14ac:dyDescent="0.2">
      <c r="A46" s="19" t="s">
        <v>175</v>
      </c>
      <c r="B46" s="8" t="s">
        <v>175</v>
      </c>
      <c r="D46" s="19" t="s">
        <v>175</v>
      </c>
      <c r="E46" s="8" t="s">
        <v>175</v>
      </c>
      <c r="G46" s="19" t="s">
        <v>175</v>
      </c>
      <c r="H46" s="8" t="s">
        <v>175</v>
      </c>
    </row>
    <row r="47" spans="1:8" x14ac:dyDescent="0.2">
      <c r="A47" s="19" t="s">
        <v>176</v>
      </c>
      <c r="B47" s="8" t="s">
        <v>402</v>
      </c>
      <c r="D47" s="19" t="s">
        <v>176</v>
      </c>
      <c r="E47" s="8" t="s">
        <v>402</v>
      </c>
      <c r="G47" s="19" t="s">
        <v>176</v>
      </c>
      <c r="H47" s="8" t="s">
        <v>402</v>
      </c>
    </row>
    <row r="48" spans="1:8" x14ac:dyDescent="0.2">
      <c r="A48" s="19"/>
      <c r="B48" s="8"/>
      <c r="D48" s="19"/>
      <c r="E48" s="8"/>
      <c r="G48" s="19"/>
      <c r="H48" s="8"/>
    </row>
    <row r="49" spans="1:8" x14ac:dyDescent="0.2">
      <c r="A49" s="19" t="s">
        <v>46</v>
      </c>
      <c r="B49" s="8"/>
      <c r="D49" s="19" t="s">
        <v>46</v>
      </c>
      <c r="E49" s="8"/>
      <c r="G49" s="19" t="s">
        <v>46</v>
      </c>
      <c r="H49" s="8"/>
    </row>
    <row r="50" spans="1:8" x14ac:dyDescent="0.2">
      <c r="A50" s="19" t="s">
        <v>16</v>
      </c>
      <c r="B50" s="8">
        <v>9.5799999999999996E-2</v>
      </c>
      <c r="D50" s="19" t="s">
        <v>16</v>
      </c>
      <c r="E50" s="10">
        <v>6.1999999999999998E-3</v>
      </c>
      <c r="G50" s="19" t="s">
        <v>16</v>
      </c>
      <c r="H50" s="8">
        <v>0.27060000000000001</v>
      </c>
    </row>
    <row r="51" spans="1:8" x14ac:dyDescent="0.2">
      <c r="A51" s="19" t="s">
        <v>83</v>
      </c>
      <c r="B51" s="8" t="s">
        <v>99</v>
      </c>
      <c r="D51" s="19" t="s">
        <v>83</v>
      </c>
      <c r="E51" s="10" t="s">
        <v>110</v>
      </c>
      <c r="G51" s="19" t="s">
        <v>83</v>
      </c>
      <c r="H51" s="8" t="s">
        <v>99</v>
      </c>
    </row>
    <row r="52" spans="1:8" ht="43" x14ac:dyDescent="0.2">
      <c r="A52" s="19" t="s">
        <v>177</v>
      </c>
      <c r="B52" s="8" t="s">
        <v>24</v>
      </c>
      <c r="D52" s="19" t="s">
        <v>177</v>
      </c>
      <c r="E52" s="10" t="s">
        <v>23</v>
      </c>
      <c r="G52" s="19" t="s">
        <v>177</v>
      </c>
      <c r="H52" s="8" t="s">
        <v>24</v>
      </c>
    </row>
    <row r="53" spans="1:8" ht="29" x14ac:dyDescent="0.2">
      <c r="A53" s="19" t="s">
        <v>178</v>
      </c>
      <c r="B53" s="8" t="s">
        <v>179</v>
      </c>
      <c r="D53" s="19" t="s">
        <v>178</v>
      </c>
      <c r="E53" s="8" t="s">
        <v>179</v>
      </c>
      <c r="G53" s="19" t="s">
        <v>178</v>
      </c>
      <c r="H53" s="8" t="s">
        <v>179</v>
      </c>
    </row>
    <row r="54" spans="1:8" x14ac:dyDescent="0.2">
      <c r="A54" s="19" t="s">
        <v>180</v>
      </c>
      <c r="B54" s="8" t="s">
        <v>421</v>
      </c>
      <c r="D54" s="19" t="s">
        <v>180</v>
      </c>
      <c r="E54" s="8" t="s">
        <v>425</v>
      </c>
      <c r="G54" s="19" t="s">
        <v>180</v>
      </c>
      <c r="H54" s="8" t="s">
        <v>429</v>
      </c>
    </row>
    <row r="55" spans="1:8" x14ac:dyDescent="0.2">
      <c r="A55" s="19"/>
      <c r="B55" s="8"/>
      <c r="D55" s="19"/>
      <c r="E55" s="8"/>
      <c r="G55" s="19"/>
      <c r="H55" s="8"/>
    </row>
    <row r="56" spans="1:8" ht="29" x14ac:dyDescent="0.2">
      <c r="A56" s="19" t="s">
        <v>182</v>
      </c>
      <c r="B56" s="8"/>
      <c r="D56" s="19" t="s">
        <v>182</v>
      </c>
      <c r="E56" s="8"/>
      <c r="G56" s="19" t="s">
        <v>182</v>
      </c>
      <c r="H56" s="8"/>
    </row>
    <row r="57" spans="1:8" x14ac:dyDescent="0.2">
      <c r="A57" s="19" t="s">
        <v>183</v>
      </c>
      <c r="B57" s="8">
        <v>0.84350000000000003</v>
      </c>
      <c r="D57" s="19" t="s">
        <v>183</v>
      </c>
      <c r="E57" s="8">
        <v>0.84350000000000003</v>
      </c>
      <c r="G57" s="19" t="s">
        <v>183</v>
      </c>
      <c r="H57" s="8">
        <v>0.84350000000000003</v>
      </c>
    </row>
    <row r="58" spans="1:8" x14ac:dyDescent="0.2">
      <c r="A58" s="19" t="s">
        <v>184</v>
      </c>
      <c r="B58" s="8">
        <v>0.70240000000000002</v>
      </c>
      <c r="D58" s="19" t="s">
        <v>198</v>
      </c>
      <c r="E58" s="8">
        <v>3.4849999999999999</v>
      </c>
      <c r="G58" s="19" t="s">
        <v>350</v>
      </c>
      <c r="H58" s="8">
        <v>3.3929999999999998</v>
      </c>
    </row>
    <row r="59" spans="1:8" ht="43" x14ac:dyDescent="0.2">
      <c r="A59" s="19" t="s">
        <v>185</v>
      </c>
      <c r="B59" s="8" t="s">
        <v>422</v>
      </c>
      <c r="D59" s="19" t="s">
        <v>199</v>
      </c>
      <c r="E59" s="8" t="s">
        <v>426</v>
      </c>
      <c r="G59" s="19" t="s">
        <v>351</v>
      </c>
      <c r="H59" s="8" t="s">
        <v>430</v>
      </c>
    </row>
    <row r="60" spans="1:8" ht="29" x14ac:dyDescent="0.2">
      <c r="A60" s="19" t="s">
        <v>187</v>
      </c>
      <c r="B60" s="8" t="s">
        <v>423</v>
      </c>
      <c r="D60" s="19" t="s">
        <v>187</v>
      </c>
      <c r="E60" s="8" t="s">
        <v>427</v>
      </c>
      <c r="G60" s="19" t="s">
        <v>187</v>
      </c>
      <c r="H60" s="8" t="s">
        <v>431</v>
      </c>
    </row>
    <row r="61" spans="1:8" ht="29" x14ac:dyDescent="0.2">
      <c r="A61" s="19" t="s">
        <v>189</v>
      </c>
      <c r="B61" s="8">
        <v>0.54079999999999995</v>
      </c>
      <c r="D61" s="19" t="s">
        <v>189</v>
      </c>
      <c r="E61" s="8">
        <v>0.874</v>
      </c>
      <c r="G61" s="19" t="s">
        <v>189</v>
      </c>
      <c r="H61" s="8">
        <v>0.28970000000000001</v>
      </c>
    </row>
    <row r="62" spans="1:8" x14ac:dyDescent="0.2">
      <c r="A62" s="19"/>
      <c r="B62" s="8"/>
      <c r="D62" s="19"/>
      <c r="E62" s="8"/>
      <c r="G62" s="19"/>
      <c r="H62" s="8"/>
    </row>
    <row r="63" spans="1:8" ht="29" x14ac:dyDescent="0.2">
      <c r="A63" s="19" t="s">
        <v>190</v>
      </c>
      <c r="B63" s="8"/>
      <c r="D63" s="19" t="s">
        <v>190</v>
      </c>
      <c r="E63" s="8"/>
      <c r="G63" s="19" t="s">
        <v>190</v>
      </c>
      <c r="H63" s="8"/>
    </row>
    <row r="64" spans="1:8" x14ac:dyDescent="0.2">
      <c r="A64" s="19" t="s">
        <v>191</v>
      </c>
      <c r="B64" s="8" t="s">
        <v>424</v>
      </c>
      <c r="D64" s="19" t="s">
        <v>191</v>
      </c>
      <c r="E64" s="8" t="s">
        <v>428</v>
      </c>
      <c r="G64" s="19" t="s">
        <v>191</v>
      </c>
      <c r="H64" s="8" t="s">
        <v>432</v>
      </c>
    </row>
    <row r="65" spans="1:8" x14ac:dyDescent="0.2">
      <c r="A65" s="19" t="s">
        <v>16</v>
      </c>
      <c r="B65" s="8">
        <v>0.87439999999999996</v>
      </c>
      <c r="D65" s="19" t="s">
        <v>16</v>
      </c>
      <c r="E65" s="8">
        <v>1.89E-2</v>
      </c>
      <c r="G65" s="19" t="s">
        <v>16</v>
      </c>
      <c r="H65" s="8">
        <v>1.1999999999999999E-3</v>
      </c>
    </row>
    <row r="66" spans="1:8" x14ac:dyDescent="0.2">
      <c r="A66" s="19" t="s">
        <v>83</v>
      </c>
      <c r="B66" s="8" t="s">
        <v>99</v>
      </c>
      <c r="D66" s="19" t="s">
        <v>83</v>
      </c>
      <c r="E66" s="8" t="s">
        <v>145</v>
      </c>
      <c r="G66" s="19" t="s">
        <v>83</v>
      </c>
      <c r="H66" s="8" t="s">
        <v>110</v>
      </c>
    </row>
    <row r="67" spans="1:8" ht="43" x14ac:dyDescent="0.2">
      <c r="A67" s="19" t="s">
        <v>177</v>
      </c>
      <c r="B67" s="8" t="s">
        <v>24</v>
      </c>
      <c r="D67" s="19" t="s">
        <v>177</v>
      </c>
      <c r="E67" s="8" t="s">
        <v>23</v>
      </c>
      <c r="G67" s="19" t="s">
        <v>177</v>
      </c>
      <c r="H67" s="8" t="s">
        <v>23</v>
      </c>
    </row>
    <row r="68" spans="1:8" x14ac:dyDescent="0.2">
      <c r="A68" s="19"/>
      <c r="B68" s="8"/>
      <c r="D68" s="19"/>
      <c r="E68" s="8"/>
      <c r="G68" s="19"/>
      <c r="H68" s="8"/>
    </row>
    <row r="69" spans="1:8" x14ac:dyDescent="0.2">
      <c r="A69" s="19" t="s">
        <v>88</v>
      </c>
      <c r="B69" s="8"/>
      <c r="D69" s="19" t="s">
        <v>88</v>
      </c>
      <c r="E69" s="8"/>
      <c r="G69" s="19" t="s">
        <v>88</v>
      </c>
      <c r="H69" s="8"/>
    </row>
    <row r="70" spans="1:8" ht="29" x14ac:dyDescent="0.2">
      <c r="A70" s="19" t="s">
        <v>194</v>
      </c>
      <c r="B70" s="8">
        <v>3</v>
      </c>
      <c r="D70" s="19" t="s">
        <v>194</v>
      </c>
      <c r="E70" s="8">
        <v>3</v>
      </c>
      <c r="G70" s="19" t="s">
        <v>194</v>
      </c>
      <c r="H70" s="8">
        <v>3</v>
      </c>
    </row>
    <row r="71" spans="1:8" ht="29" x14ac:dyDescent="0.2">
      <c r="A71" s="19" t="s">
        <v>195</v>
      </c>
      <c r="B71" s="8">
        <v>3</v>
      </c>
      <c r="D71" s="19" t="s">
        <v>203</v>
      </c>
      <c r="E71" s="8">
        <v>3</v>
      </c>
      <c r="G71" s="19" t="s">
        <v>355</v>
      </c>
      <c r="H71" s="8">
        <v>3</v>
      </c>
    </row>
  </sheetData>
  <mergeCells count="2">
    <mergeCell ref="A11:H11"/>
    <mergeCell ref="A42:H4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89645-9D52-4401-B474-B898DD5CFC1B}">
  <dimension ref="A1:R55"/>
  <sheetViews>
    <sheetView workbookViewId="0">
      <selection activeCell="M2" sqref="M2"/>
    </sheetView>
  </sheetViews>
  <sheetFormatPr baseColWidth="10" defaultColWidth="8.83203125" defaultRowHeight="15" x14ac:dyDescent="0.2"/>
  <cols>
    <col min="1" max="1" width="29.33203125" bestFit="1" customWidth="1"/>
    <col min="2" max="2" width="13.33203125" bestFit="1" customWidth="1"/>
    <col min="3" max="3" width="15.1640625" bestFit="1" customWidth="1"/>
    <col min="4" max="4" width="18.83203125" style="4" customWidth="1"/>
    <col min="5" max="5" width="13.83203125" bestFit="1" customWidth="1"/>
    <col min="7" max="7" width="18.5" style="4" customWidth="1"/>
    <col min="8" max="8" width="13.33203125" bestFit="1" customWidth="1"/>
    <col min="11" max="11" width="24" customWidth="1"/>
    <col min="14" max="14" width="16.6640625" customWidth="1"/>
    <col min="17" max="17" width="16.6640625" customWidth="1"/>
  </cols>
  <sheetData>
    <row r="1" spans="1:18" ht="16" x14ac:dyDescent="0.2">
      <c r="A1" s="52" t="s">
        <v>437</v>
      </c>
      <c r="G1" s="58" t="s">
        <v>438</v>
      </c>
      <c r="M1" s="57" t="s">
        <v>439</v>
      </c>
    </row>
    <row r="2" spans="1:18" ht="16" x14ac:dyDescent="0.2">
      <c r="A2" t="s">
        <v>518</v>
      </c>
      <c r="B2" t="s">
        <v>12</v>
      </c>
      <c r="C2" t="s">
        <v>434</v>
      </c>
      <c r="D2" s="4" t="s">
        <v>435</v>
      </c>
      <c r="E2" t="s">
        <v>436</v>
      </c>
      <c r="G2" t="s">
        <v>518</v>
      </c>
      <c r="H2" t="s">
        <v>12</v>
      </c>
      <c r="I2" t="s">
        <v>434</v>
      </c>
      <c r="J2" t="s">
        <v>435</v>
      </c>
      <c r="K2" t="s">
        <v>436</v>
      </c>
      <c r="M2" t="s">
        <v>518</v>
      </c>
      <c r="N2" t="s">
        <v>12</v>
      </c>
      <c r="O2" t="s">
        <v>434</v>
      </c>
      <c r="P2" t="s">
        <v>435</v>
      </c>
      <c r="Q2" t="s">
        <v>436</v>
      </c>
    </row>
    <row r="3" spans="1:18" x14ac:dyDescent="0.2">
      <c r="A3">
        <v>1</v>
      </c>
      <c r="B3">
        <v>33.034039718643605</v>
      </c>
      <c r="C3">
        <v>21.608767051721308</v>
      </c>
      <c r="D3" s="4">
        <v>1.4857163306475689</v>
      </c>
      <c r="E3">
        <v>0.11147368282431197</v>
      </c>
      <c r="G3" s="4">
        <v>1</v>
      </c>
      <c r="H3">
        <v>2.8696662289329216</v>
      </c>
      <c r="I3">
        <v>1.4685630264260161</v>
      </c>
      <c r="J3">
        <v>8.1915828270391859</v>
      </c>
      <c r="K3">
        <v>0.91704207989703901</v>
      </c>
      <c r="M3">
        <v>1</v>
      </c>
      <c r="N3">
        <v>6.6738161053487657</v>
      </c>
      <c r="O3">
        <v>6.3783497138747789</v>
      </c>
      <c r="P3">
        <v>11.913420197299276</v>
      </c>
      <c r="Q3">
        <v>3.9460301289960471</v>
      </c>
    </row>
    <row r="4" spans="1:18" x14ac:dyDescent="0.2">
      <c r="A4">
        <v>2</v>
      </c>
      <c r="B4">
        <v>123.44605588831351</v>
      </c>
      <c r="C4">
        <v>23.446653707862339</v>
      </c>
      <c r="D4" s="4">
        <v>2.5969416748966649</v>
      </c>
      <c r="E4">
        <v>2.3266858810729061</v>
      </c>
      <c r="G4" s="4">
        <v>2</v>
      </c>
      <c r="H4">
        <v>17.60622335149457</v>
      </c>
      <c r="I4">
        <v>1.0095703973107157</v>
      </c>
      <c r="J4">
        <v>22.301542414060528</v>
      </c>
      <c r="K4">
        <v>2.3856992210939922</v>
      </c>
      <c r="M4">
        <v>2</v>
      </c>
      <c r="N4">
        <v>15.056255023343901</v>
      </c>
      <c r="O4">
        <v>7.5209321710340786</v>
      </c>
      <c r="P4">
        <v>19.950066130064695</v>
      </c>
      <c r="Q4">
        <v>2.4233290844816917</v>
      </c>
    </row>
    <row r="5" spans="1:18" x14ac:dyDescent="0.2">
      <c r="A5">
        <v>3</v>
      </c>
      <c r="B5">
        <v>141.02462733864317</v>
      </c>
      <c r="C5">
        <v>2.1186671673698849</v>
      </c>
      <c r="D5" s="4">
        <v>1.1071258170278342</v>
      </c>
      <c r="E5">
        <v>0.17674844105077853</v>
      </c>
      <c r="G5" s="4">
        <v>3</v>
      </c>
      <c r="H5">
        <v>4.4607277456880841</v>
      </c>
      <c r="I5">
        <v>0.63991155999083316</v>
      </c>
      <c r="J5">
        <v>21.830483712506947</v>
      </c>
      <c r="K5">
        <v>0.18413902107194666</v>
      </c>
      <c r="M5">
        <v>3</v>
      </c>
      <c r="N5">
        <v>10.12080760292609</v>
      </c>
      <c r="O5">
        <v>4.3607997306500641</v>
      </c>
      <c r="P5">
        <v>21.346428921632508</v>
      </c>
      <c r="Q5">
        <v>5.1974768517575818</v>
      </c>
    </row>
    <row r="6" spans="1:18" x14ac:dyDescent="0.2">
      <c r="A6">
        <v>4</v>
      </c>
      <c r="B6">
        <v>46.995131702841554</v>
      </c>
      <c r="C6">
        <v>84.373396578429634</v>
      </c>
      <c r="G6" s="4">
        <v>4</v>
      </c>
      <c r="H6">
        <v>4.9083124344336015</v>
      </c>
      <c r="I6">
        <v>1.533197395587435</v>
      </c>
      <c r="M6">
        <v>4</v>
      </c>
      <c r="N6">
        <v>14.975706588325616</v>
      </c>
      <c r="O6">
        <v>5.1661233555666524</v>
      </c>
    </row>
    <row r="7" spans="1:18" x14ac:dyDescent="0.2">
      <c r="A7">
        <v>5</v>
      </c>
      <c r="B7">
        <v>75.053941521007019</v>
      </c>
      <c r="C7">
        <v>35.296639642407683</v>
      </c>
      <c r="G7" s="4">
        <v>5</v>
      </c>
      <c r="H7">
        <v>2.705514255737413</v>
      </c>
      <c r="I7">
        <v>3.3215798314739575</v>
      </c>
      <c r="M7">
        <v>5</v>
      </c>
      <c r="N7">
        <v>23.714106302182152</v>
      </c>
      <c r="O7">
        <v>8.4674717126743531</v>
      </c>
    </row>
    <row r="9" spans="1:18" ht="16" x14ac:dyDescent="0.2">
      <c r="A9" t="s">
        <v>332</v>
      </c>
      <c r="B9">
        <f>AVERAGE(B3:B7)</f>
        <v>83.910759233889763</v>
      </c>
      <c r="C9">
        <f>AVERAGE(C3:C7)</f>
        <v>33.368824829558172</v>
      </c>
      <c r="D9" s="4">
        <f>AVERAGE(D3:D7)</f>
        <v>1.7299279408573558</v>
      </c>
      <c r="E9">
        <f>AVERAGE(E3:E7)</f>
        <v>0.87163600164933219</v>
      </c>
      <c r="G9" s="4" t="s">
        <v>332</v>
      </c>
      <c r="H9">
        <f>AVERAGE(H3:H7)</f>
        <v>6.5100888032573181</v>
      </c>
      <c r="I9">
        <f>AVERAGE(I3:I7)</f>
        <v>1.5945644421577914</v>
      </c>
      <c r="J9">
        <f>AVERAGE(J3:J7)</f>
        <v>17.441202984535554</v>
      </c>
      <c r="K9">
        <f>AVERAGE(K3:K7)</f>
        <v>1.1622934406876593</v>
      </c>
      <c r="M9" t="s">
        <v>332</v>
      </c>
      <c r="N9">
        <f>AVERAGE(N3:N7)</f>
        <v>14.108138324425306</v>
      </c>
      <c r="O9">
        <f>AVERAGE(O3:O7)</f>
        <v>6.3787353367599851</v>
      </c>
      <c r="P9">
        <f>AVERAGE(P3:P7)</f>
        <v>17.736638416332159</v>
      </c>
      <c r="Q9">
        <f>AVERAGE(Q3:Q7)</f>
        <v>3.8556120217451073</v>
      </c>
    </row>
    <row r="10" spans="1:18" ht="16" x14ac:dyDescent="0.2">
      <c r="A10" t="s">
        <v>333</v>
      </c>
      <c r="B10">
        <f>STDEV(B3:B7)</f>
        <v>47.049657214701931</v>
      </c>
      <c r="C10">
        <f>STDEV(C3:C7)</f>
        <v>30.897020899499033</v>
      </c>
      <c r="D10" s="4">
        <f>STDEV(D3:D7)</f>
        <v>0.77434960160789357</v>
      </c>
      <c r="E10">
        <f>STDEV(E3:E7)</f>
        <v>1.2605327493656397</v>
      </c>
      <c r="G10" s="4" t="s">
        <v>333</v>
      </c>
      <c r="H10">
        <f>STDEV(H3:H7)</f>
        <v>6.2772851257505158</v>
      </c>
      <c r="I10">
        <f>STDEV(I3:I7)</f>
        <v>1.0314800754307223</v>
      </c>
      <c r="J10">
        <f>STDEV(J3:J7)</f>
        <v>8.0138679093524914</v>
      </c>
      <c r="K10">
        <f>STDEV(K3:K7)</f>
        <v>1.1210834050406402</v>
      </c>
      <c r="M10" t="s">
        <v>333</v>
      </c>
      <c r="N10">
        <f>STDEV(N3:N7)</f>
        <v>6.4244488848587542</v>
      </c>
      <c r="O10">
        <f>STDEV(O3:O7)</f>
        <v>1.6740613289496402</v>
      </c>
      <c r="P10">
        <f>STDEV(P3:P7)</f>
        <v>5.0911550832081431</v>
      </c>
      <c r="Q10">
        <f>STDEV(Q3:Q7)</f>
        <v>1.3892823810369097</v>
      </c>
    </row>
    <row r="11" spans="1:18" ht="16" x14ac:dyDescent="0.2">
      <c r="A11" t="s">
        <v>334</v>
      </c>
      <c r="B11">
        <f>B10/SQRT(COUNT(B3:B7))</f>
        <v>21.041246370027388</v>
      </c>
      <c r="C11">
        <f>C10/SQRT(COUNT(C3:C7))</f>
        <v>13.817567806702307</v>
      </c>
      <c r="D11" s="4">
        <f>D10/SQRT(COUNT(D3:D7))</f>
        <v>0.44707095093519683</v>
      </c>
      <c r="E11">
        <f>E10/SQRT(COUNT(E3:E7))</f>
        <v>0.72776892216859124</v>
      </c>
      <c r="G11" s="4" t="s">
        <v>334</v>
      </c>
      <c r="H11">
        <f>H10/SQRT(COUNT(H3:H7))</f>
        <v>2.8072872510652935</v>
      </c>
      <c r="I11">
        <f>I10/SQRT(COUNT(I3:I7))</f>
        <v>0.46129191321994112</v>
      </c>
      <c r="J11">
        <f>J10/SQRT(COUNT(J3:J7))</f>
        <v>4.6268087947147647</v>
      </c>
      <c r="K11">
        <f>K10/SQRT(COUNT(K3:K7))</f>
        <v>0.64725780568423585</v>
      </c>
      <c r="M11" t="s">
        <v>334</v>
      </c>
      <c r="N11">
        <f>N10/SQRT(COUNT(N3:N7))</f>
        <v>2.8731008849033786</v>
      </c>
      <c r="O11">
        <f>O10/SQRT(COUNT(O3:O7))</f>
        <v>0.74866298600700643</v>
      </c>
      <c r="P11">
        <f>P10/SQRT(COUNT(P3:P7))</f>
        <v>2.939379757776353</v>
      </c>
      <c r="Q11">
        <f>Q10/SQRT(COUNT(Q3:Q7))</f>
        <v>0.80210255667206409</v>
      </c>
    </row>
    <row r="13" spans="1:18" x14ac:dyDescent="0.2">
      <c r="A13" s="64" t="s">
        <v>460</v>
      </c>
      <c r="B13" s="66"/>
      <c r="C13" s="66"/>
      <c r="D13" s="66"/>
      <c r="E13" s="66"/>
      <c r="F13" s="66"/>
      <c r="G13" s="66"/>
      <c r="H13" s="66"/>
      <c r="K13" s="64" t="s">
        <v>461</v>
      </c>
      <c r="L13" s="66"/>
      <c r="M13" s="66"/>
      <c r="N13" s="66"/>
      <c r="O13" s="66"/>
      <c r="P13" s="66"/>
      <c r="Q13" s="66"/>
      <c r="R13" s="66"/>
    </row>
    <row r="14" spans="1:18" s="47" customFormat="1" x14ac:dyDescent="0.2">
      <c r="A14" s="54" t="s">
        <v>173</v>
      </c>
      <c r="B14" s="61" t="s">
        <v>437</v>
      </c>
      <c r="D14" s="54" t="s">
        <v>173</v>
      </c>
      <c r="E14" s="61" t="s">
        <v>437</v>
      </c>
      <c r="G14" s="54" t="s">
        <v>173</v>
      </c>
      <c r="H14" s="61" t="s">
        <v>437</v>
      </c>
      <c r="K14" s="54" t="s">
        <v>173</v>
      </c>
      <c r="L14" s="61" t="s">
        <v>438</v>
      </c>
      <c r="N14" s="54" t="s">
        <v>173</v>
      </c>
      <c r="O14" s="61" t="s">
        <v>438</v>
      </c>
      <c r="Q14" s="54" t="s">
        <v>173</v>
      </c>
      <c r="R14" s="61" t="s">
        <v>438</v>
      </c>
    </row>
    <row r="15" spans="1:18" s="4" customFormat="1" x14ac:dyDescent="0.2">
      <c r="A15" s="18"/>
      <c r="B15" s="59"/>
      <c r="D15" s="18"/>
      <c r="E15" s="59"/>
      <c r="G15" s="18"/>
      <c r="H15" s="59"/>
    </row>
    <row r="16" spans="1:18" s="4" customFormat="1" ht="32" x14ac:dyDescent="0.2">
      <c r="A16" s="18" t="s">
        <v>174</v>
      </c>
      <c r="B16" s="59" t="s">
        <v>434</v>
      </c>
      <c r="D16" s="18" t="s">
        <v>196</v>
      </c>
      <c r="E16" s="59" t="s">
        <v>435</v>
      </c>
      <c r="G16" s="18" t="s">
        <v>348</v>
      </c>
      <c r="H16" s="59" t="s">
        <v>436</v>
      </c>
      <c r="K16" s="4" t="s">
        <v>196</v>
      </c>
      <c r="L16" s="4" t="s">
        <v>435</v>
      </c>
      <c r="N16" s="4" t="s">
        <v>174</v>
      </c>
      <c r="O16" s="4" t="s">
        <v>434</v>
      </c>
      <c r="Q16" s="4" t="s">
        <v>348</v>
      </c>
      <c r="R16" s="4" t="s">
        <v>436</v>
      </c>
    </row>
    <row r="17" spans="1:18" s="4" customFormat="1" ht="16" x14ac:dyDescent="0.2">
      <c r="A17" s="18" t="s">
        <v>175</v>
      </c>
      <c r="B17" s="59" t="s">
        <v>175</v>
      </c>
      <c r="D17" s="18" t="s">
        <v>175</v>
      </c>
      <c r="E17" s="59" t="s">
        <v>175</v>
      </c>
      <c r="G17" s="18" t="s">
        <v>175</v>
      </c>
      <c r="H17" s="59" t="s">
        <v>175</v>
      </c>
      <c r="K17" s="4" t="s">
        <v>175</v>
      </c>
      <c r="L17" s="4" t="s">
        <v>175</v>
      </c>
      <c r="N17" s="4" t="s">
        <v>175</v>
      </c>
      <c r="O17" s="4" t="s">
        <v>175</v>
      </c>
      <c r="Q17" s="4" t="s">
        <v>175</v>
      </c>
      <c r="R17" s="4" t="s">
        <v>175</v>
      </c>
    </row>
    <row r="18" spans="1:18" s="4" customFormat="1" ht="16" x14ac:dyDescent="0.2">
      <c r="A18" s="18" t="s">
        <v>176</v>
      </c>
      <c r="B18" s="59" t="s">
        <v>12</v>
      </c>
      <c r="D18" s="18" t="s">
        <v>176</v>
      </c>
      <c r="E18" s="59" t="s">
        <v>12</v>
      </c>
      <c r="G18" s="18" t="s">
        <v>176</v>
      </c>
      <c r="H18" s="59" t="s">
        <v>12</v>
      </c>
      <c r="K18" s="4" t="s">
        <v>176</v>
      </c>
      <c r="L18" s="4" t="s">
        <v>12</v>
      </c>
      <c r="N18" s="4" t="s">
        <v>176</v>
      </c>
      <c r="O18" s="4" t="s">
        <v>12</v>
      </c>
      <c r="Q18" s="4" t="s">
        <v>176</v>
      </c>
      <c r="R18" s="4" t="s">
        <v>12</v>
      </c>
    </row>
    <row r="19" spans="1:18" s="4" customFormat="1" x14ac:dyDescent="0.2">
      <c r="A19" s="18"/>
      <c r="B19" s="59"/>
      <c r="D19" s="18"/>
      <c r="E19" s="59"/>
      <c r="G19" s="18"/>
      <c r="H19" s="59"/>
    </row>
    <row r="20" spans="1:18" s="4" customFormat="1" ht="16" x14ac:dyDescent="0.2">
      <c r="A20" s="18" t="s">
        <v>440</v>
      </c>
      <c r="B20" s="59"/>
      <c r="D20" s="18" t="s">
        <v>440</v>
      </c>
      <c r="E20" s="59"/>
      <c r="G20" s="18" t="s">
        <v>440</v>
      </c>
      <c r="H20" s="59"/>
      <c r="K20" s="4" t="s">
        <v>440</v>
      </c>
      <c r="N20" s="4" t="s">
        <v>440</v>
      </c>
      <c r="Q20" s="4" t="s">
        <v>440</v>
      </c>
    </row>
    <row r="21" spans="1:18" s="4" customFormat="1" ht="16" x14ac:dyDescent="0.2">
      <c r="A21" s="18" t="s">
        <v>16</v>
      </c>
      <c r="B21" s="59">
        <v>9.5200000000000007E-2</v>
      </c>
      <c r="D21" s="18" t="s">
        <v>16</v>
      </c>
      <c r="E21" s="60">
        <v>3.5700000000000003E-2</v>
      </c>
      <c r="G21" s="18" t="s">
        <v>16</v>
      </c>
      <c r="H21" s="60">
        <v>3.5700000000000003E-2</v>
      </c>
      <c r="K21" s="4" t="s">
        <v>16</v>
      </c>
      <c r="L21" s="4">
        <v>7.1400000000000005E-2</v>
      </c>
      <c r="N21" s="4" t="s">
        <v>16</v>
      </c>
      <c r="O21" s="62">
        <v>3.1699999999999999E-2</v>
      </c>
      <c r="Q21" s="4" t="s">
        <v>16</v>
      </c>
      <c r="R21" s="62">
        <v>3.5700000000000003E-2</v>
      </c>
    </row>
    <row r="22" spans="1:18" s="4" customFormat="1" ht="48" x14ac:dyDescent="0.2">
      <c r="A22" s="18" t="s">
        <v>441</v>
      </c>
      <c r="B22" s="59" t="s">
        <v>442</v>
      </c>
      <c r="D22" s="18" t="s">
        <v>441</v>
      </c>
      <c r="E22" s="60" t="s">
        <v>442</v>
      </c>
      <c r="G22" s="18" t="s">
        <v>441</v>
      </c>
      <c r="H22" s="60" t="s">
        <v>442</v>
      </c>
      <c r="K22" s="4" t="s">
        <v>441</v>
      </c>
      <c r="L22" s="4" t="s">
        <v>442</v>
      </c>
      <c r="N22" s="4" t="s">
        <v>441</v>
      </c>
      <c r="O22" s="62" t="s">
        <v>442</v>
      </c>
      <c r="Q22" s="4" t="s">
        <v>441</v>
      </c>
      <c r="R22" s="62" t="s">
        <v>442</v>
      </c>
    </row>
    <row r="23" spans="1:18" s="4" customFormat="1" ht="16" x14ac:dyDescent="0.2">
      <c r="A23" s="18" t="s">
        <v>83</v>
      </c>
      <c r="B23" s="59" t="s">
        <v>99</v>
      </c>
      <c r="D23" s="18" t="s">
        <v>83</v>
      </c>
      <c r="E23" s="60" t="s">
        <v>145</v>
      </c>
      <c r="G23" s="18" t="s">
        <v>83</v>
      </c>
      <c r="H23" s="60" t="s">
        <v>145</v>
      </c>
      <c r="K23" s="4" t="s">
        <v>83</v>
      </c>
      <c r="L23" s="4" t="s">
        <v>99</v>
      </c>
      <c r="N23" s="4" t="s">
        <v>83</v>
      </c>
      <c r="O23" s="62" t="s">
        <v>145</v>
      </c>
      <c r="Q23" s="4" t="s">
        <v>83</v>
      </c>
      <c r="R23" s="62" t="s">
        <v>145</v>
      </c>
    </row>
    <row r="24" spans="1:18" s="4" customFormat="1" ht="32" x14ac:dyDescent="0.2">
      <c r="A24" s="18" t="s">
        <v>177</v>
      </c>
      <c r="B24" s="59" t="s">
        <v>24</v>
      </c>
      <c r="D24" s="18" t="s">
        <v>177</v>
      </c>
      <c r="E24" s="60" t="s">
        <v>23</v>
      </c>
      <c r="G24" s="18" t="s">
        <v>177</v>
      </c>
      <c r="H24" s="60" t="s">
        <v>23</v>
      </c>
      <c r="K24" s="4" t="s">
        <v>177</v>
      </c>
      <c r="L24" s="4" t="s">
        <v>24</v>
      </c>
      <c r="N24" s="4" t="s">
        <v>177</v>
      </c>
      <c r="O24" s="62" t="s">
        <v>23</v>
      </c>
      <c r="Q24" s="4" t="s">
        <v>177</v>
      </c>
      <c r="R24" s="62" t="s">
        <v>23</v>
      </c>
    </row>
    <row r="25" spans="1:18" s="4" customFormat="1" ht="32" x14ac:dyDescent="0.2">
      <c r="A25" s="18" t="s">
        <v>178</v>
      </c>
      <c r="B25" s="59" t="s">
        <v>179</v>
      </c>
      <c r="D25" s="18" t="s">
        <v>178</v>
      </c>
      <c r="E25" s="59" t="s">
        <v>179</v>
      </c>
      <c r="G25" s="18" t="s">
        <v>178</v>
      </c>
      <c r="H25" s="59" t="s">
        <v>179</v>
      </c>
      <c r="K25" s="4" t="s">
        <v>178</v>
      </c>
      <c r="L25" s="4" t="s">
        <v>179</v>
      </c>
      <c r="N25" s="4" t="s">
        <v>178</v>
      </c>
      <c r="O25" s="4" t="s">
        <v>179</v>
      </c>
      <c r="Q25" s="4" t="s">
        <v>178</v>
      </c>
      <c r="R25" s="4" t="s">
        <v>179</v>
      </c>
    </row>
    <row r="26" spans="1:18" s="4" customFormat="1" ht="32" x14ac:dyDescent="0.2">
      <c r="A26" s="18" t="s">
        <v>443</v>
      </c>
      <c r="B26" s="59" t="s">
        <v>444</v>
      </c>
      <c r="D26" s="18" t="s">
        <v>453</v>
      </c>
      <c r="E26" s="59" t="s">
        <v>454</v>
      </c>
      <c r="G26" s="18" t="s">
        <v>457</v>
      </c>
      <c r="H26" s="59" t="s">
        <v>454</v>
      </c>
      <c r="K26" s="4" t="s">
        <v>453</v>
      </c>
      <c r="L26" s="4" t="s">
        <v>462</v>
      </c>
      <c r="N26" s="4" t="s">
        <v>443</v>
      </c>
      <c r="O26" s="4" t="s">
        <v>465</v>
      </c>
      <c r="Q26" s="4" t="s">
        <v>457</v>
      </c>
      <c r="R26" s="4" t="s">
        <v>454</v>
      </c>
    </row>
    <row r="27" spans="1:18" s="4" customFormat="1" ht="16" x14ac:dyDescent="0.2">
      <c r="A27" s="18" t="s">
        <v>445</v>
      </c>
      <c r="B27" s="59">
        <v>4</v>
      </c>
      <c r="D27" s="18" t="s">
        <v>445</v>
      </c>
      <c r="E27" s="59">
        <v>0</v>
      </c>
      <c r="G27" s="18" t="s">
        <v>445</v>
      </c>
      <c r="H27" s="59">
        <v>0</v>
      </c>
      <c r="K27" s="4" t="s">
        <v>445</v>
      </c>
      <c r="L27" s="4">
        <v>1</v>
      </c>
      <c r="N27" s="4" t="s">
        <v>445</v>
      </c>
      <c r="O27" s="4">
        <v>2</v>
      </c>
      <c r="Q27" s="4" t="s">
        <v>445</v>
      </c>
      <c r="R27" s="4">
        <v>0</v>
      </c>
    </row>
    <row r="28" spans="1:18" s="4" customFormat="1" x14ac:dyDescent="0.2">
      <c r="A28" s="18"/>
      <c r="B28" s="59"/>
      <c r="D28" s="18"/>
      <c r="E28" s="59"/>
      <c r="G28" s="18"/>
      <c r="H28" s="59"/>
    </row>
    <row r="29" spans="1:18" s="4" customFormat="1" ht="32" x14ac:dyDescent="0.2">
      <c r="A29" s="18" t="s">
        <v>446</v>
      </c>
      <c r="B29" s="59"/>
      <c r="D29" s="18" t="s">
        <v>446</v>
      </c>
      <c r="E29" s="59"/>
      <c r="G29" s="18" t="s">
        <v>446</v>
      </c>
      <c r="H29" s="59"/>
      <c r="K29" s="4" t="s">
        <v>446</v>
      </c>
      <c r="N29" s="4" t="s">
        <v>446</v>
      </c>
      <c r="Q29" s="4" t="s">
        <v>446</v>
      </c>
    </row>
    <row r="30" spans="1:18" s="4" customFormat="1" ht="32" x14ac:dyDescent="0.2">
      <c r="A30" s="18" t="s">
        <v>447</v>
      </c>
      <c r="B30" s="59" t="s">
        <v>448</v>
      </c>
      <c r="D30" s="18" t="s">
        <v>447</v>
      </c>
      <c r="E30" s="59" t="s">
        <v>448</v>
      </c>
      <c r="G30" s="18" t="s">
        <v>447</v>
      </c>
      <c r="H30" s="59" t="s">
        <v>448</v>
      </c>
      <c r="K30" s="4" t="s">
        <v>447</v>
      </c>
      <c r="L30" s="4" t="s">
        <v>463</v>
      </c>
      <c r="N30" s="4" t="s">
        <v>447</v>
      </c>
      <c r="O30" s="4" t="s">
        <v>463</v>
      </c>
      <c r="Q30" s="4" t="s">
        <v>447</v>
      </c>
      <c r="R30" s="4" t="s">
        <v>463</v>
      </c>
    </row>
    <row r="31" spans="1:18" s="4" customFormat="1" ht="32" x14ac:dyDescent="0.2">
      <c r="A31" s="18" t="s">
        <v>449</v>
      </c>
      <c r="B31" s="59" t="s">
        <v>450</v>
      </c>
      <c r="D31" s="18" t="s">
        <v>455</v>
      </c>
      <c r="E31" s="59" t="s">
        <v>456</v>
      </c>
      <c r="G31" s="18" t="s">
        <v>458</v>
      </c>
      <c r="H31" s="59" t="s">
        <v>459</v>
      </c>
      <c r="K31" s="4" t="s">
        <v>455</v>
      </c>
      <c r="L31" s="4" t="s">
        <v>464</v>
      </c>
      <c r="N31" s="4" t="s">
        <v>449</v>
      </c>
      <c r="O31" s="4" t="s">
        <v>466</v>
      </c>
      <c r="Q31" s="4" t="s">
        <v>458</v>
      </c>
      <c r="R31" s="4" t="s">
        <v>467</v>
      </c>
    </row>
    <row r="32" spans="1:18" s="4" customFormat="1" ht="16" x14ac:dyDescent="0.2">
      <c r="A32" s="18" t="s">
        <v>451</v>
      </c>
      <c r="B32" s="59">
        <v>-51.61</v>
      </c>
      <c r="D32" s="18" t="s">
        <v>451</v>
      </c>
      <c r="E32" s="59">
        <v>-73.569999999999993</v>
      </c>
      <c r="G32" s="18" t="s">
        <v>451</v>
      </c>
      <c r="H32" s="59">
        <v>-74.88</v>
      </c>
      <c r="K32" s="4" t="s">
        <v>451</v>
      </c>
      <c r="L32" s="4">
        <v>17.37</v>
      </c>
      <c r="N32" s="4" t="s">
        <v>451</v>
      </c>
      <c r="O32" s="4">
        <v>-2.992</v>
      </c>
      <c r="Q32" s="4" t="s">
        <v>451</v>
      </c>
      <c r="R32" s="4">
        <v>-3.544</v>
      </c>
    </row>
    <row r="33" spans="1:18" s="4" customFormat="1" ht="32" x14ac:dyDescent="0.2">
      <c r="A33" s="18" t="s">
        <v>452</v>
      </c>
      <c r="B33" s="59">
        <v>-44.88</v>
      </c>
      <c r="D33" s="18" t="s">
        <v>452</v>
      </c>
      <c r="E33" s="59">
        <v>-73.569999999999993</v>
      </c>
      <c r="G33" s="18" t="s">
        <v>452</v>
      </c>
      <c r="H33" s="59">
        <v>-74.88</v>
      </c>
      <c r="K33" s="4" t="s">
        <v>452</v>
      </c>
      <c r="L33" s="4">
        <v>16.920000000000002</v>
      </c>
      <c r="N33" s="4" t="s">
        <v>452</v>
      </c>
      <c r="O33" s="4">
        <v>-2.9279999999999999</v>
      </c>
      <c r="Q33" s="4" t="s">
        <v>452</v>
      </c>
      <c r="R33" s="4">
        <v>-2.6859999999999999</v>
      </c>
    </row>
    <row r="35" spans="1:18" x14ac:dyDescent="0.2">
      <c r="A35" s="64" t="s">
        <v>461</v>
      </c>
      <c r="B35" s="66"/>
      <c r="C35" s="66"/>
      <c r="D35" s="66"/>
      <c r="E35" s="66"/>
      <c r="F35" s="66"/>
      <c r="G35" s="66"/>
      <c r="H35" s="66"/>
    </row>
    <row r="36" spans="1:18" x14ac:dyDescent="0.2">
      <c r="A36" s="54" t="s">
        <v>173</v>
      </c>
      <c r="B36" s="61" t="s">
        <v>439</v>
      </c>
      <c r="C36" s="47"/>
      <c r="D36" s="54" t="s">
        <v>173</v>
      </c>
      <c r="E36" s="61" t="s">
        <v>439</v>
      </c>
      <c r="F36" s="47"/>
      <c r="G36" s="54" t="s">
        <v>173</v>
      </c>
      <c r="H36" s="61" t="s">
        <v>439</v>
      </c>
    </row>
    <row r="38" spans="1:18" ht="16" x14ac:dyDescent="0.2">
      <c r="A38" t="s">
        <v>174</v>
      </c>
      <c r="B38" t="s">
        <v>434</v>
      </c>
      <c r="D38" s="4" t="s">
        <v>196</v>
      </c>
      <c r="E38" t="s">
        <v>435</v>
      </c>
      <c r="G38" s="4" t="s">
        <v>348</v>
      </c>
      <c r="H38" t="s">
        <v>436</v>
      </c>
    </row>
    <row r="39" spans="1:18" ht="16" x14ac:dyDescent="0.2">
      <c r="A39" t="s">
        <v>175</v>
      </c>
      <c r="B39" t="s">
        <v>175</v>
      </c>
      <c r="D39" s="4" t="s">
        <v>175</v>
      </c>
      <c r="E39" t="s">
        <v>175</v>
      </c>
      <c r="G39" s="4" t="s">
        <v>175</v>
      </c>
      <c r="H39" t="s">
        <v>175</v>
      </c>
    </row>
    <row r="40" spans="1:18" ht="16" x14ac:dyDescent="0.2">
      <c r="A40" t="s">
        <v>176</v>
      </c>
      <c r="B40" t="s">
        <v>12</v>
      </c>
      <c r="D40" s="4" t="s">
        <v>176</v>
      </c>
      <c r="E40" t="s">
        <v>12</v>
      </c>
      <c r="G40" s="4" t="s">
        <v>176</v>
      </c>
      <c r="H40" t="s">
        <v>12</v>
      </c>
    </row>
    <row r="42" spans="1:18" ht="16" x14ac:dyDescent="0.2">
      <c r="A42" t="s">
        <v>440</v>
      </c>
      <c r="D42" s="4" t="s">
        <v>440</v>
      </c>
      <c r="G42" s="4" t="s">
        <v>440</v>
      </c>
    </row>
    <row r="43" spans="1:18" ht="16" x14ac:dyDescent="0.2">
      <c r="A43" t="s">
        <v>16</v>
      </c>
      <c r="B43" s="63">
        <v>3.1699999999999999E-2</v>
      </c>
      <c r="D43" s="4" t="s">
        <v>16</v>
      </c>
      <c r="E43">
        <v>0.57140000000000002</v>
      </c>
      <c r="G43" s="4" t="s">
        <v>16</v>
      </c>
      <c r="H43" s="63">
        <v>3.5700000000000003E-2</v>
      </c>
    </row>
    <row r="44" spans="1:18" ht="32" x14ac:dyDescent="0.2">
      <c r="A44" t="s">
        <v>441</v>
      </c>
      <c r="B44" s="63" t="s">
        <v>442</v>
      </c>
      <c r="D44" s="4" t="s">
        <v>441</v>
      </c>
      <c r="E44" t="s">
        <v>442</v>
      </c>
      <c r="G44" s="4" t="s">
        <v>441</v>
      </c>
      <c r="H44" s="63" t="s">
        <v>442</v>
      </c>
    </row>
    <row r="45" spans="1:18" ht="16" x14ac:dyDescent="0.2">
      <c r="A45" t="s">
        <v>83</v>
      </c>
      <c r="B45" s="63" t="s">
        <v>145</v>
      </c>
      <c r="D45" s="4" t="s">
        <v>83</v>
      </c>
      <c r="E45" t="s">
        <v>99</v>
      </c>
      <c r="G45" s="4" t="s">
        <v>83</v>
      </c>
      <c r="H45" s="63" t="s">
        <v>145</v>
      </c>
    </row>
    <row r="46" spans="1:18" ht="32" x14ac:dyDescent="0.2">
      <c r="A46" t="s">
        <v>177</v>
      </c>
      <c r="B46" s="63" t="s">
        <v>23</v>
      </c>
      <c r="D46" s="4" t="s">
        <v>177</v>
      </c>
      <c r="E46" t="s">
        <v>24</v>
      </c>
      <c r="G46" s="4" t="s">
        <v>177</v>
      </c>
      <c r="H46" s="63" t="s">
        <v>23</v>
      </c>
    </row>
    <row r="47" spans="1:18" ht="32" x14ac:dyDescent="0.2">
      <c r="A47" t="s">
        <v>178</v>
      </c>
      <c r="B47" t="s">
        <v>179</v>
      </c>
      <c r="D47" s="4" t="s">
        <v>178</v>
      </c>
      <c r="E47" t="s">
        <v>179</v>
      </c>
      <c r="G47" s="4" t="s">
        <v>178</v>
      </c>
      <c r="H47" t="s">
        <v>179</v>
      </c>
    </row>
    <row r="48" spans="1:18" ht="32" x14ac:dyDescent="0.2">
      <c r="A48" t="s">
        <v>443</v>
      </c>
      <c r="B48" t="s">
        <v>465</v>
      </c>
      <c r="D48" s="4" t="s">
        <v>453</v>
      </c>
      <c r="E48" t="s">
        <v>470</v>
      </c>
      <c r="G48" s="4" t="s">
        <v>457</v>
      </c>
      <c r="H48" t="s">
        <v>454</v>
      </c>
    </row>
    <row r="49" spans="1:8" ht="16" x14ac:dyDescent="0.2">
      <c r="A49" t="s">
        <v>445</v>
      </c>
      <c r="B49">
        <v>2</v>
      </c>
      <c r="D49" s="4" t="s">
        <v>445</v>
      </c>
      <c r="E49">
        <v>5</v>
      </c>
      <c r="G49" s="4" t="s">
        <v>445</v>
      </c>
      <c r="H49">
        <v>0</v>
      </c>
    </row>
    <row r="51" spans="1:8" ht="32" x14ac:dyDescent="0.2">
      <c r="A51" t="s">
        <v>446</v>
      </c>
      <c r="D51" s="4" t="s">
        <v>446</v>
      </c>
      <c r="G51" s="4" t="s">
        <v>446</v>
      </c>
    </row>
    <row r="52" spans="1:8" ht="16" x14ac:dyDescent="0.2">
      <c r="A52" t="s">
        <v>447</v>
      </c>
      <c r="B52" t="s">
        <v>468</v>
      </c>
      <c r="D52" s="4" t="s">
        <v>447</v>
      </c>
      <c r="E52" t="s">
        <v>468</v>
      </c>
      <c r="G52" s="4" t="s">
        <v>447</v>
      </c>
      <c r="H52" t="s">
        <v>468</v>
      </c>
    </row>
    <row r="53" spans="1:8" ht="16" x14ac:dyDescent="0.2">
      <c r="A53" t="s">
        <v>449</v>
      </c>
      <c r="B53" t="s">
        <v>469</v>
      </c>
      <c r="D53" s="4" t="s">
        <v>455</v>
      </c>
      <c r="E53" t="s">
        <v>471</v>
      </c>
      <c r="G53" s="4" t="s">
        <v>458</v>
      </c>
      <c r="H53" t="s">
        <v>472</v>
      </c>
    </row>
    <row r="54" spans="1:8" ht="16" x14ac:dyDescent="0.2">
      <c r="A54" t="s">
        <v>451</v>
      </c>
      <c r="B54">
        <v>-8.5969999999999995</v>
      </c>
      <c r="D54" s="4" t="s">
        <v>451</v>
      </c>
      <c r="E54">
        <v>4.9740000000000002</v>
      </c>
      <c r="G54" s="4" t="s">
        <v>451</v>
      </c>
      <c r="H54">
        <v>-11.03</v>
      </c>
    </row>
    <row r="55" spans="1:8" ht="32" x14ac:dyDescent="0.2">
      <c r="A55" t="s">
        <v>452</v>
      </c>
      <c r="B55">
        <v>-7.4550000000000001</v>
      </c>
      <c r="D55" s="4" t="s">
        <v>452</v>
      </c>
      <c r="E55">
        <v>4.9740000000000002</v>
      </c>
      <c r="G55" s="4" t="s">
        <v>452</v>
      </c>
      <c r="H55">
        <v>-9.859</v>
      </c>
    </row>
  </sheetData>
  <mergeCells count="3">
    <mergeCell ref="A13:H13"/>
    <mergeCell ref="K13:R13"/>
    <mergeCell ref="A35:H3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1430C-7C2A-4C4F-A9CB-795173798F67}">
  <dimension ref="A1:B23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:A23"/>
    </sheetView>
  </sheetViews>
  <sheetFormatPr baseColWidth="10" defaultColWidth="8.83203125" defaultRowHeight="15" x14ac:dyDescent="0.2"/>
  <cols>
    <col min="1" max="1" width="10.33203125" bestFit="1" customWidth="1"/>
    <col min="2" max="2" width="31.6640625" bestFit="1" customWidth="1"/>
  </cols>
  <sheetData>
    <row r="1" spans="1:2" s="22" customFormat="1" x14ac:dyDescent="0.2">
      <c r="A1" s="22" t="s">
        <v>473</v>
      </c>
      <c r="B1" s="22" t="s">
        <v>474</v>
      </c>
    </row>
    <row r="2" spans="1:2" x14ac:dyDescent="0.2">
      <c r="A2" s="7" t="s">
        <v>476</v>
      </c>
      <c r="B2" t="s">
        <v>475</v>
      </c>
    </row>
    <row r="3" spans="1:2" x14ac:dyDescent="0.2">
      <c r="A3" s="7" t="s">
        <v>477</v>
      </c>
      <c r="B3" t="s">
        <v>512</v>
      </c>
    </row>
    <row r="4" spans="1:2" x14ac:dyDescent="0.2">
      <c r="A4" s="7" t="s">
        <v>478</v>
      </c>
      <c r="B4" t="s">
        <v>483</v>
      </c>
    </row>
    <row r="5" spans="1:2" x14ac:dyDescent="0.2">
      <c r="A5" s="7" t="s">
        <v>479</v>
      </c>
      <c r="B5" t="s">
        <v>511</v>
      </c>
    </row>
    <row r="6" spans="1:2" x14ac:dyDescent="0.2">
      <c r="A6" s="7" t="s">
        <v>484</v>
      </c>
      <c r="B6" t="s">
        <v>485</v>
      </c>
    </row>
    <row r="7" spans="1:2" x14ac:dyDescent="0.2">
      <c r="A7" s="7" t="s">
        <v>480</v>
      </c>
      <c r="B7" t="s">
        <v>492</v>
      </c>
    </row>
    <row r="8" spans="1:2" x14ac:dyDescent="0.2">
      <c r="A8" s="7" t="s">
        <v>481</v>
      </c>
      <c r="B8" t="s">
        <v>486</v>
      </c>
    </row>
    <row r="9" spans="1:2" x14ac:dyDescent="0.2">
      <c r="A9" s="7" t="s">
        <v>482</v>
      </c>
      <c r="B9" t="s">
        <v>509</v>
      </c>
    </row>
    <row r="10" spans="1:2" x14ac:dyDescent="0.2">
      <c r="A10" s="7" t="s">
        <v>487</v>
      </c>
      <c r="B10" t="s">
        <v>489</v>
      </c>
    </row>
    <row r="11" spans="1:2" x14ac:dyDescent="0.2">
      <c r="A11" s="7" t="s">
        <v>488</v>
      </c>
      <c r="B11" t="s">
        <v>490</v>
      </c>
    </row>
    <row r="12" spans="1:2" x14ac:dyDescent="0.2">
      <c r="A12" s="7" t="s">
        <v>493</v>
      </c>
      <c r="B12" t="s">
        <v>491</v>
      </c>
    </row>
    <row r="13" spans="1:2" x14ac:dyDescent="0.2">
      <c r="A13" s="7" t="s">
        <v>494</v>
      </c>
      <c r="B13" t="s">
        <v>516</v>
      </c>
    </row>
    <row r="14" spans="1:2" x14ac:dyDescent="0.2">
      <c r="A14" s="7" t="s">
        <v>495</v>
      </c>
      <c r="B14" t="s">
        <v>499</v>
      </c>
    </row>
    <row r="15" spans="1:2" x14ac:dyDescent="0.2">
      <c r="A15" s="7" t="s">
        <v>496</v>
      </c>
      <c r="B15" t="s">
        <v>500</v>
      </c>
    </row>
    <row r="16" spans="1:2" x14ac:dyDescent="0.2">
      <c r="A16" s="7" t="s">
        <v>497</v>
      </c>
      <c r="B16" t="s">
        <v>491</v>
      </c>
    </row>
    <row r="17" spans="1:2" x14ac:dyDescent="0.2">
      <c r="A17" s="7" t="s">
        <v>498</v>
      </c>
      <c r="B17" t="s">
        <v>491</v>
      </c>
    </row>
    <row r="18" spans="1:2" x14ac:dyDescent="0.2">
      <c r="A18" s="7" t="s">
        <v>501</v>
      </c>
      <c r="B18" t="s">
        <v>513</v>
      </c>
    </row>
    <row r="19" spans="1:2" x14ac:dyDescent="0.2">
      <c r="A19" s="7" t="s">
        <v>502</v>
      </c>
      <c r="B19" t="s">
        <v>510</v>
      </c>
    </row>
    <row r="20" spans="1:2" x14ac:dyDescent="0.2">
      <c r="A20" s="7" t="s">
        <v>503</v>
      </c>
      <c r="B20" t="s">
        <v>507</v>
      </c>
    </row>
    <row r="21" spans="1:2" x14ac:dyDescent="0.2">
      <c r="A21" s="7" t="s">
        <v>504</v>
      </c>
      <c r="B21" t="s">
        <v>514</v>
      </c>
    </row>
    <row r="22" spans="1:2" x14ac:dyDescent="0.2">
      <c r="A22" s="7" t="s">
        <v>505</v>
      </c>
      <c r="B22" t="s">
        <v>515</v>
      </c>
    </row>
    <row r="23" spans="1:2" x14ac:dyDescent="0.2">
      <c r="A23" s="7" t="s">
        <v>506</v>
      </c>
      <c r="B23" t="s">
        <v>508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2589B-37E1-416E-9D63-CBCF96A11F95}">
  <dimension ref="A1:I30"/>
  <sheetViews>
    <sheetView workbookViewId="0">
      <selection activeCell="A3" sqref="A3"/>
    </sheetView>
  </sheetViews>
  <sheetFormatPr baseColWidth="10" defaultColWidth="8.83203125" defaultRowHeight="15" x14ac:dyDescent="0.2"/>
  <cols>
    <col min="1" max="1" width="11.33203125" style="4" customWidth="1"/>
    <col min="2" max="2" width="9.6640625" customWidth="1"/>
    <col min="6" max="6" width="9.83203125" customWidth="1"/>
  </cols>
  <sheetData>
    <row r="1" spans="1:9" ht="16" x14ac:dyDescent="0.2">
      <c r="A1" s="4" t="s">
        <v>14</v>
      </c>
      <c r="B1" s="66">
        <v>6</v>
      </c>
      <c r="C1" s="66"/>
      <c r="D1" s="66">
        <v>7</v>
      </c>
      <c r="E1" s="66"/>
      <c r="F1" s="66">
        <v>8</v>
      </c>
      <c r="G1" s="66"/>
    </row>
    <row r="2" spans="1:9" ht="16" x14ac:dyDescent="0.2">
      <c r="A2" s="4" t="s">
        <v>517</v>
      </c>
      <c r="B2" t="s">
        <v>12</v>
      </c>
      <c r="C2" t="s">
        <v>13</v>
      </c>
      <c r="D2" t="s">
        <v>12</v>
      </c>
      <c r="E2" t="s">
        <v>13</v>
      </c>
      <c r="F2" t="s">
        <v>12</v>
      </c>
      <c r="G2" t="s">
        <v>13</v>
      </c>
    </row>
    <row r="3" spans="1:9" x14ac:dyDescent="0.2">
      <c r="A3" s="4">
        <v>1</v>
      </c>
      <c r="B3">
        <v>0.85748307980416372</v>
      </c>
      <c r="C3">
        <v>6.8586552638246742E-2</v>
      </c>
      <c r="D3">
        <v>6.5154241728478501</v>
      </c>
      <c r="E3">
        <v>0.48974263168263982</v>
      </c>
      <c r="F3">
        <v>25.023303953332373</v>
      </c>
      <c r="G3">
        <v>0.82107715100712597</v>
      </c>
    </row>
    <row r="4" spans="1:9" x14ac:dyDescent="0.2">
      <c r="A4" s="4">
        <v>2</v>
      </c>
      <c r="B4">
        <v>2.2628521940020017</v>
      </c>
      <c r="C4">
        <v>5.3621442129198962E-2</v>
      </c>
      <c r="D4">
        <v>0.59610630972801892</v>
      </c>
      <c r="E4">
        <v>2.3057588352752255E-2</v>
      </c>
      <c r="F4">
        <v>31.018290498673647</v>
      </c>
      <c r="G4">
        <v>0.20967034497478176</v>
      </c>
    </row>
    <row r="5" spans="1:9" x14ac:dyDescent="0.2">
      <c r="A5" s="4">
        <v>3</v>
      </c>
      <c r="B5">
        <v>2.7398514537477863</v>
      </c>
      <c r="C5">
        <v>2.3057588352752255E-2</v>
      </c>
      <c r="D5">
        <v>10.219746002268128</v>
      </c>
      <c r="E5">
        <v>1.9050199676495192</v>
      </c>
      <c r="F5">
        <v>67.683144203101747</v>
      </c>
      <c r="G5">
        <v>0.62097686319251499</v>
      </c>
    </row>
    <row r="6" spans="1:9" x14ac:dyDescent="0.2">
      <c r="A6" s="4">
        <v>4</v>
      </c>
      <c r="B6">
        <v>1.4169701155147947</v>
      </c>
      <c r="C6">
        <v>2.3057588352752255E-2</v>
      </c>
      <c r="E6">
        <v>2.3057588352752255E-2</v>
      </c>
      <c r="F6">
        <v>0.4844535319269212</v>
      </c>
      <c r="G6">
        <v>0.524742790682729</v>
      </c>
    </row>
    <row r="7" spans="1:9" x14ac:dyDescent="0.2">
      <c r="A7" s="4">
        <v>5</v>
      </c>
      <c r="G7">
        <v>3.0603085019364413</v>
      </c>
    </row>
    <row r="8" spans="1:9" x14ac:dyDescent="0.2">
      <c r="A8" s="4">
        <v>6</v>
      </c>
      <c r="G8">
        <v>0.36707752465053051</v>
      </c>
    </row>
    <row r="12" spans="1:9" ht="16" x14ac:dyDescent="0.2">
      <c r="A12" s="4" t="s">
        <v>6</v>
      </c>
      <c r="B12">
        <f>AVERAGE(B3:B6)</f>
        <v>1.8192892107671867</v>
      </c>
      <c r="C12">
        <f t="shared" ref="C12:F12" si="0">AVERAGE(C3:C6)</f>
        <v>4.2080792868237557E-2</v>
      </c>
      <c r="D12">
        <f>AVERAGE(D3:D5)</f>
        <v>5.7770921616146653</v>
      </c>
      <c r="E12">
        <f t="shared" si="0"/>
        <v>0.61021944400941586</v>
      </c>
      <c r="F12">
        <f t="shared" si="0"/>
        <v>31.052298046758672</v>
      </c>
      <c r="G12">
        <f>AVERAGE(G3:G8)</f>
        <v>0.93397552940735384</v>
      </c>
    </row>
    <row r="13" spans="1:9" ht="16" x14ac:dyDescent="0.2">
      <c r="A13" s="4" t="s">
        <v>7</v>
      </c>
      <c r="B13">
        <f>STDEV(B3:B6)</f>
        <v>0.84283542309286819</v>
      </c>
      <c r="C13">
        <f t="shared" ref="C13:F13" si="1">STDEV(C3:C6)</f>
        <v>2.2799901362549262E-2</v>
      </c>
      <c r="D13">
        <f>STDEV(D3:D5)</f>
        <v>4.8541179272929798</v>
      </c>
      <c r="E13">
        <f t="shared" si="1"/>
        <v>0.8907938683749943</v>
      </c>
      <c r="F13">
        <f t="shared" si="1"/>
        <v>27.764257206610683</v>
      </c>
      <c r="G13">
        <f>STDEV(G3:G8)</f>
        <v>1.0625882458788336</v>
      </c>
    </row>
    <row r="14" spans="1:9" ht="16" x14ac:dyDescent="0.2">
      <c r="A14" s="4" t="s">
        <v>8</v>
      </c>
      <c r="B14">
        <f>B13/SQRT(COUNT(B3:B6))</f>
        <v>0.42141771154643409</v>
      </c>
      <c r="C14">
        <f t="shared" ref="C14:F14" si="2">C13/SQRT(COUNT(C3:C6))</f>
        <v>1.1399950681274631E-2</v>
      </c>
      <c r="D14">
        <f>D13/SQRT(COUNT(D3:D5))</f>
        <v>2.8025262920007901</v>
      </c>
      <c r="E14">
        <f t="shared" si="2"/>
        <v>0.44539693418749715</v>
      </c>
      <c r="F14">
        <f t="shared" si="2"/>
        <v>13.882128603305341</v>
      </c>
      <c r="G14">
        <f>G13/SQRT(COUNT(G3:G8))</f>
        <v>0.43379983484702878</v>
      </c>
    </row>
    <row r="16" spans="1:9" x14ac:dyDescent="0.2">
      <c r="A16" s="64" t="s">
        <v>25</v>
      </c>
      <c r="B16" s="64"/>
      <c r="C16" s="64"/>
      <c r="D16" s="64"/>
      <c r="E16" s="64"/>
      <c r="F16" s="64"/>
      <c r="G16" s="64"/>
      <c r="H16" s="64"/>
      <c r="I16" s="64"/>
    </row>
    <row r="17" spans="1:9" s="16" customFormat="1" ht="28" x14ac:dyDescent="0.2">
      <c r="A17" s="21"/>
      <c r="B17" s="21" t="s">
        <v>15</v>
      </c>
      <c r="C17" s="21" t="s">
        <v>16</v>
      </c>
      <c r="D17" s="21" t="s">
        <v>17</v>
      </c>
      <c r="E17" s="21" t="s">
        <v>18</v>
      </c>
      <c r="F17" s="21" t="s">
        <v>19</v>
      </c>
      <c r="G17" s="21" t="s">
        <v>20</v>
      </c>
      <c r="H17" s="21" t="s">
        <v>21</v>
      </c>
      <c r="I17" s="21" t="s">
        <v>22</v>
      </c>
    </row>
    <row r="18" spans="1:9" x14ac:dyDescent="0.2">
      <c r="A18" s="18">
        <v>6</v>
      </c>
      <c r="B18" s="6" t="s">
        <v>23</v>
      </c>
      <c r="C18" s="2">
        <v>5.5880000000000001E-3</v>
      </c>
      <c r="D18" s="2">
        <v>1.819</v>
      </c>
      <c r="E18" s="2">
        <v>4.2079999999999999E-2</v>
      </c>
      <c r="F18" s="2">
        <v>1.7769999999999999</v>
      </c>
      <c r="G18" s="2">
        <v>0.42159999999999997</v>
      </c>
      <c r="H18" s="2">
        <v>4.2160000000000002</v>
      </c>
      <c r="I18" s="2">
        <v>6</v>
      </c>
    </row>
    <row r="19" spans="1:9" x14ac:dyDescent="0.2">
      <c r="A19" s="18">
        <v>7</v>
      </c>
      <c r="B19" s="2" t="s">
        <v>24</v>
      </c>
      <c r="C19" s="2">
        <v>8.4251000000000006E-2</v>
      </c>
      <c r="D19" s="2">
        <v>5.7770000000000001</v>
      </c>
      <c r="E19" s="2">
        <v>0.61019999999999996</v>
      </c>
      <c r="F19" s="2">
        <v>5.1669999999999998</v>
      </c>
      <c r="G19" s="2">
        <v>2.403</v>
      </c>
      <c r="H19" s="2">
        <v>2.15</v>
      </c>
      <c r="I19" s="2">
        <v>5</v>
      </c>
    </row>
    <row r="20" spans="1:9" x14ac:dyDescent="0.2">
      <c r="A20" s="18">
        <v>8</v>
      </c>
      <c r="B20" s="6" t="s">
        <v>23</v>
      </c>
      <c r="C20" s="2">
        <v>2.5411E-2</v>
      </c>
      <c r="D20" s="2">
        <v>31.05</v>
      </c>
      <c r="E20" s="2">
        <v>0.93400000000000005</v>
      </c>
      <c r="F20" s="2">
        <v>30.12</v>
      </c>
      <c r="G20" s="2">
        <v>10.99</v>
      </c>
      <c r="H20" s="2">
        <v>2.7410000000000001</v>
      </c>
      <c r="I20" s="2">
        <v>8</v>
      </c>
    </row>
    <row r="22" spans="1:9" x14ac:dyDescent="0.2">
      <c r="A22" s="18" t="s">
        <v>34</v>
      </c>
      <c r="B22" s="2"/>
    </row>
    <row r="23" spans="1:9" x14ac:dyDescent="0.2">
      <c r="A23" s="18" t="s">
        <v>35</v>
      </c>
      <c r="B23" s="2" t="s">
        <v>46</v>
      </c>
    </row>
    <row r="24" spans="1:9" ht="29" x14ac:dyDescent="0.2">
      <c r="A24" s="18" t="s">
        <v>37</v>
      </c>
      <c r="B24" s="2" t="s">
        <v>47</v>
      </c>
    </row>
    <row r="25" spans="1:9" ht="29" x14ac:dyDescent="0.2">
      <c r="A25" s="18" t="s">
        <v>39</v>
      </c>
      <c r="B25" s="2" t="s">
        <v>40</v>
      </c>
    </row>
    <row r="26" spans="1:9" x14ac:dyDescent="0.2">
      <c r="A26" s="18" t="s">
        <v>41</v>
      </c>
      <c r="B26" s="2" t="s">
        <v>42</v>
      </c>
    </row>
    <row r="27" spans="1:9" x14ac:dyDescent="0.2">
      <c r="A27" s="18" t="s">
        <v>43</v>
      </c>
      <c r="B27" s="2">
        <v>0.05</v>
      </c>
    </row>
    <row r="28" spans="1:9" x14ac:dyDescent="0.2">
      <c r="A28" s="18"/>
      <c r="B28" s="2"/>
    </row>
    <row r="29" spans="1:9" ht="43" x14ac:dyDescent="0.2">
      <c r="A29" s="18" t="s">
        <v>44</v>
      </c>
      <c r="B29" s="2">
        <v>3</v>
      </c>
    </row>
    <row r="30" spans="1:9" ht="29" x14ac:dyDescent="0.2">
      <c r="A30" s="18" t="s">
        <v>45</v>
      </c>
      <c r="B30" s="2">
        <v>0</v>
      </c>
    </row>
  </sheetData>
  <mergeCells count="4">
    <mergeCell ref="B1:C1"/>
    <mergeCell ref="D1:E1"/>
    <mergeCell ref="F1:G1"/>
    <mergeCell ref="A16:I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A6DDA-2E6E-4F02-9BDB-21EA1C61D3A0}">
  <dimension ref="A1:S52"/>
  <sheetViews>
    <sheetView workbookViewId="0">
      <selection activeCell="K37" sqref="K37:S37"/>
    </sheetView>
  </sheetViews>
  <sheetFormatPr baseColWidth="10" defaultColWidth="8.83203125" defaultRowHeight="15" x14ac:dyDescent="0.2"/>
  <cols>
    <col min="2" max="2" width="9.5" customWidth="1"/>
    <col min="6" max="6" width="9.33203125" customWidth="1"/>
    <col min="12" max="12" width="9.33203125" customWidth="1"/>
    <col min="16" max="16" width="9.6640625" customWidth="1"/>
  </cols>
  <sheetData>
    <row r="1" spans="1:19" x14ac:dyDescent="0.2">
      <c r="A1" s="7" t="s">
        <v>519</v>
      </c>
      <c r="B1" t="s">
        <v>48</v>
      </c>
      <c r="D1" t="s">
        <v>49</v>
      </c>
      <c r="F1" t="s">
        <v>50</v>
      </c>
      <c r="H1" t="s">
        <v>51</v>
      </c>
      <c r="K1" s="7" t="s">
        <v>406</v>
      </c>
      <c r="L1" t="s">
        <v>48</v>
      </c>
      <c r="N1" t="s">
        <v>49</v>
      </c>
      <c r="P1" t="s">
        <v>50</v>
      </c>
      <c r="R1" t="s">
        <v>51</v>
      </c>
    </row>
    <row r="2" spans="1:19" x14ac:dyDescent="0.2">
      <c r="A2" t="s">
        <v>518</v>
      </c>
      <c r="B2" t="s">
        <v>13</v>
      </c>
      <c r="C2" t="s">
        <v>12</v>
      </c>
      <c r="D2" t="s">
        <v>13</v>
      </c>
      <c r="E2" t="s">
        <v>12</v>
      </c>
      <c r="F2" t="s">
        <v>13</v>
      </c>
      <c r="G2" t="s">
        <v>12</v>
      </c>
      <c r="H2" t="s">
        <v>13</v>
      </c>
      <c r="I2" t="s">
        <v>12</v>
      </c>
      <c r="K2" t="s">
        <v>518</v>
      </c>
      <c r="L2" t="s">
        <v>13</v>
      </c>
      <c r="M2" t="s">
        <v>12</v>
      </c>
      <c r="N2" t="s">
        <v>13</v>
      </c>
      <c r="O2" t="s">
        <v>12</v>
      </c>
      <c r="P2" t="s">
        <v>13</v>
      </c>
      <c r="Q2" t="s">
        <v>12</v>
      </c>
      <c r="R2" t="s">
        <v>13</v>
      </c>
      <c r="S2" t="s">
        <v>12</v>
      </c>
    </row>
    <row r="3" spans="1:19" x14ac:dyDescent="0.2">
      <c r="A3">
        <v>1</v>
      </c>
      <c r="B3">
        <v>4.4827203166183827</v>
      </c>
      <c r="C3">
        <v>1.5721984283515651</v>
      </c>
      <c r="D3">
        <v>4.2338096024980594</v>
      </c>
      <c r="E3">
        <v>2.359016506629823</v>
      </c>
      <c r="F3">
        <v>2.4871362419579208</v>
      </c>
      <c r="G3">
        <v>1.2706130789107306</v>
      </c>
      <c r="H3">
        <v>2.6738289706683442</v>
      </c>
      <c r="I3">
        <v>2.1048030992767002</v>
      </c>
      <c r="K3">
        <v>1</v>
      </c>
      <c r="L3">
        <v>5.6918392016940995</v>
      </c>
      <c r="M3">
        <v>1.7278203989158116</v>
      </c>
      <c r="N3">
        <v>1.642004440062891</v>
      </c>
      <c r="O3">
        <v>1.1737765555853681</v>
      </c>
      <c r="P3">
        <v>0.72470300130131171</v>
      </c>
      <c r="Q3">
        <v>48.624385629128106</v>
      </c>
      <c r="R3">
        <v>4.445267462466215</v>
      </c>
      <c r="S3">
        <v>10.810241974338723</v>
      </c>
    </row>
    <row r="4" spans="1:19" x14ac:dyDescent="0.2">
      <c r="A4">
        <v>2</v>
      </c>
      <c r="B4">
        <v>3.4479585452643491</v>
      </c>
      <c r="C4">
        <v>3.6942870022089722</v>
      </c>
      <c r="D4">
        <v>3.4681784913201184</v>
      </c>
      <c r="E4">
        <v>2.5356570184746063</v>
      </c>
      <c r="F4">
        <v>3.3931803431148984</v>
      </c>
      <c r="G4">
        <v>1.4183318014753394</v>
      </c>
      <c r="H4">
        <v>6.7436676310429071</v>
      </c>
      <c r="I4">
        <v>1.8100566766358657</v>
      </c>
      <c r="K4">
        <v>2</v>
      </c>
      <c r="L4">
        <v>2.6567752474213697</v>
      </c>
      <c r="M4">
        <v>2.279054194181358</v>
      </c>
      <c r="N4">
        <v>0.3110217851996932</v>
      </c>
      <c r="O4">
        <v>2.3848481870926856</v>
      </c>
      <c r="P4">
        <v>0.64982207796156133</v>
      </c>
      <c r="Q4">
        <v>28.922128525147858</v>
      </c>
      <c r="R4">
        <v>5.3727694905539858</v>
      </c>
      <c r="S4">
        <v>0.33887693484921932</v>
      </c>
    </row>
    <row r="5" spans="1:19" x14ac:dyDescent="0.2">
      <c r="A5">
        <v>3</v>
      </c>
      <c r="B5">
        <v>5.1592571527723559</v>
      </c>
      <c r="C5">
        <v>2.9455843027294022</v>
      </c>
      <c r="D5">
        <v>5.8218491255910063</v>
      </c>
      <c r="E5">
        <v>1.5242675333566358</v>
      </c>
      <c r="F5">
        <v>4.1123871991048198</v>
      </c>
      <c r="G5">
        <v>0.89923890917387039</v>
      </c>
      <c r="H5">
        <v>2.3993762191296883</v>
      </c>
      <c r="I5">
        <v>1.7069642564616776</v>
      </c>
      <c r="K5">
        <v>3</v>
      </c>
      <c r="L5">
        <v>4.7334233594718595</v>
      </c>
      <c r="M5">
        <v>24.829856485418965</v>
      </c>
      <c r="N5">
        <v>0.16935815672214699</v>
      </c>
      <c r="O5">
        <v>1.5081367450382421</v>
      </c>
      <c r="P5">
        <v>1.0826282373420115</v>
      </c>
      <c r="Q5">
        <v>4.5271499180103225</v>
      </c>
      <c r="R5">
        <v>0.2752241707337838</v>
      </c>
      <c r="S5">
        <v>2.8582224624373587</v>
      </c>
    </row>
    <row r="6" spans="1:19" x14ac:dyDescent="0.2">
      <c r="A6">
        <v>4</v>
      </c>
      <c r="B6">
        <v>6.2428544092336891</v>
      </c>
      <c r="C6">
        <v>1.3975642242146586</v>
      </c>
      <c r="D6">
        <v>2.4640881448770382</v>
      </c>
      <c r="E6">
        <v>2.5158028304202502</v>
      </c>
      <c r="F6">
        <v>5.2460915668371095</v>
      </c>
      <c r="G6">
        <v>0.99692511923609417</v>
      </c>
      <c r="H6">
        <v>5.1965000993726553</v>
      </c>
      <c r="I6">
        <v>1.4849852062250981</v>
      </c>
      <c r="K6">
        <v>4</v>
      </c>
      <c r="L6">
        <v>1.6389343039083093</v>
      </c>
      <c r="M6">
        <v>0.22311266296470522</v>
      </c>
      <c r="N6">
        <v>0.47854095708790345</v>
      </c>
      <c r="O6">
        <v>2.6160163823417157</v>
      </c>
      <c r="P6">
        <v>1.4567574974509645</v>
      </c>
      <c r="Q6">
        <v>36.563444879669724</v>
      </c>
      <c r="R6">
        <v>0.10472939324572555</v>
      </c>
      <c r="S6">
        <v>7.3331495268516544</v>
      </c>
    </row>
    <row r="7" spans="1:19" x14ac:dyDescent="0.2">
      <c r="A7">
        <v>5</v>
      </c>
      <c r="C7">
        <v>1.4039247457351764</v>
      </c>
      <c r="E7">
        <v>3.0585887467738071</v>
      </c>
      <c r="F7">
        <v>4.5715331402469337</v>
      </c>
      <c r="G7">
        <v>0.99692511923609417</v>
      </c>
      <c r="H7">
        <v>5.4326375670871991</v>
      </c>
      <c r="I7">
        <v>1.6693359613467651</v>
      </c>
      <c r="K7">
        <v>5</v>
      </c>
      <c r="P7">
        <v>0.71760844265038515</v>
      </c>
      <c r="Q7">
        <v>32.446950467897942</v>
      </c>
      <c r="R7">
        <v>0.7411762408206326</v>
      </c>
      <c r="S7">
        <v>2.0658286374136412</v>
      </c>
    </row>
    <row r="8" spans="1:19" x14ac:dyDescent="0.2">
      <c r="A8">
        <v>6</v>
      </c>
      <c r="G8">
        <v>1.3124003060512417</v>
      </c>
      <c r="H8">
        <v>6.8479272555480151</v>
      </c>
      <c r="I8">
        <v>1.6135273448322323</v>
      </c>
      <c r="K8">
        <v>6</v>
      </c>
      <c r="Q8">
        <v>26.949517307696464</v>
      </c>
      <c r="R8">
        <v>1.9906028685309138</v>
      </c>
      <c r="S8">
        <v>6.2298444746432073</v>
      </c>
    </row>
    <row r="9" spans="1:19" x14ac:dyDescent="0.2">
      <c r="A9">
        <v>7</v>
      </c>
      <c r="K9">
        <v>7</v>
      </c>
      <c r="Q9">
        <v>40.278929347577836</v>
      </c>
    </row>
    <row r="11" spans="1:19" x14ac:dyDescent="0.2">
      <c r="A11" t="s">
        <v>6</v>
      </c>
      <c r="B11">
        <f>AVERAGE(B3:B9)</f>
        <v>4.8331976059721944</v>
      </c>
      <c r="C11">
        <f>AVERAGE(C3:C9)</f>
        <v>2.2027117406479553</v>
      </c>
      <c r="D11">
        <f>AVERAGE(D3:D9)</f>
        <v>3.9969813410715558</v>
      </c>
      <c r="E11">
        <f>AVERAGE(E3:E9)</f>
        <v>2.3986665271310246</v>
      </c>
      <c r="F11">
        <f>AVERAGE(F3:F7)</f>
        <v>3.9620656982523363</v>
      </c>
      <c r="G11">
        <f>AVERAGE(G3:G8)</f>
        <v>1.149072389013895</v>
      </c>
      <c r="H11">
        <f>AVERAGE(H3:H9)</f>
        <v>4.8823229571414677</v>
      </c>
      <c r="I11">
        <f>AVERAGE(I3:I9)</f>
        <v>1.7316120907963899</v>
      </c>
      <c r="K11" t="s">
        <v>6</v>
      </c>
      <c r="L11">
        <f>AVERAGE(L3:L9)</f>
        <v>3.6802430281239098</v>
      </c>
      <c r="M11">
        <f>AVERAGE(M3:M9)</f>
        <v>7.26496093537021</v>
      </c>
      <c r="N11">
        <f>AVERAGE(N3:N9)</f>
        <v>0.65023133476815864</v>
      </c>
      <c r="O11">
        <f>AVERAGE(O3:O9)</f>
        <v>1.9206944675145028</v>
      </c>
      <c r="P11">
        <f>AVERAGE(P3:P7)</f>
        <v>0.92630385134124682</v>
      </c>
      <c r="Q11">
        <f>AVERAGE(Q3:Q9)</f>
        <v>31.187500867875464</v>
      </c>
      <c r="R11">
        <f>AVERAGE(R3:R9)</f>
        <v>2.1549616043918758</v>
      </c>
      <c r="S11">
        <f>AVERAGE(S3:S9)</f>
        <v>4.9393606684223013</v>
      </c>
    </row>
    <row r="12" spans="1:19" x14ac:dyDescent="0.2">
      <c r="A12" t="s">
        <v>7</v>
      </c>
      <c r="B12">
        <f>STDEV(B3:B9)</f>
        <v>1.1740483687799357</v>
      </c>
      <c r="C12">
        <f>STDEV(C3:C9)</f>
        <v>1.0559979436340923</v>
      </c>
      <c r="D12">
        <f>STDEV(D3:D9)</f>
        <v>1.4160536785060938</v>
      </c>
      <c r="E12">
        <f>STDEV(E3:E9)</f>
        <v>0.55545710200799459</v>
      </c>
      <c r="F12">
        <f>STDEV(F3:F7)</f>
        <v>1.0655769559257151</v>
      </c>
      <c r="G12">
        <f>STDEV(G3:G8)</f>
        <v>0.21102754798087076</v>
      </c>
      <c r="H12">
        <f>STDEV(H3:H9)</f>
        <v>1.9376391765076966</v>
      </c>
      <c r="I12">
        <f>STDEV(I3:I9)</f>
        <v>0.21198100920481319</v>
      </c>
      <c r="K12" t="s">
        <v>7</v>
      </c>
      <c r="L12">
        <f>STDEV(L3:L9)</f>
        <v>1.8592234563167593</v>
      </c>
      <c r="M12">
        <f>STDEV(M3:M9)</f>
        <v>11.742123234009282</v>
      </c>
      <c r="N12">
        <f>STDEV(N3:N9)</f>
        <v>0.67315020861034602</v>
      </c>
      <c r="O12">
        <f>STDEV(O3:O9)</f>
        <v>0.68968627703051189</v>
      </c>
      <c r="P12">
        <f>STDEV(P3:P7)</f>
        <v>0.34148837157590595</v>
      </c>
      <c r="Q12">
        <f>STDEV(Q3:Q9)</f>
        <v>13.850708396860721</v>
      </c>
      <c r="R12">
        <f>STDEV(R3:R9)</f>
        <v>2.252219185745274</v>
      </c>
      <c r="S12">
        <f>STDEV(S3:S9)</f>
        <v>3.888845433018167</v>
      </c>
    </row>
    <row r="13" spans="1:19" x14ac:dyDescent="0.2">
      <c r="A13" t="s">
        <v>8</v>
      </c>
      <c r="B13">
        <f>B12/SQRT(COUNT(B3:B9))</f>
        <v>0.58702418438996784</v>
      </c>
      <c r="C13">
        <f>C12/SQRT(COUNT(C3:C9))</f>
        <v>0.4722566372131643</v>
      </c>
      <c r="D13">
        <f>D12/SQRT(COUNT(D3:D9))</f>
        <v>0.70802683925304688</v>
      </c>
      <c r="E13">
        <f>E12/SQRT(COUNT(E3:E9))</f>
        <v>0.24840796773498217</v>
      </c>
      <c r="F13">
        <f>F12/SQRT(COUNT(F3:F7))</f>
        <v>0.47654050174143925</v>
      </c>
      <c r="G13">
        <f>G12/SQRT(COUNT(G3:G8))</f>
        <v>8.6151635703971316E-2</v>
      </c>
      <c r="H13">
        <f>H12/SQRT(COUNT(H3:H9))</f>
        <v>0.79103788134507447</v>
      </c>
      <c r="I13">
        <f>I12/SQRT(COUNT(I3:I9))</f>
        <v>8.6540884618669406E-2</v>
      </c>
      <c r="K13" t="s">
        <v>8</v>
      </c>
      <c r="L13">
        <f>L12/SQRT(COUNT(L3:L9))</f>
        <v>0.92961172815837967</v>
      </c>
      <c r="M13">
        <f>M12/SQRT(COUNT(M3:M9))</f>
        <v>5.8710616170046412</v>
      </c>
      <c r="N13">
        <f>N12/SQRT(COUNT(N3:N9))</f>
        <v>0.33657510430517301</v>
      </c>
      <c r="O13">
        <f>O12/SQRT(COUNT(O3:O9))</f>
        <v>0.34484313851525594</v>
      </c>
      <c r="P13">
        <f>P12/SQRT(COUNT(P3:P7))</f>
        <v>0.15271824247388652</v>
      </c>
      <c r="Q13">
        <f>Q12/SQRT(COUNT(Q3:Q9))</f>
        <v>5.2350757000239403</v>
      </c>
      <c r="R13">
        <f>R12/SQRT(COUNT(R3:R9))</f>
        <v>0.91946463233042175</v>
      </c>
      <c r="S13">
        <f>S12/SQRT(COUNT(S3:S9))</f>
        <v>1.5876144999078678</v>
      </c>
    </row>
    <row r="15" spans="1:19" x14ac:dyDescent="0.2">
      <c r="A15" s="7" t="s">
        <v>400</v>
      </c>
      <c r="B15" t="s">
        <v>48</v>
      </c>
      <c r="D15" t="s">
        <v>49</v>
      </c>
      <c r="F15" t="s">
        <v>50</v>
      </c>
      <c r="H15" t="s">
        <v>51</v>
      </c>
      <c r="K15" s="7" t="s">
        <v>11</v>
      </c>
      <c r="L15" t="s">
        <v>48</v>
      </c>
      <c r="N15" t="s">
        <v>49</v>
      </c>
      <c r="P15" t="s">
        <v>50</v>
      </c>
      <c r="R15" t="s">
        <v>51</v>
      </c>
    </row>
    <row r="16" spans="1:19" x14ac:dyDescent="0.2">
      <c r="A16" t="s">
        <v>518</v>
      </c>
      <c r="B16" t="s">
        <v>13</v>
      </c>
      <c r="C16" t="s">
        <v>12</v>
      </c>
      <c r="D16" t="s">
        <v>13</v>
      </c>
      <c r="E16" t="s">
        <v>12</v>
      </c>
      <c r="F16" t="s">
        <v>13</v>
      </c>
      <c r="G16" t="s">
        <v>12</v>
      </c>
      <c r="H16" t="s">
        <v>13</v>
      </c>
      <c r="I16" t="s">
        <v>12</v>
      </c>
      <c r="K16" t="s">
        <v>518</v>
      </c>
      <c r="L16" t="s">
        <v>13</v>
      </c>
      <c r="M16" t="s">
        <v>12</v>
      </c>
      <c r="N16" t="s">
        <v>13</v>
      </c>
      <c r="O16" t="s">
        <v>12</v>
      </c>
      <c r="P16" t="s">
        <v>13</v>
      </c>
      <c r="Q16" t="s">
        <v>12</v>
      </c>
      <c r="R16" t="s">
        <v>13</v>
      </c>
      <c r="S16" t="s">
        <v>12</v>
      </c>
    </row>
    <row r="17" spans="1:19" x14ac:dyDescent="0.2">
      <c r="A17">
        <v>1</v>
      </c>
      <c r="B17">
        <v>4.9593198224525921</v>
      </c>
      <c r="C17">
        <v>3.2996643968412473</v>
      </c>
      <c r="D17">
        <v>3.1912392813770829</v>
      </c>
      <c r="E17">
        <v>2.0935664516475012</v>
      </c>
      <c r="F17">
        <v>6.9627467097570772</v>
      </c>
      <c r="G17">
        <v>3.1655299341242635</v>
      </c>
      <c r="H17">
        <v>3.4083528805984802</v>
      </c>
      <c r="I17">
        <v>4.3275393707439127</v>
      </c>
      <c r="K17">
        <v>1</v>
      </c>
      <c r="L17">
        <v>6.6868855977943866</v>
      </c>
      <c r="M17">
        <v>4.2037146648504162</v>
      </c>
      <c r="N17">
        <v>7.3064794827729846</v>
      </c>
      <c r="O17">
        <v>9.9471989678113459</v>
      </c>
      <c r="P17">
        <v>73.083640907156706</v>
      </c>
      <c r="Q17">
        <v>166.96774264480726</v>
      </c>
      <c r="R17">
        <v>4.8350572038941682</v>
      </c>
      <c r="S17">
        <v>20.493664028784323</v>
      </c>
    </row>
    <row r="18" spans="1:19" x14ac:dyDescent="0.2">
      <c r="A18">
        <v>2</v>
      </c>
      <c r="B18">
        <v>11.504920179571647</v>
      </c>
      <c r="C18">
        <v>4.8494599568280758</v>
      </c>
      <c r="D18">
        <v>1.9040900117464057</v>
      </c>
      <c r="E18">
        <v>3.0270822613822155</v>
      </c>
      <c r="F18">
        <v>1.8763525186379566</v>
      </c>
      <c r="G18">
        <v>1.972878648544822</v>
      </c>
      <c r="H18">
        <v>1.4239995144011939</v>
      </c>
      <c r="I18">
        <v>1.7861631695829931</v>
      </c>
      <c r="K18">
        <v>2</v>
      </c>
      <c r="L18">
        <v>7.3444944849557547</v>
      </c>
      <c r="M18">
        <v>5.2015910047831078</v>
      </c>
      <c r="N18">
        <v>4.2295497437502725</v>
      </c>
      <c r="O18">
        <v>16.473021624172176</v>
      </c>
      <c r="P18">
        <v>64.79489582145716</v>
      </c>
      <c r="Q18">
        <v>120.66626674630956</v>
      </c>
      <c r="R18">
        <v>5.7084686291212874</v>
      </c>
      <c r="S18">
        <v>5.9331175373975329</v>
      </c>
    </row>
    <row r="19" spans="1:19" x14ac:dyDescent="0.2">
      <c r="A19">
        <v>3</v>
      </c>
      <c r="B19">
        <v>9.4950143198348371</v>
      </c>
      <c r="C19">
        <v>1.5694663983320281</v>
      </c>
      <c r="D19">
        <v>1.8031704377559248</v>
      </c>
      <c r="E19">
        <v>3.9349674981788803</v>
      </c>
      <c r="F19">
        <v>1.984822234891372</v>
      </c>
      <c r="G19">
        <v>2.0126970682418421</v>
      </c>
      <c r="H19">
        <v>2.0037665687547102</v>
      </c>
      <c r="I19">
        <v>3.0468245576797304</v>
      </c>
      <c r="K19">
        <v>3</v>
      </c>
      <c r="L19">
        <v>14.158643288108994</v>
      </c>
      <c r="M19">
        <v>42.324374696653756</v>
      </c>
      <c r="N19">
        <v>4.4445368175844848</v>
      </c>
      <c r="O19">
        <v>17.077444282715089</v>
      </c>
      <c r="P19">
        <v>47.41650169113985</v>
      </c>
      <c r="Q19">
        <v>55.823407690081702</v>
      </c>
      <c r="R19">
        <v>3.2862642636542394</v>
      </c>
      <c r="S19">
        <v>21.834203137995249</v>
      </c>
    </row>
    <row r="20" spans="1:19" x14ac:dyDescent="0.2">
      <c r="A20">
        <v>4</v>
      </c>
      <c r="B20">
        <v>3.6602368637409235</v>
      </c>
      <c r="C20">
        <v>2.1739080146205363</v>
      </c>
      <c r="D20">
        <v>2.3206184684307143</v>
      </c>
      <c r="E20">
        <v>2.8273903586876341</v>
      </c>
      <c r="F20">
        <v>2.1582636492263427</v>
      </c>
      <c r="G20">
        <v>2.1334512177318112</v>
      </c>
      <c r="H20">
        <v>3.1727946507353262</v>
      </c>
      <c r="I20">
        <v>3.0006335430448856</v>
      </c>
      <c r="K20">
        <v>4</v>
      </c>
      <c r="L20">
        <v>7.1790041469005503</v>
      </c>
      <c r="M20">
        <v>2.8480609332753657</v>
      </c>
      <c r="N20">
        <v>2.847477477048129</v>
      </c>
      <c r="O20">
        <v>13.43460285779973</v>
      </c>
      <c r="P20">
        <v>60.954259997651782</v>
      </c>
      <c r="Q20">
        <v>141.60142535913872</v>
      </c>
      <c r="R20">
        <v>4.0187125891833766</v>
      </c>
      <c r="S20">
        <v>102.40457382296897</v>
      </c>
    </row>
    <row r="21" spans="1:19" x14ac:dyDescent="0.2">
      <c r="A21">
        <v>5</v>
      </c>
      <c r="E21">
        <v>2.279708754369647</v>
      </c>
      <c r="F21">
        <v>3.4310640926995677</v>
      </c>
      <c r="G21">
        <v>2.8932977927127776</v>
      </c>
      <c r="H21">
        <v>2.2676404369787919</v>
      </c>
      <c r="I21">
        <v>2.9774359322852191</v>
      </c>
      <c r="K21">
        <v>5</v>
      </c>
      <c r="M21">
        <v>3.7136050483669165</v>
      </c>
      <c r="P21">
        <v>52.12391229750871</v>
      </c>
      <c r="Q21">
        <v>157.5622756818465</v>
      </c>
      <c r="R21">
        <v>14.687473791640073</v>
      </c>
      <c r="S21">
        <v>14.120099260072365</v>
      </c>
    </row>
    <row r="22" spans="1:19" x14ac:dyDescent="0.2">
      <c r="A22">
        <v>6</v>
      </c>
      <c r="G22">
        <v>2.0622855048815851</v>
      </c>
      <c r="H22">
        <v>2.0918133669883687</v>
      </c>
      <c r="I22">
        <v>4.9286434214006114</v>
      </c>
      <c r="K22">
        <v>6</v>
      </c>
      <c r="P22">
        <v>82.672561611106516</v>
      </c>
      <c r="Q22">
        <v>123.50762606797413</v>
      </c>
      <c r="S22">
        <v>30.755978424206191</v>
      </c>
    </row>
    <row r="23" spans="1:19" x14ac:dyDescent="0.2">
      <c r="A23">
        <v>7</v>
      </c>
      <c r="G23">
        <v>1.9618071794988015</v>
      </c>
      <c r="K23">
        <v>7</v>
      </c>
      <c r="Q23">
        <v>139.20602428897993</v>
      </c>
    </row>
    <row r="25" spans="1:19" x14ac:dyDescent="0.2">
      <c r="A25" t="s">
        <v>6</v>
      </c>
      <c r="B25">
        <f>AVERAGE(B17:B23)</f>
        <v>7.4048727964000003</v>
      </c>
      <c r="C25">
        <f>AVERAGE(C17:C23)</f>
        <v>2.9731246916554719</v>
      </c>
      <c r="D25">
        <f>AVERAGE(D17:D23)</f>
        <v>2.3047795498275319</v>
      </c>
      <c r="E25">
        <f>AVERAGE(E17:E23)</f>
        <v>2.8325430648531755</v>
      </c>
      <c r="F25">
        <f>AVERAGE(F17:F21)</f>
        <v>3.2826498410424634</v>
      </c>
      <c r="G25">
        <f>AVERAGE(G17:G23)</f>
        <v>2.3145639065337003</v>
      </c>
      <c r="H25">
        <f>AVERAGE(H17:H23)</f>
        <v>2.394727903076145</v>
      </c>
      <c r="I25">
        <f>AVERAGE(I17:I23)</f>
        <v>3.3445399991228921</v>
      </c>
      <c r="K25" t="s">
        <v>6</v>
      </c>
      <c r="L25">
        <f>AVERAGE(L17:L23)</f>
        <v>8.8422568794399226</v>
      </c>
      <c r="M25">
        <f>AVERAGE(M17:M23)</f>
        <v>11.658269269585912</v>
      </c>
      <c r="N25">
        <f>AVERAGE(N17:N23)</f>
        <v>4.7070108802889683</v>
      </c>
      <c r="O25">
        <f>AVERAGE(O17:O23)</f>
        <v>14.233066933124586</v>
      </c>
      <c r="P25">
        <f>AVERAGE(P17:P22)</f>
        <v>63.507628721003449</v>
      </c>
      <c r="Q25">
        <f>AVERAGE(Q17:Q23)</f>
        <v>129.33353835416253</v>
      </c>
      <c r="R25">
        <f>AVERAGE(R17:R23)</f>
        <v>6.5071952954986285</v>
      </c>
      <c r="S25">
        <f>AVERAGE(S17:S23)</f>
        <v>32.590272701904105</v>
      </c>
    </row>
    <row r="26" spans="1:19" x14ac:dyDescent="0.2">
      <c r="A26" t="s">
        <v>7</v>
      </c>
      <c r="B26">
        <f>STDEV(B17:B23)</f>
        <v>3.7050464571438972</v>
      </c>
      <c r="C26">
        <f>STDEV(C17:C23)</f>
        <v>1.4417889475300711</v>
      </c>
      <c r="D26">
        <f>STDEV(D17:D23)</f>
        <v>0.63198774625313592</v>
      </c>
      <c r="E26">
        <f>STDEV(E17:E23)</f>
        <v>0.72541779173680787</v>
      </c>
      <c r="F26">
        <f>STDEV(F17:F21)</f>
        <v>2.1500821330739179</v>
      </c>
      <c r="G26">
        <f>STDEV(G17:G23)</f>
        <v>0.49796787064461956</v>
      </c>
      <c r="H26">
        <f>STDEV(H17:H23)</f>
        <v>0.7531130417933658</v>
      </c>
      <c r="I26">
        <f>STDEV(I17:I23)</f>
        <v>1.1176655394545107</v>
      </c>
      <c r="K26" t="s">
        <v>7</v>
      </c>
      <c r="L26">
        <f>STDEV(L17:L23)</f>
        <v>3.5552445603012126</v>
      </c>
      <c r="M26">
        <f>STDEV(M17:M23)</f>
        <v>17.163963420137797</v>
      </c>
      <c r="N26">
        <f>STDEV(N17:N23)</f>
        <v>1.8718941622116407</v>
      </c>
      <c r="O26">
        <f>STDEV(O17:O23)</f>
        <v>3.2718032041720821</v>
      </c>
      <c r="P26">
        <f>STDEV(P17:P22)</f>
        <v>13.081932419933715</v>
      </c>
      <c r="Q26">
        <f>STDEV(Q17:Q23)</f>
        <v>36.455370283737096</v>
      </c>
      <c r="R26">
        <f>STDEV(R17:R23)</f>
        <v>4.6614887442462862</v>
      </c>
      <c r="S26">
        <f>STDEV(S17:S23)</f>
        <v>35.188559160073837</v>
      </c>
    </row>
    <row r="27" spans="1:19" x14ac:dyDescent="0.2">
      <c r="A27" t="s">
        <v>8</v>
      </c>
      <c r="B27">
        <f>B26/SQRT(COUNT(B17:B23))</f>
        <v>1.8525232285719486</v>
      </c>
      <c r="C27">
        <f>C26/SQRT(COUNT(C17:C23))</f>
        <v>0.72089447376503557</v>
      </c>
      <c r="D27">
        <f>D26/SQRT(COUNT(D17:D23))</f>
        <v>0.31599387312656796</v>
      </c>
      <c r="E27">
        <f>E26/SQRT(COUNT(E17:E23))</f>
        <v>0.32441669888225749</v>
      </c>
      <c r="F27">
        <f>F26/SQRT(COUNT(F17:F21))</f>
        <v>0.96154596135220582</v>
      </c>
      <c r="G27">
        <f>G26/SQRT(COUNT(G17:G23))</f>
        <v>0.18821416380372066</v>
      </c>
      <c r="H27">
        <f>H26/SQRT(COUNT(H17:H23))</f>
        <v>0.30745711183818142</v>
      </c>
      <c r="I27">
        <f>I26/SQRT(COUNT(I17:I23))</f>
        <v>0.45628504579267531</v>
      </c>
      <c r="K27" t="s">
        <v>8</v>
      </c>
      <c r="L27">
        <f>L26/SQRT(COUNT(L17:L23))</f>
        <v>1.7776222801506063</v>
      </c>
      <c r="M27">
        <f>M26/SQRT(COUNT(M17:M23))</f>
        <v>7.6759577941495793</v>
      </c>
      <c r="N27">
        <f>N26/SQRT(COUNT(N17:N23))</f>
        <v>0.93594708110582037</v>
      </c>
      <c r="O27">
        <f>O26/SQRT(COUNT(O17:O23))</f>
        <v>1.6359016020860411</v>
      </c>
      <c r="P27">
        <f>P26/SQRT(COUNT(P17:P22))</f>
        <v>5.3406765464017258</v>
      </c>
      <c r="Q27">
        <f>Q26/SQRT(COUNT(Q17:Q23))</f>
        <v>13.778834817648933</v>
      </c>
      <c r="R27">
        <f>R26/SQRT(COUNT(R17:R23))</f>
        <v>2.0846811416969655</v>
      </c>
      <c r="S27">
        <f>S26/SQRT(COUNT(S17:S23))</f>
        <v>14.365669120986652</v>
      </c>
    </row>
    <row r="30" spans="1:19" s="22" customFormat="1" x14ac:dyDescent="0.2">
      <c r="A30" s="64" t="s">
        <v>520</v>
      </c>
      <c r="B30" s="64"/>
      <c r="C30" s="64"/>
      <c r="D30" s="64"/>
      <c r="E30" s="64"/>
      <c r="F30" s="64"/>
      <c r="G30" s="64"/>
      <c r="H30" s="64"/>
      <c r="I30" s="64"/>
      <c r="K30" s="64" t="s">
        <v>521</v>
      </c>
      <c r="L30" s="64"/>
      <c r="M30" s="64"/>
      <c r="N30" s="64"/>
      <c r="O30" s="64"/>
      <c r="P30" s="64"/>
      <c r="Q30" s="64"/>
      <c r="R30" s="64"/>
      <c r="S30" s="64"/>
    </row>
    <row r="31" spans="1:19" s="16" customFormat="1" ht="28" x14ac:dyDescent="0.2">
      <c r="A31" s="20"/>
      <c r="B31" s="20" t="s">
        <v>15</v>
      </c>
      <c r="C31" s="20" t="s">
        <v>16</v>
      </c>
      <c r="D31" s="20" t="s">
        <v>18</v>
      </c>
      <c r="E31" s="20" t="s">
        <v>17</v>
      </c>
      <c r="F31" s="20" t="s">
        <v>19</v>
      </c>
      <c r="G31" s="20" t="s">
        <v>20</v>
      </c>
      <c r="H31" s="20" t="s">
        <v>21</v>
      </c>
      <c r="I31" s="20" t="s">
        <v>22</v>
      </c>
      <c r="K31" s="21"/>
      <c r="L31" s="21" t="s">
        <v>15</v>
      </c>
      <c r="M31" s="21" t="s">
        <v>16</v>
      </c>
      <c r="N31" s="21" t="s">
        <v>18</v>
      </c>
      <c r="O31" s="21" t="s">
        <v>17</v>
      </c>
      <c r="P31" s="21" t="s">
        <v>19</v>
      </c>
      <c r="Q31" s="21" t="s">
        <v>20</v>
      </c>
      <c r="R31" s="21" t="s">
        <v>21</v>
      </c>
      <c r="S31" s="21" t="s">
        <v>22</v>
      </c>
    </row>
    <row r="32" spans="1:19" x14ac:dyDescent="0.2">
      <c r="A32" s="11" t="s">
        <v>52</v>
      </c>
      <c r="B32" s="10" t="s">
        <v>23</v>
      </c>
      <c r="C32" s="8">
        <v>9.4870000000000006E-3</v>
      </c>
      <c r="D32" s="8">
        <v>4.8330000000000002</v>
      </c>
      <c r="E32" s="8">
        <v>2.2029999999999998</v>
      </c>
      <c r="F32" s="8">
        <v>2.63</v>
      </c>
      <c r="G32" s="8">
        <v>0.74339999999999995</v>
      </c>
      <c r="H32" s="8">
        <v>3.5390000000000001</v>
      </c>
      <c r="I32" s="8">
        <v>7</v>
      </c>
      <c r="K32" s="3" t="s">
        <v>52</v>
      </c>
      <c r="L32" s="2" t="s">
        <v>24</v>
      </c>
      <c r="M32" s="2">
        <v>0.58713099999999996</v>
      </c>
      <c r="N32" s="2">
        <v>3.68</v>
      </c>
      <c r="O32" s="2">
        <v>7.2649999999999997</v>
      </c>
      <c r="P32" s="2">
        <v>-3.585</v>
      </c>
      <c r="Q32" s="2">
        <v>5.944</v>
      </c>
      <c r="R32" s="2">
        <v>0.60309999999999997</v>
      </c>
      <c r="S32" s="2">
        <v>3.15</v>
      </c>
    </row>
    <row r="33" spans="1:19" x14ac:dyDescent="0.2">
      <c r="A33" s="9" t="s">
        <v>53</v>
      </c>
      <c r="B33" s="8" t="s">
        <v>24</v>
      </c>
      <c r="C33" s="8">
        <v>5.1750999999999998E-2</v>
      </c>
      <c r="D33" s="8">
        <v>3.9969999999999999</v>
      </c>
      <c r="E33" s="8">
        <v>2.399</v>
      </c>
      <c r="F33" s="8">
        <v>1.5980000000000001</v>
      </c>
      <c r="G33" s="8">
        <v>0.68269999999999997</v>
      </c>
      <c r="H33" s="8">
        <v>2.3410000000000002</v>
      </c>
      <c r="I33" s="8">
        <v>7</v>
      </c>
      <c r="K33" s="5" t="s">
        <v>53</v>
      </c>
      <c r="L33" s="6" t="s">
        <v>23</v>
      </c>
      <c r="M33" s="2">
        <v>3.8741999999999999E-2</v>
      </c>
      <c r="N33" s="2">
        <v>0.6502</v>
      </c>
      <c r="O33" s="2">
        <v>1.921</v>
      </c>
      <c r="P33" s="2">
        <v>-1.27</v>
      </c>
      <c r="Q33" s="2">
        <v>0.4819</v>
      </c>
      <c r="R33" s="2">
        <v>2.637</v>
      </c>
      <c r="S33" s="2">
        <v>5.9960000000000004</v>
      </c>
    </row>
    <row r="34" spans="1:19" x14ac:dyDescent="0.2">
      <c r="A34" s="11" t="s">
        <v>54</v>
      </c>
      <c r="B34" s="10" t="s">
        <v>23</v>
      </c>
      <c r="C34" s="8">
        <v>1.2799999999999999E-4</v>
      </c>
      <c r="D34" s="8">
        <v>3.9620000000000002</v>
      </c>
      <c r="E34" s="8">
        <v>1.149</v>
      </c>
      <c r="F34" s="8">
        <v>2.8130000000000002</v>
      </c>
      <c r="G34" s="8">
        <v>0.44059999999999999</v>
      </c>
      <c r="H34" s="8">
        <v>6.3849999999999998</v>
      </c>
      <c r="I34" s="8">
        <v>9</v>
      </c>
      <c r="K34" s="5" t="s">
        <v>54</v>
      </c>
      <c r="L34" s="6" t="s">
        <v>23</v>
      </c>
      <c r="M34" s="2">
        <v>1.1670000000000001E-3</v>
      </c>
      <c r="N34" s="2">
        <v>0.92630000000000001</v>
      </c>
      <c r="O34" s="2">
        <v>31.19</v>
      </c>
      <c r="P34" s="2">
        <v>-30.26</v>
      </c>
      <c r="Q34" s="2">
        <v>5.2370000000000001</v>
      </c>
      <c r="R34" s="2">
        <v>5.7779999999999996</v>
      </c>
      <c r="S34" s="2">
        <v>6.01</v>
      </c>
    </row>
    <row r="35" spans="1:19" x14ac:dyDescent="0.2">
      <c r="A35" s="11" t="s">
        <v>55</v>
      </c>
      <c r="B35" s="10" t="s">
        <v>23</v>
      </c>
      <c r="C35" s="8">
        <v>2.689E-3</v>
      </c>
      <c r="D35" s="8">
        <v>4.8819999999999997</v>
      </c>
      <c r="E35" s="8">
        <v>1.732</v>
      </c>
      <c r="F35" s="8">
        <v>3.1509999999999998</v>
      </c>
      <c r="G35" s="8">
        <v>0.79579999999999995</v>
      </c>
      <c r="H35" s="8">
        <v>3.9590000000000001</v>
      </c>
      <c r="I35" s="8">
        <v>10</v>
      </c>
      <c r="K35" s="3" t="s">
        <v>55</v>
      </c>
      <c r="L35" s="2" t="s">
        <v>24</v>
      </c>
      <c r="M35" s="2">
        <v>0.16750399999999999</v>
      </c>
      <c r="N35" s="2">
        <v>2.1549999999999998</v>
      </c>
      <c r="O35" s="2">
        <v>4.9390000000000001</v>
      </c>
      <c r="P35" s="2">
        <v>-2.7839999999999998</v>
      </c>
      <c r="Q35" s="2">
        <v>1.835</v>
      </c>
      <c r="R35" s="2">
        <v>1.518</v>
      </c>
      <c r="S35" s="2">
        <v>8.0150000000000006</v>
      </c>
    </row>
    <row r="37" spans="1:19" s="22" customFormat="1" x14ac:dyDescent="0.2">
      <c r="A37" s="64" t="s">
        <v>522</v>
      </c>
      <c r="B37" s="64"/>
      <c r="C37" s="64"/>
      <c r="D37" s="64"/>
      <c r="E37" s="64"/>
      <c r="F37" s="64"/>
      <c r="G37" s="64"/>
      <c r="H37" s="64"/>
      <c r="I37" s="64"/>
      <c r="K37" s="64" t="s">
        <v>521</v>
      </c>
      <c r="L37" s="64"/>
      <c r="M37" s="64"/>
      <c r="N37" s="64"/>
      <c r="O37" s="64"/>
      <c r="P37" s="64"/>
      <c r="Q37" s="64"/>
      <c r="R37" s="64"/>
      <c r="S37" s="64"/>
    </row>
    <row r="38" spans="1:19" s="16" customFormat="1" ht="28" x14ac:dyDescent="0.2">
      <c r="A38" s="20"/>
      <c r="B38" s="20" t="s">
        <v>15</v>
      </c>
      <c r="C38" s="20" t="s">
        <v>16</v>
      </c>
      <c r="D38" s="20" t="s">
        <v>18</v>
      </c>
      <c r="E38" s="20" t="s">
        <v>17</v>
      </c>
      <c r="F38" s="20" t="s">
        <v>19</v>
      </c>
      <c r="G38" s="20" t="s">
        <v>20</v>
      </c>
      <c r="H38" s="20" t="s">
        <v>21</v>
      </c>
      <c r="I38" s="20" t="s">
        <v>22</v>
      </c>
      <c r="K38" s="20"/>
      <c r="L38" s="20" t="s">
        <v>15</v>
      </c>
      <c r="M38" s="20" t="s">
        <v>16</v>
      </c>
      <c r="N38" s="20" t="s">
        <v>18</v>
      </c>
      <c r="O38" s="20" t="s">
        <v>17</v>
      </c>
      <c r="P38" s="20" t="s">
        <v>19</v>
      </c>
      <c r="Q38" s="20" t="s">
        <v>20</v>
      </c>
      <c r="R38" s="20" t="s">
        <v>21</v>
      </c>
      <c r="S38" s="20" t="s">
        <v>22</v>
      </c>
    </row>
    <row r="39" spans="1:19" x14ac:dyDescent="0.2">
      <c r="A39" s="9" t="s">
        <v>52</v>
      </c>
      <c r="B39" s="8" t="s">
        <v>24</v>
      </c>
      <c r="C39" s="8">
        <v>6.7319000000000004E-2</v>
      </c>
      <c r="D39" s="8">
        <v>7.4050000000000002</v>
      </c>
      <c r="E39" s="8">
        <v>2.9729999999999999</v>
      </c>
      <c r="F39" s="8">
        <v>4.4320000000000004</v>
      </c>
      <c r="G39" s="8">
        <v>1.988</v>
      </c>
      <c r="H39" s="8">
        <v>2.2290000000000001</v>
      </c>
      <c r="I39" s="8">
        <v>6</v>
      </c>
      <c r="K39" s="9" t="s">
        <v>52</v>
      </c>
      <c r="L39" s="8" t="s">
        <v>24</v>
      </c>
      <c r="M39" s="8">
        <v>0.73719900000000005</v>
      </c>
      <c r="N39" s="8">
        <v>8.8420000000000005</v>
      </c>
      <c r="O39" s="8">
        <v>11.66</v>
      </c>
      <c r="P39" s="8">
        <v>-2.8159999999999998</v>
      </c>
      <c r="Q39" s="8">
        <v>7.8789999999999996</v>
      </c>
      <c r="R39" s="8">
        <v>0.3574</v>
      </c>
      <c r="S39" s="8">
        <v>4.4240000000000004</v>
      </c>
    </row>
    <row r="40" spans="1:19" x14ac:dyDescent="0.2">
      <c r="A40" s="9" t="s">
        <v>53</v>
      </c>
      <c r="B40" s="8" t="s">
        <v>24</v>
      </c>
      <c r="C40" s="8">
        <v>0.28972900000000001</v>
      </c>
      <c r="D40" s="8">
        <v>2.3050000000000002</v>
      </c>
      <c r="E40" s="8">
        <v>2.8330000000000002</v>
      </c>
      <c r="F40" s="8">
        <v>-0.52780000000000005</v>
      </c>
      <c r="G40" s="8">
        <v>0.46079999999999999</v>
      </c>
      <c r="H40" s="8">
        <v>1.145</v>
      </c>
      <c r="I40" s="8">
        <v>7</v>
      </c>
      <c r="K40" s="11" t="s">
        <v>53</v>
      </c>
      <c r="L40" s="10" t="s">
        <v>23</v>
      </c>
      <c r="M40" s="8">
        <v>4.4600000000000004E-3</v>
      </c>
      <c r="N40" s="8">
        <v>4.7069999999999999</v>
      </c>
      <c r="O40" s="8">
        <v>14.23</v>
      </c>
      <c r="P40" s="8">
        <v>-9.5259999999999998</v>
      </c>
      <c r="Q40" s="8">
        <v>1.885</v>
      </c>
      <c r="R40" s="8">
        <v>5.0540000000000003</v>
      </c>
      <c r="S40" s="8">
        <v>4.774</v>
      </c>
    </row>
    <row r="41" spans="1:19" x14ac:dyDescent="0.2">
      <c r="A41" s="9" t="s">
        <v>54</v>
      </c>
      <c r="B41" s="8" t="s">
        <v>24</v>
      </c>
      <c r="C41" s="8">
        <v>0.26925199999999999</v>
      </c>
      <c r="D41" s="8">
        <v>3.2829999999999999</v>
      </c>
      <c r="E41" s="8">
        <v>2.3149999999999999</v>
      </c>
      <c r="F41" s="8">
        <v>0.96809999999999996</v>
      </c>
      <c r="G41" s="8">
        <v>0.8276</v>
      </c>
      <c r="H41" s="8">
        <v>1.17</v>
      </c>
      <c r="I41" s="8">
        <v>10</v>
      </c>
      <c r="K41" s="11" t="s">
        <v>54</v>
      </c>
      <c r="L41" s="10" t="s">
        <v>23</v>
      </c>
      <c r="M41" s="8">
        <v>2.3159999999999999E-3</v>
      </c>
      <c r="N41" s="8">
        <v>63.51</v>
      </c>
      <c r="O41" s="8">
        <v>129.30000000000001</v>
      </c>
      <c r="P41" s="8">
        <v>-65.83</v>
      </c>
      <c r="Q41" s="8">
        <v>14.78</v>
      </c>
      <c r="R41" s="8">
        <v>4.4539999999999997</v>
      </c>
      <c r="S41" s="8">
        <v>7.7290000000000001</v>
      </c>
    </row>
    <row r="42" spans="1:19" x14ac:dyDescent="0.2">
      <c r="A42" s="9" t="s">
        <v>55</v>
      </c>
      <c r="B42" s="8" t="s">
        <v>24</v>
      </c>
      <c r="C42" s="8">
        <v>0.11500199999999999</v>
      </c>
      <c r="D42" s="8">
        <v>2.395</v>
      </c>
      <c r="E42" s="8">
        <v>3.3450000000000002</v>
      </c>
      <c r="F42" s="8">
        <v>-0.94979999999999998</v>
      </c>
      <c r="G42" s="8">
        <v>0.55020000000000002</v>
      </c>
      <c r="H42" s="8">
        <v>1.726</v>
      </c>
      <c r="I42" s="8">
        <v>10</v>
      </c>
      <c r="K42" s="9" t="s">
        <v>55</v>
      </c>
      <c r="L42" s="8" t="s">
        <v>24</v>
      </c>
      <c r="M42" s="8">
        <v>0.129936</v>
      </c>
      <c r="N42" s="8">
        <v>6.5069999999999997</v>
      </c>
      <c r="O42" s="8">
        <v>32.590000000000003</v>
      </c>
      <c r="P42" s="8">
        <v>-26.08</v>
      </c>
      <c r="Q42" s="8">
        <v>14.52</v>
      </c>
      <c r="R42" s="8">
        <v>1.7969999999999999</v>
      </c>
      <c r="S42" s="8">
        <v>5.21</v>
      </c>
    </row>
    <row r="44" spans="1:19" x14ac:dyDescent="0.2">
      <c r="A44" s="9" t="s">
        <v>34</v>
      </c>
      <c r="B44" s="8"/>
    </row>
    <row r="45" spans="1:19" x14ac:dyDescent="0.2">
      <c r="A45" s="9" t="s">
        <v>35</v>
      </c>
      <c r="B45" s="8" t="s">
        <v>36</v>
      </c>
    </row>
    <row r="46" spans="1:19" x14ac:dyDescent="0.2">
      <c r="A46" s="9" t="s">
        <v>37</v>
      </c>
      <c r="B46" s="8" t="s">
        <v>38</v>
      </c>
    </row>
    <row r="47" spans="1:19" x14ac:dyDescent="0.2">
      <c r="A47" s="9" t="s">
        <v>39</v>
      </c>
      <c r="B47" s="8" t="s">
        <v>40</v>
      </c>
    </row>
    <row r="48" spans="1:19" x14ac:dyDescent="0.2">
      <c r="A48" s="9" t="s">
        <v>41</v>
      </c>
      <c r="B48" s="8" t="s">
        <v>42</v>
      </c>
    </row>
    <row r="49" spans="1:2" x14ac:dyDescent="0.2">
      <c r="A49" s="9" t="s">
        <v>43</v>
      </c>
      <c r="B49" s="8">
        <v>0.05</v>
      </c>
    </row>
    <row r="50" spans="1:2" x14ac:dyDescent="0.2">
      <c r="A50" s="9"/>
      <c r="B50" s="8"/>
    </row>
    <row r="51" spans="1:2" x14ac:dyDescent="0.2">
      <c r="A51" s="9" t="s">
        <v>44</v>
      </c>
      <c r="B51" s="8">
        <v>4</v>
      </c>
    </row>
    <row r="52" spans="1:2" x14ac:dyDescent="0.2">
      <c r="A52" s="9" t="s">
        <v>45</v>
      </c>
      <c r="B52" s="8">
        <v>0</v>
      </c>
    </row>
  </sheetData>
  <mergeCells count="4">
    <mergeCell ref="K30:S30"/>
    <mergeCell ref="A37:I37"/>
    <mergeCell ref="A30:I30"/>
    <mergeCell ref="K37:S3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53677-E134-4498-A4FC-A3E761B777E7}">
  <dimension ref="A1:I27"/>
  <sheetViews>
    <sheetView workbookViewId="0">
      <selection activeCell="B16" sqref="B16:B17"/>
    </sheetView>
  </sheetViews>
  <sheetFormatPr baseColWidth="10" defaultColWidth="8.83203125" defaultRowHeight="15" x14ac:dyDescent="0.2"/>
  <cols>
    <col min="1" max="1" width="12.5" style="4" customWidth="1"/>
    <col min="2" max="2" width="10.6640625" customWidth="1"/>
    <col min="6" max="6" width="9.6640625" customWidth="1"/>
  </cols>
  <sheetData>
    <row r="1" spans="1:9" x14ac:dyDescent="0.2">
      <c r="B1" s="67" t="s">
        <v>56</v>
      </c>
      <c r="C1" s="67"/>
      <c r="D1" s="67" t="s">
        <v>57</v>
      </c>
      <c r="E1" s="67"/>
    </row>
    <row r="2" spans="1:9" ht="16" x14ac:dyDescent="0.2">
      <c r="A2" s="4" t="s">
        <v>518</v>
      </c>
      <c r="B2" s="12" t="s">
        <v>13</v>
      </c>
      <c r="C2" s="12" t="s">
        <v>12</v>
      </c>
      <c r="D2" s="12" t="s">
        <v>13</v>
      </c>
      <c r="E2" s="12" t="s">
        <v>12</v>
      </c>
    </row>
    <row r="3" spans="1:9" x14ac:dyDescent="0.2">
      <c r="A3" s="4">
        <v>1</v>
      </c>
      <c r="B3">
        <v>0.2397315799501791</v>
      </c>
      <c r="C3">
        <v>2.1130429528383354</v>
      </c>
      <c r="D3">
        <v>0.66417334629123115</v>
      </c>
      <c r="E3">
        <v>0.45432697086833046</v>
      </c>
    </row>
    <row r="4" spans="1:9" x14ac:dyDescent="0.2">
      <c r="A4" s="4">
        <v>2</v>
      </c>
      <c r="B4">
        <v>0.34189200016340904</v>
      </c>
      <c r="C4">
        <v>0.34348633674235474</v>
      </c>
      <c r="D4">
        <v>8.2735020103798337E-2</v>
      </c>
      <c r="E4">
        <v>2.6180171374586396</v>
      </c>
    </row>
    <row r="5" spans="1:9" x14ac:dyDescent="0.2">
      <c r="A5" s="4">
        <v>3</v>
      </c>
      <c r="B5">
        <v>0.13830511621763514</v>
      </c>
      <c r="C5">
        <v>3.6601566446008653</v>
      </c>
      <c r="D5">
        <v>0.11213994555399497</v>
      </c>
      <c r="E5">
        <v>3.1664590249766311</v>
      </c>
    </row>
    <row r="6" spans="1:9" x14ac:dyDescent="0.2">
      <c r="A6" s="4">
        <v>4</v>
      </c>
      <c r="B6">
        <v>2.017284525769036E-2</v>
      </c>
      <c r="C6">
        <v>3.7815579945770339</v>
      </c>
      <c r="D6">
        <v>0.41825810039249101</v>
      </c>
      <c r="E6">
        <v>1.029189223926499</v>
      </c>
    </row>
    <row r="7" spans="1:9" x14ac:dyDescent="0.2">
      <c r="A7" s="4">
        <v>5</v>
      </c>
      <c r="B7">
        <v>0.1445716518299093</v>
      </c>
      <c r="C7">
        <v>5.7791198944211972</v>
      </c>
      <c r="D7">
        <v>0.21562649215143251</v>
      </c>
      <c r="E7">
        <v>1.1080254511595844</v>
      </c>
    </row>
    <row r="8" spans="1:9" x14ac:dyDescent="0.2">
      <c r="B8" s="13"/>
      <c r="C8" s="13"/>
      <c r="D8" s="13"/>
      <c r="E8" s="13"/>
    </row>
    <row r="10" spans="1:9" ht="16" x14ac:dyDescent="0.2">
      <c r="A10" s="4" t="s">
        <v>6</v>
      </c>
      <c r="B10" s="14">
        <f>AVERAGE(B3:B8)</f>
        <v>0.17693463868376458</v>
      </c>
      <c r="C10" s="14">
        <f t="shared" ref="C10:E10" si="0">AVERAGE(C3:C8)</f>
        <v>3.1354727646359573</v>
      </c>
      <c r="D10" s="14">
        <f t="shared" si="0"/>
        <v>0.29858658089858958</v>
      </c>
      <c r="E10" s="14">
        <f t="shared" si="0"/>
        <v>1.675203561677937</v>
      </c>
    </row>
    <row r="11" spans="1:9" ht="16" x14ac:dyDescent="0.2">
      <c r="A11" s="4" t="s">
        <v>7</v>
      </c>
      <c r="B11" s="15">
        <f>STDEV(B3:B8)</f>
        <v>0.12069408616515433</v>
      </c>
      <c r="C11" s="15">
        <f t="shared" ref="C11:E11" si="1">STDEV(C3:C8)</f>
        <v>2.0323717904617862</v>
      </c>
      <c r="D11" s="15">
        <f t="shared" si="1"/>
        <v>0.24300801224550059</v>
      </c>
      <c r="E11" s="15">
        <f t="shared" si="1"/>
        <v>1.1556713935103999</v>
      </c>
    </row>
    <row r="12" spans="1:9" ht="16" x14ac:dyDescent="0.2">
      <c r="A12" s="4" t="s">
        <v>8</v>
      </c>
      <c r="B12" s="15">
        <f>B11/SQRT(COUNT(B3:B8))</f>
        <v>5.3976036229500396E-2</v>
      </c>
      <c r="C12" s="15">
        <f t="shared" ref="C12:E12" si="2">C11/SQRT(COUNT(C3:C8))</f>
        <v>0.90890429580510246</v>
      </c>
      <c r="D12" s="15">
        <f t="shared" si="2"/>
        <v>0.10867648689160812</v>
      </c>
      <c r="E12" s="15">
        <f t="shared" si="2"/>
        <v>0.51683195910823265</v>
      </c>
    </row>
    <row r="14" spans="1:9" x14ac:dyDescent="0.2">
      <c r="A14" s="68" t="s">
        <v>25</v>
      </c>
      <c r="B14" s="68"/>
      <c r="C14" s="68"/>
      <c r="D14" s="68"/>
      <c r="E14" s="68"/>
      <c r="F14" s="68"/>
      <c r="G14" s="68"/>
      <c r="H14" s="68"/>
      <c r="I14" s="68"/>
    </row>
    <row r="15" spans="1:9" s="16" customFormat="1" ht="28" x14ac:dyDescent="0.2">
      <c r="A15" s="20"/>
      <c r="B15" s="20" t="s">
        <v>15</v>
      </c>
      <c r="C15" s="20" t="s">
        <v>16</v>
      </c>
      <c r="D15" s="20" t="s">
        <v>18</v>
      </c>
      <c r="E15" s="20" t="s">
        <v>17</v>
      </c>
      <c r="F15" s="20" t="s">
        <v>19</v>
      </c>
      <c r="G15" s="20" t="s">
        <v>20</v>
      </c>
      <c r="H15" s="20" t="s">
        <v>21</v>
      </c>
      <c r="I15" s="20" t="s">
        <v>22</v>
      </c>
    </row>
    <row r="16" spans="1:9" x14ac:dyDescent="0.2">
      <c r="A16" s="19" t="s">
        <v>58</v>
      </c>
      <c r="B16" s="10" t="s">
        <v>23</v>
      </c>
      <c r="C16" s="8">
        <v>1.1712999999999999E-2</v>
      </c>
      <c r="D16" s="8">
        <v>0.1769</v>
      </c>
      <c r="E16" s="8">
        <v>3.1349999999999998</v>
      </c>
      <c r="F16" s="8">
        <v>-2.9590000000000001</v>
      </c>
      <c r="G16" s="8">
        <v>0.91049999999999998</v>
      </c>
      <c r="H16" s="8">
        <v>3.2490000000000001</v>
      </c>
      <c r="I16" s="8">
        <v>8</v>
      </c>
    </row>
    <row r="17" spans="1:9" x14ac:dyDescent="0.2">
      <c r="A17" s="19" t="s">
        <v>59</v>
      </c>
      <c r="B17" s="10" t="s">
        <v>23</v>
      </c>
      <c r="C17" s="8">
        <v>3.1296999999999998E-2</v>
      </c>
      <c r="D17" s="8">
        <v>0.29859999999999998</v>
      </c>
      <c r="E17" s="8">
        <v>1.675</v>
      </c>
      <c r="F17" s="8">
        <v>-1.377</v>
      </c>
      <c r="G17" s="8">
        <v>0.52810000000000001</v>
      </c>
      <c r="H17" s="8">
        <v>2.6070000000000002</v>
      </c>
      <c r="I17" s="8">
        <v>8</v>
      </c>
    </row>
    <row r="19" spans="1:9" x14ac:dyDescent="0.2">
      <c r="A19" s="19" t="s">
        <v>34</v>
      </c>
      <c r="B19" s="8"/>
    </row>
    <row r="20" spans="1:9" x14ac:dyDescent="0.2">
      <c r="A20" s="19" t="s">
        <v>35</v>
      </c>
      <c r="B20" s="8" t="s">
        <v>46</v>
      </c>
    </row>
    <row r="21" spans="1:9" ht="29" x14ac:dyDescent="0.2">
      <c r="A21" s="19" t="s">
        <v>37</v>
      </c>
      <c r="B21" s="8" t="s">
        <v>47</v>
      </c>
    </row>
    <row r="22" spans="1:9" ht="29" x14ac:dyDescent="0.2">
      <c r="A22" s="19" t="s">
        <v>39</v>
      </c>
      <c r="B22" s="8" t="s">
        <v>40</v>
      </c>
    </row>
    <row r="23" spans="1:9" x14ac:dyDescent="0.2">
      <c r="A23" s="19" t="s">
        <v>41</v>
      </c>
      <c r="B23" s="8" t="s">
        <v>42</v>
      </c>
    </row>
    <row r="24" spans="1:9" x14ac:dyDescent="0.2">
      <c r="A24" s="19" t="s">
        <v>43</v>
      </c>
      <c r="B24" s="8">
        <v>0.05</v>
      </c>
    </row>
    <row r="25" spans="1:9" x14ac:dyDescent="0.2">
      <c r="A25" s="19"/>
      <c r="B25" s="8"/>
    </row>
    <row r="26" spans="1:9" ht="43" x14ac:dyDescent="0.2">
      <c r="A26" s="19" t="s">
        <v>44</v>
      </c>
      <c r="B26" s="8">
        <v>2</v>
      </c>
    </row>
    <row r="27" spans="1:9" ht="29" x14ac:dyDescent="0.2">
      <c r="A27" s="19" t="s">
        <v>45</v>
      </c>
      <c r="B27" s="8">
        <v>0</v>
      </c>
    </row>
  </sheetData>
  <mergeCells count="3">
    <mergeCell ref="B1:C1"/>
    <mergeCell ref="D1:E1"/>
    <mergeCell ref="A14:I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0B20D-8A5F-4D3C-B05A-05AF778A8D40}">
  <dimension ref="A1:M24"/>
  <sheetViews>
    <sheetView workbookViewId="0">
      <selection sqref="A1:XFD1"/>
    </sheetView>
  </sheetViews>
  <sheetFormatPr baseColWidth="10" defaultColWidth="8.83203125" defaultRowHeight="15" x14ac:dyDescent="0.2"/>
  <cols>
    <col min="1" max="1" width="15.5" style="4" customWidth="1"/>
    <col min="2" max="2" width="12" customWidth="1"/>
    <col min="3" max="3" width="11.6640625" customWidth="1"/>
    <col min="6" max="6" width="12.6640625" customWidth="1"/>
    <col min="11" max="11" width="11.33203125" customWidth="1"/>
  </cols>
  <sheetData>
    <row r="1" spans="1:13" x14ac:dyDescent="0.2">
      <c r="A1" s="64" t="s">
        <v>74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ht="16" thickBot="1" x14ac:dyDescent="0.25">
      <c r="A2" s="70" t="s">
        <v>60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x14ac:dyDescent="0.2">
      <c r="A3" s="71" t="s">
        <v>61</v>
      </c>
      <c r="B3" s="73" t="s">
        <v>62</v>
      </c>
      <c r="C3" s="75" t="s">
        <v>63</v>
      </c>
      <c r="D3" s="77" t="s">
        <v>64</v>
      </c>
      <c r="E3" s="78"/>
      <c r="F3" s="78"/>
      <c r="G3" s="78"/>
      <c r="H3" s="79"/>
      <c r="I3" s="78" t="s">
        <v>65</v>
      </c>
      <c r="J3" s="78"/>
      <c r="K3" s="78"/>
      <c r="L3" s="78"/>
      <c r="M3" s="80"/>
    </row>
    <row r="4" spans="1:13" ht="32" x14ac:dyDescent="0.2">
      <c r="A4" s="72"/>
      <c r="B4" s="74"/>
      <c r="C4" s="76"/>
      <c r="D4" s="25" t="s">
        <v>66</v>
      </c>
      <c r="E4" s="23" t="s">
        <v>67</v>
      </c>
      <c r="F4" s="23" t="s">
        <v>68</v>
      </c>
      <c r="G4" s="23" t="s">
        <v>69</v>
      </c>
      <c r="H4" s="24" t="s">
        <v>70</v>
      </c>
      <c r="I4" s="23" t="s">
        <v>66</v>
      </c>
      <c r="J4" s="23" t="s">
        <v>67</v>
      </c>
      <c r="K4" s="23" t="s">
        <v>68</v>
      </c>
      <c r="L4" s="23" t="s">
        <v>69</v>
      </c>
      <c r="M4" s="26" t="s">
        <v>70</v>
      </c>
    </row>
    <row r="5" spans="1:13" ht="16" x14ac:dyDescent="0.2">
      <c r="A5" s="40" t="s">
        <v>71</v>
      </c>
      <c r="B5" s="27">
        <v>20</v>
      </c>
      <c r="C5" s="28">
        <v>15</v>
      </c>
      <c r="D5" s="29">
        <v>1</v>
      </c>
      <c r="E5" s="30">
        <v>1</v>
      </c>
      <c r="F5" s="30">
        <v>0</v>
      </c>
      <c r="G5" s="30">
        <v>11</v>
      </c>
      <c r="H5" s="28">
        <v>2</v>
      </c>
      <c r="I5" s="31">
        <f>D5/$C5</f>
        <v>6.6666666666666666E-2</v>
      </c>
      <c r="J5" s="31">
        <f t="shared" ref="J5:M7" si="0">E5/$C5</f>
        <v>6.6666666666666666E-2</v>
      </c>
      <c r="K5" s="31">
        <f t="shared" si="0"/>
        <v>0</v>
      </c>
      <c r="L5" s="31">
        <f t="shared" si="0"/>
        <v>0.73333333333333328</v>
      </c>
      <c r="M5" s="32">
        <f t="shared" si="0"/>
        <v>0.13333333333333333</v>
      </c>
    </row>
    <row r="6" spans="1:13" ht="16" x14ac:dyDescent="0.2">
      <c r="A6" s="40" t="s">
        <v>72</v>
      </c>
      <c r="B6" s="27">
        <v>20</v>
      </c>
      <c r="C6" s="28">
        <v>20</v>
      </c>
      <c r="D6" s="29">
        <v>7</v>
      </c>
      <c r="E6" s="30">
        <v>13</v>
      </c>
      <c r="F6" s="30">
        <v>0</v>
      </c>
      <c r="G6" s="30">
        <v>0</v>
      </c>
      <c r="H6" s="28">
        <v>0</v>
      </c>
      <c r="I6" s="31">
        <f t="shared" ref="I6:I7" si="1">D6/$C6</f>
        <v>0.35</v>
      </c>
      <c r="J6" s="31">
        <f t="shared" si="0"/>
        <v>0.65</v>
      </c>
      <c r="K6" s="31">
        <f t="shared" si="0"/>
        <v>0</v>
      </c>
      <c r="L6" s="31">
        <f t="shared" si="0"/>
        <v>0</v>
      </c>
      <c r="M6" s="32">
        <f t="shared" si="0"/>
        <v>0</v>
      </c>
    </row>
    <row r="7" spans="1:13" ht="17" thickBot="1" x14ac:dyDescent="0.25">
      <c r="A7" s="41" t="s">
        <v>73</v>
      </c>
      <c r="B7" s="33">
        <v>20</v>
      </c>
      <c r="C7" s="34">
        <v>15</v>
      </c>
      <c r="D7" s="35">
        <v>3</v>
      </c>
      <c r="E7" s="33">
        <v>3</v>
      </c>
      <c r="F7" s="36">
        <v>1</v>
      </c>
      <c r="G7" s="36">
        <v>4</v>
      </c>
      <c r="H7" s="34">
        <v>4</v>
      </c>
      <c r="I7" s="37">
        <f t="shared" si="1"/>
        <v>0.2</v>
      </c>
      <c r="J7" s="37">
        <f t="shared" si="0"/>
        <v>0.2</v>
      </c>
      <c r="K7" s="37">
        <f t="shared" si="0"/>
        <v>6.6666666666666666E-2</v>
      </c>
      <c r="L7" s="37">
        <f t="shared" si="0"/>
        <v>0.26666666666666666</v>
      </c>
      <c r="M7" s="38">
        <f t="shared" si="0"/>
        <v>0.26666666666666666</v>
      </c>
    </row>
    <row r="9" spans="1:13" s="4" customFormat="1" x14ac:dyDescent="0.2">
      <c r="A9" s="69" t="s">
        <v>76</v>
      </c>
      <c r="B9" s="69"/>
      <c r="C9" s="69"/>
      <c r="D9" s="69"/>
      <c r="E9" s="69"/>
    </row>
    <row r="10" spans="1:13" ht="28" x14ac:dyDescent="0.2">
      <c r="A10" s="20"/>
      <c r="B10" s="20" t="s">
        <v>66</v>
      </c>
      <c r="C10" s="20" t="s">
        <v>75</v>
      </c>
      <c r="D10" s="20" t="s">
        <v>69</v>
      </c>
      <c r="E10" s="20" t="s">
        <v>70</v>
      </c>
    </row>
    <row r="11" spans="1:13" x14ac:dyDescent="0.2">
      <c r="A11" s="19" t="s">
        <v>71</v>
      </c>
      <c r="B11" s="39">
        <v>7</v>
      </c>
      <c r="C11" s="39">
        <v>7</v>
      </c>
      <c r="D11" s="39">
        <v>73</v>
      </c>
      <c r="E11" s="39">
        <v>13</v>
      </c>
    </row>
    <row r="12" spans="1:13" x14ac:dyDescent="0.2">
      <c r="A12" s="19" t="s">
        <v>73</v>
      </c>
      <c r="B12" s="39">
        <v>20</v>
      </c>
      <c r="C12" s="39">
        <v>27</v>
      </c>
      <c r="D12" s="39">
        <v>27</v>
      </c>
      <c r="E12" s="39">
        <v>27</v>
      </c>
    </row>
    <row r="14" spans="1:13" ht="43" x14ac:dyDescent="0.2">
      <c r="A14" s="19" t="s">
        <v>77</v>
      </c>
      <c r="B14" s="8"/>
    </row>
    <row r="15" spans="1:13" x14ac:dyDescent="0.2">
      <c r="A15" s="19" t="s">
        <v>78</v>
      </c>
      <c r="B15" s="8" t="s">
        <v>79</v>
      </c>
    </row>
    <row r="16" spans="1:13" x14ac:dyDescent="0.2">
      <c r="A16" s="19" t="s">
        <v>80</v>
      </c>
      <c r="B16" s="8" t="s">
        <v>81</v>
      </c>
    </row>
    <row r="17" spans="1:2" x14ac:dyDescent="0.2">
      <c r="A17" s="19" t="s">
        <v>16</v>
      </c>
      <c r="B17" s="10" t="s">
        <v>82</v>
      </c>
    </row>
    <row r="18" spans="1:2" x14ac:dyDescent="0.2">
      <c r="A18" s="19" t="s">
        <v>83</v>
      </c>
      <c r="B18" s="10" t="s">
        <v>84</v>
      </c>
    </row>
    <row r="19" spans="1:2" x14ac:dyDescent="0.2">
      <c r="A19" s="19" t="s">
        <v>85</v>
      </c>
      <c r="B19" s="8" t="s">
        <v>86</v>
      </c>
    </row>
    <row r="20" spans="1:2" ht="43" x14ac:dyDescent="0.2">
      <c r="A20" s="19" t="s">
        <v>87</v>
      </c>
      <c r="B20" s="8" t="s">
        <v>23</v>
      </c>
    </row>
    <row r="21" spans="1:2" x14ac:dyDescent="0.2">
      <c r="A21" s="19"/>
      <c r="B21" s="8"/>
    </row>
    <row r="22" spans="1:2" x14ac:dyDescent="0.2">
      <c r="A22" s="19" t="s">
        <v>88</v>
      </c>
      <c r="B22" s="8"/>
    </row>
    <row r="23" spans="1:2" x14ac:dyDescent="0.2">
      <c r="A23" s="19" t="s">
        <v>89</v>
      </c>
      <c r="B23" s="8">
        <v>2</v>
      </c>
    </row>
    <row r="24" spans="1:2" ht="29" x14ac:dyDescent="0.2">
      <c r="A24" s="19" t="s">
        <v>90</v>
      </c>
      <c r="B24" s="8">
        <v>4</v>
      </c>
    </row>
  </sheetData>
  <mergeCells count="8">
    <mergeCell ref="A1:M1"/>
    <mergeCell ref="A9:E9"/>
    <mergeCell ref="A2:M2"/>
    <mergeCell ref="A3:A4"/>
    <mergeCell ref="B3:B4"/>
    <mergeCell ref="C3:C4"/>
    <mergeCell ref="D3:H3"/>
    <mergeCell ref="I3:M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75B33-EBD5-4985-B116-B504A4EBEC90}">
  <dimension ref="A1:O37"/>
  <sheetViews>
    <sheetView workbookViewId="0">
      <selection activeCell="G13" sqref="G13"/>
    </sheetView>
  </sheetViews>
  <sheetFormatPr baseColWidth="10" defaultColWidth="8.83203125" defaultRowHeight="15" x14ac:dyDescent="0.2"/>
  <cols>
    <col min="1" max="1" width="16.1640625" customWidth="1"/>
    <col min="4" max="4" width="10.83203125" customWidth="1"/>
    <col min="10" max="10" width="34.5" bestFit="1" customWidth="1"/>
    <col min="14" max="14" width="14.6640625" bestFit="1" customWidth="1"/>
  </cols>
  <sheetData>
    <row r="1" spans="1:15" x14ac:dyDescent="0.2">
      <c r="B1" s="81" t="s">
        <v>525</v>
      </c>
      <c r="C1" s="81"/>
      <c r="D1" s="81"/>
      <c r="E1" s="81"/>
      <c r="F1" s="81"/>
      <c r="G1" s="81" t="s">
        <v>91</v>
      </c>
      <c r="H1" s="81"/>
    </row>
    <row r="2" spans="1:15" x14ac:dyDescent="0.2">
      <c r="A2" s="22" t="s">
        <v>14</v>
      </c>
      <c r="B2" s="22">
        <v>1</v>
      </c>
      <c r="C2" s="22">
        <v>2</v>
      </c>
      <c r="D2" s="22">
        <v>3</v>
      </c>
      <c r="E2" s="22">
        <v>4</v>
      </c>
      <c r="F2" s="22">
        <v>5</v>
      </c>
      <c r="G2" s="22">
        <v>6</v>
      </c>
      <c r="H2" s="22">
        <v>7</v>
      </c>
    </row>
    <row r="3" spans="1:15" x14ac:dyDescent="0.2">
      <c r="B3" s="42">
        <v>0</v>
      </c>
      <c r="C3" s="42">
        <v>0</v>
      </c>
      <c r="D3" s="42">
        <v>0</v>
      </c>
      <c r="E3" s="42">
        <v>0</v>
      </c>
      <c r="F3" s="42">
        <v>0</v>
      </c>
      <c r="G3">
        <v>1.6292466782735113</v>
      </c>
      <c r="H3">
        <v>2.5306986810083538</v>
      </c>
    </row>
    <row r="4" spans="1:15" x14ac:dyDescent="0.2">
      <c r="B4" s="42">
        <v>0</v>
      </c>
      <c r="C4" s="42">
        <v>0</v>
      </c>
      <c r="D4" s="42">
        <v>0</v>
      </c>
      <c r="E4" s="42">
        <v>0</v>
      </c>
      <c r="F4" s="42">
        <v>0</v>
      </c>
      <c r="G4">
        <v>1.7461350700029372</v>
      </c>
      <c r="H4">
        <v>3.0302113703439426</v>
      </c>
    </row>
    <row r="5" spans="1:15" x14ac:dyDescent="0.2">
      <c r="B5" s="42">
        <v>0</v>
      </c>
      <c r="C5" s="42">
        <v>0</v>
      </c>
      <c r="D5" s="42">
        <v>0</v>
      </c>
      <c r="E5" s="42">
        <v>0</v>
      </c>
      <c r="F5" s="42">
        <v>0</v>
      </c>
      <c r="G5">
        <v>0.69135714145746985</v>
      </c>
      <c r="H5">
        <v>1.5887739798769716</v>
      </c>
    </row>
    <row r="7" spans="1:15" x14ac:dyDescent="0.2">
      <c r="A7" t="s">
        <v>6</v>
      </c>
      <c r="B7">
        <v>0</v>
      </c>
      <c r="C7">
        <v>0</v>
      </c>
      <c r="D7">
        <v>0</v>
      </c>
      <c r="E7">
        <v>0</v>
      </c>
      <c r="F7">
        <v>0</v>
      </c>
      <c r="G7">
        <f>AVERAGE(G3:G5)</f>
        <v>1.3555796299113061</v>
      </c>
      <c r="H7">
        <f>AVERAGE(H3:H5)</f>
        <v>2.3832280104097561</v>
      </c>
    </row>
    <row r="8" spans="1:15" x14ac:dyDescent="0.2">
      <c r="A8" t="s">
        <v>7</v>
      </c>
      <c r="B8">
        <f>STDEV(B3:B5)</f>
        <v>0</v>
      </c>
      <c r="C8">
        <f t="shared" ref="C8:H8" si="0">STDEV(C3:C5)</f>
        <v>0</v>
      </c>
      <c r="D8">
        <f t="shared" si="0"/>
        <v>0</v>
      </c>
      <c r="E8">
        <f t="shared" si="0"/>
        <v>0</v>
      </c>
      <c r="F8">
        <f t="shared" si="0"/>
        <v>0</v>
      </c>
      <c r="G8">
        <f t="shared" si="0"/>
        <v>0.57819491493451258</v>
      </c>
      <c r="H8">
        <f t="shared" si="0"/>
        <v>0.73194681273584328</v>
      </c>
    </row>
    <row r="9" spans="1:15" x14ac:dyDescent="0.2">
      <c r="A9" t="s">
        <v>8</v>
      </c>
      <c r="B9">
        <f>B8/SQRT(COUNT(B3:B5))</f>
        <v>0</v>
      </c>
      <c r="C9">
        <f t="shared" ref="C9:H9" si="1">C8/SQRT(COUNT(C3:C5))</f>
        <v>0</v>
      </c>
      <c r="D9">
        <f t="shared" si="1"/>
        <v>0</v>
      </c>
      <c r="E9">
        <f t="shared" si="1"/>
        <v>0</v>
      </c>
      <c r="F9">
        <f t="shared" si="1"/>
        <v>0</v>
      </c>
      <c r="G9">
        <f t="shared" si="1"/>
        <v>0.33382098978151364</v>
      </c>
      <c r="H9">
        <f t="shared" si="1"/>
        <v>0.42258968936552777</v>
      </c>
    </row>
    <row r="11" spans="1:15" x14ac:dyDescent="0.2">
      <c r="A11" s="64" t="s">
        <v>169</v>
      </c>
      <c r="B11" s="64"/>
      <c r="C11" s="64"/>
      <c r="D11" s="64"/>
      <c r="E11" s="64"/>
      <c r="F11" s="64"/>
      <c r="G11" s="64"/>
      <c r="J11" s="43" t="s">
        <v>147</v>
      </c>
      <c r="K11" s="44"/>
      <c r="L11" s="44"/>
      <c r="M11" s="44"/>
      <c r="N11" s="44"/>
      <c r="O11" s="44"/>
    </row>
    <row r="12" spans="1:15" s="4" customFormat="1" ht="29" x14ac:dyDescent="0.2">
      <c r="A12" s="19" t="s">
        <v>92</v>
      </c>
      <c r="B12" s="39" t="s">
        <v>93</v>
      </c>
      <c r="C12" s="39" t="s">
        <v>94</v>
      </c>
      <c r="D12" s="39" t="s">
        <v>15</v>
      </c>
      <c r="E12" s="39" t="s">
        <v>95</v>
      </c>
      <c r="F12" s="39" t="s">
        <v>96</v>
      </c>
      <c r="G12" s="39"/>
      <c r="J12" s="19" t="s">
        <v>148</v>
      </c>
      <c r="K12" s="39">
        <v>22.21</v>
      </c>
      <c r="L12" s="39"/>
      <c r="M12" s="39"/>
      <c r="N12" s="39"/>
      <c r="O12" s="39"/>
    </row>
    <row r="13" spans="1:15" x14ac:dyDescent="0.2">
      <c r="A13" s="9" t="s">
        <v>97</v>
      </c>
      <c r="B13" s="8">
        <v>0</v>
      </c>
      <c r="C13" s="8" t="s">
        <v>98</v>
      </c>
      <c r="D13" s="8" t="s">
        <v>24</v>
      </c>
      <c r="E13" s="8" t="s">
        <v>99</v>
      </c>
      <c r="F13" s="8" t="s">
        <v>100</v>
      </c>
      <c r="G13" s="8" t="s">
        <v>101</v>
      </c>
      <c r="J13" s="9" t="s">
        <v>16</v>
      </c>
      <c r="K13" s="10" t="s">
        <v>82</v>
      </c>
      <c r="L13" s="8"/>
      <c r="M13" s="8"/>
      <c r="N13" s="8"/>
      <c r="O13" s="8"/>
    </row>
    <row r="14" spans="1:15" x14ac:dyDescent="0.2">
      <c r="A14" s="9" t="s">
        <v>102</v>
      </c>
      <c r="B14" s="8">
        <v>0</v>
      </c>
      <c r="C14" s="8" t="s">
        <v>98</v>
      </c>
      <c r="D14" s="8" t="s">
        <v>24</v>
      </c>
      <c r="E14" s="8" t="s">
        <v>99</v>
      </c>
      <c r="F14" s="8" t="s">
        <v>100</v>
      </c>
      <c r="G14" s="8" t="s">
        <v>103</v>
      </c>
      <c r="J14" s="9" t="s">
        <v>83</v>
      </c>
      <c r="K14" s="10" t="s">
        <v>84</v>
      </c>
      <c r="L14" s="8"/>
      <c r="M14" s="8"/>
      <c r="N14" s="8"/>
      <c r="O14" s="8"/>
    </row>
    <row r="15" spans="1:15" x14ac:dyDescent="0.2">
      <c r="A15" s="9" t="s">
        <v>104</v>
      </c>
      <c r="B15" s="8">
        <v>0</v>
      </c>
      <c r="C15" s="8" t="s">
        <v>98</v>
      </c>
      <c r="D15" s="8" t="s">
        <v>24</v>
      </c>
      <c r="E15" s="8" t="s">
        <v>99</v>
      </c>
      <c r="F15" s="8" t="s">
        <v>100</v>
      </c>
      <c r="G15" s="8" t="s">
        <v>105</v>
      </c>
      <c r="J15" s="9" t="s">
        <v>149</v>
      </c>
      <c r="K15" s="10" t="s">
        <v>23</v>
      </c>
      <c r="L15" s="8"/>
      <c r="M15" s="8"/>
      <c r="N15" s="8"/>
      <c r="O15" s="8"/>
    </row>
    <row r="16" spans="1:15" x14ac:dyDescent="0.2">
      <c r="A16" s="9" t="s">
        <v>106</v>
      </c>
      <c r="B16" s="8">
        <v>0</v>
      </c>
      <c r="C16" s="8" t="s">
        <v>98</v>
      </c>
      <c r="D16" s="8" t="s">
        <v>24</v>
      </c>
      <c r="E16" s="8" t="s">
        <v>99</v>
      </c>
      <c r="F16" s="8" t="s">
        <v>100</v>
      </c>
      <c r="G16" s="8" t="s">
        <v>107</v>
      </c>
      <c r="J16" s="9" t="s">
        <v>150</v>
      </c>
      <c r="K16" s="8">
        <v>0.90490000000000004</v>
      </c>
      <c r="L16" s="8"/>
      <c r="M16" s="8"/>
      <c r="N16" s="8"/>
      <c r="O16" s="8"/>
    </row>
    <row r="17" spans="1:15" x14ac:dyDescent="0.2">
      <c r="A17" s="11" t="s">
        <v>108</v>
      </c>
      <c r="B17" s="10">
        <v>-1.3560000000000001</v>
      </c>
      <c r="C17" s="10" t="s">
        <v>109</v>
      </c>
      <c r="D17" s="10" t="s">
        <v>23</v>
      </c>
      <c r="E17" s="10" t="s">
        <v>110</v>
      </c>
      <c r="F17" s="10">
        <v>4.7999999999999996E-3</v>
      </c>
      <c r="G17" s="10" t="s">
        <v>111</v>
      </c>
      <c r="J17" s="9"/>
      <c r="K17" s="8"/>
      <c r="L17" s="8"/>
      <c r="M17" s="8"/>
      <c r="N17" s="8"/>
      <c r="O17" s="8"/>
    </row>
    <row r="18" spans="1:15" x14ac:dyDescent="0.2">
      <c r="A18" s="11" t="s">
        <v>112</v>
      </c>
      <c r="B18" s="10">
        <v>-2.383</v>
      </c>
      <c r="C18" s="10" t="s">
        <v>113</v>
      </c>
      <c r="D18" s="10" t="s">
        <v>23</v>
      </c>
      <c r="E18" s="10" t="s">
        <v>84</v>
      </c>
      <c r="F18" s="10" t="s">
        <v>82</v>
      </c>
      <c r="G18" s="10" t="s">
        <v>114</v>
      </c>
      <c r="J18" s="9" t="s">
        <v>151</v>
      </c>
      <c r="K18" s="8"/>
      <c r="L18" s="8"/>
      <c r="M18" s="8"/>
      <c r="N18" s="8"/>
      <c r="O18" s="8"/>
    </row>
    <row r="19" spans="1:15" x14ac:dyDescent="0.2">
      <c r="A19" s="9" t="s">
        <v>115</v>
      </c>
      <c r="B19" s="8">
        <v>0</v>
      </c>
      <c r="C19" s="8" t="s">
        <v>98</v>
      </c>
      <c r="D19" s="8" t="s">
        <v>24</v>
      </c>
      <c r="E19" s="8" t="s">
        <v>99</v>
      </c>
      <c r="F19" s="8" t="s">
        <v>100</v>
      </c>
      <c r="G19" s="8" t="s">
        <v>116</v>
      </c>
      <c r="J19" s="9" t="s">
        <v>152</v>
      </c>
      <c r="K19" s="8" t="s">
        <v>153</v>
      </c>
      <c r="L19" s="8"/>
      <c r="M19" s="8"/>
      <c r="N19" s="8"/>
      <c r="O19" s="8"/>
    </row>
    <row r="20" spans="1:15" x14ac:dyDescent="0.2">
      <c r="A20" s="9" t="s">
        <v>117</v>
      </c>
      <c r="B20" s="8">
        <v>0</v>
      </c>
      <c r="C20" s="8" t="s">
        <v>98</v>
      </c>
      <c r="D20" s="8" t="s">
        <v>24</v>
      </c>
      <c r="E20" s="8" t="s">
        <v>99</v>
      </c>
      <c r="F20" s="8" t="s">
        <v>100</v>
      </c>
      <c r="G20" s="8" t="s">
        <v>118</v>
      </c>
      <c r="J20" s="9" t="s">
        <v>16</v>
      </c>
      <c r="K20" s="8">
        <v>0.16059999999999999</v>
      </c>
      <c r="L20" s="8"/>
      <c r="M20" s="8"/>
      <c r="N20" s="8"/>
      <c r="O20" s="8"/>
    </row>
    <row r="21" spans="1:15" x14ac:dyDescent="0.2">
      <c r="A21" s="9" t="s">
        <v>119</v>
      </c>
      <c r="B21" s="8">
        <v>0</v>
      </c>
      <c r="C21" s="8" t="s">
        <v>98</v>
      </c>
      <c r="D21" s="8" t="s">
        <v>24</v>
      </c>
      <c r="E21" s="8" t="s">
        <v>99</v>
      </c>
      <c r="F21" s="8" t="s">
        <v>100</v>
      </c>
      <c r="G21" s="8" t="s">
        <v>120</v>
      </c>
      <c r="J21" s="9" t="s">
        <v>83</v>
      </c>
      <c r="K21" s="8" t="s">
        <v>99</v>
      </c>
      <c r="L21" s="8"/>
      <c r="M21" s="8"/>
      <c r="N21" s="8"/>
      <c r="O21" s="8"/>
    </row>
    <row r="22" spans="1:15" x14ac:dyDescent="0.2">
      <c r="A22" s="11" t="s">
        <v>121</v>
      </c>
      <c r="B22" s="10">
        <v>-1.3560000000000001</v>
      </c>
      <c r="C22" s="10" t="s">
        <v>109</v>
      </c>
      <c r="D22" s="10" t="s">
        <v>23</v>
      </c>
      <c r="E22" s="10" t="s">
        <v>110</v>
      </c>
      <c r="F22" s="10">
        <v>4.7999999999999996E-3</v>
      </c>
      <c r="G22" s="10" t="s">
        <v>122</v>
      </c>
      <c r="J22" s="9" t="s">
        <v>154</v>
      </c>
      <c r="K22" s="8" t="s">
        <v>24</v>
      </c>
      <c r="L22" s="8"/>
      <c r="M22" s="8"/>
      <c r="N22" s="8"/>
      <c r="O22" s="8"/>
    </row>
    <row r="23" spans="1:15" x14ac:dyDescent="0.2">
      <c r="A23" s="11" t="s">
        <v>123</v>
      </c>
      <c r="B23" s="10">
        <v>-2.383</v>
      </c>
      <c r="C23" s="10" t="s">
        <v>113</v>
      </c>
      <c r="D23" s="10" t="s">
        <v>23</v>
      </c>
      <c r="E23" s="10" t="s">
        <v>84</v>
      </c>
      <c r="F23" s="10" t="s">
        <v>82</v>
      </c>
      <c r="G23" s="10" t="s">
        <v>124</v>
      </c>
      <c r="J23" s="9"/>
      <c r="K23" s="8"/>
      <c r="L23" s="8"/>
      <c r="M23" s="8"/>
      <c r="N23" s="8"/>
      <c r="O23" s="8"/>
    </row>
    <row r="24" spans="1:15" x14ac:dyDescent="0.2">
      <c r="A24" s="9" t="s">
        <v>125</v>
      </c>
      <c r="B24" s="8">
        <v>0</v>
      </c>
      <c r="C24" s="8" t="s">
        <v>98</v>
      </c>
      <c r="D24" s="8" t="s">
        <v>24</v>
      </c>
      <c r="E24" s="8" t="s">
        <v>99</v>
      </c>
      <c r="F24" s="8" t="s">
        <v>100</v>
      </c>
      <c r="G24" s="8" t="s">
        <v>126</v>
      </c>
      <c r="J24" s="9" t="s">
        <v>155</v>
      </c>
      <c r="K24" s="8"/>
      <c r="L24" s="8"/>
      <c r="M24" s="8"/>
      <c r="N24" s="8"/>
      <c r="O24" s="8"/>
    </row>
    <row r="25" spans="1:15" x14ac:dyDescent="0.2">
      <c r="A25" s="9" t="s">
        <v>127</v>
      </c>
      <c r="B25" s="8">
        <v>0</v>
      </c>
      <c r="C25" s="8" t="s">
        <v>98</v>
      </c>
      <c r="D25" s="8" t="s">
        <v>24</v>
      </c>
      <c r="E25" s="8" t="s">
        <v>99</v>
      </c>
      <c r="F25" s="8" t="s">
        <v>100</v>
      </c>
      <c r="G25" s="8" t="s">
        <v>128</v>
      </c>
      <c r="J25" s="9" t="s">
        <v>156</v>
      </c>
      <c r="K25" s="8"/>
      <c r="L25" s="8"/>
      <c r="M25" s="8"/>
      <c r="N25" s="8"/>
      <c r="O25" s="8"/>
    </row>
    <row r="26" spans="1:15" x14ac:dyDescent="0.2">
      <c r="A26" s="11" t="s">
        <v>129</v>
      </c>
      <c r="B26" s="10">
        <v>-1.3560000000000001</v>
      </c>
      <c r="C26" s="10" t="s">
        <v>109</v>
      </c>
      <c r="D26" s="10" t="s">
        <v>23</v>
      </c>
      <c r="E26" s="10" t="s">
        <v>110</v>
      </c>
      <c r="F26" s="10">
        <v>4.7999999999999996E-3</v>
      </c>
      <c r="G26" s="10" t="s">
        <v>130</v>
      </c>
      <c r="J26" s="9" t="s">
        <v>16</v>
      </c>
      <c r="K26" s="8"/>
      <c r="L26" s="8"/>
      <c r="M26" s="8"/>
      <c r="N26" s="8"/>
      <c r="O26" s="8"/>
    </row>
    <row r="27" spans="1:15" x14ac:dyDescent="0.2">
      <c r="A27" s="11" t="s">
        <v>131</v>
      </c>
      <c r="B27" s="10">
        <v>-2.383</v>
      </c>
      <c r="C27" s="10" t="s">
        <v>113</v>
      </c>
      <c r="D27" s="10" t="s">
        <v>23</v>
      </c>
      <c r="E27" s="10" t="s">
        <v>84</v>
      </c>
      <c r="F27" s="10" t="s">
        <v>82</v>
      </c>
      <c r="G27" s="10" t="s">
        <v>132</v>
      </c>
      <c r="J27" s="9" t="s">
        <v>83</v>
      </c>
      <c r="K27" s="8"/>
      <c r="L27" s="8"/>
      <c r="M27" s="8"/>
      <c r="N27" s="8"/>
      <c r="O27" s="8"/>
    </row>
    <row r="28" spans="1:15" x14ac:dyDescent="0.2">
      <c r="A28" s="9" t="s">
        <v>133</v>
      </c>
      <c r="B28" s="8">
        <v>0</v>
      </c>
      <c r="C28" s="8" t="s">
        <v>98</v>
      </c>
      <c r="D28" s="8" t="s">
        <v>24</v>
      </c>
      <c r="E28" s="8" t="s">
        <v>99</v>
      </c>
      <c r="F28" s="8" t="s">
        <v>100</v>
      </c>
      <c r="G28" s="8" t="s">
        <v>134</v>
      </c>
      <c r="J28" s="9" t="s">
        <v>154</v>
      </c>
      <c r="K28" s="8"/>
      <c r="L28" s="8"/>
      <c r="M28" s="8"/>
      <c r="N28" s="8"/>
      <c r="O28" s="8"/>
    </row>
    <row r="29" spans="1:15" x14ac:dyDescent="0.2">
      <c r="A29" s="11" t="s">
        <v>135</v>
      </c>
      <c r="B29" s="10">
        <v>-1.3560000000000001</v>
      </c>
      <c r="C29" s="10" t="s">
        <v>109</v>
      </c>
      <c r="D29" s="10" t="s">
        <v>23</v>
      </c>
      <c r="E29" s="10" t="s">
        <v>110</v>
      </c>
      <c r="F29" s="10">
        <v>4.7999999999999996E-3</v>
      </c>
      <c r="G29" s="10" t="s">
        <v>136</v>
      </c>
      <c r="J29" s="9"/>
      <c r="K29" s="8"/>
      <c r="L29" s="8"/>
      <c r="M29" s="8"/>
      <c r="N29" s="8"/>
      <c r="O29" s="8"/>
    </row>
    <row r="30" spans="1:15" x14ac:dyDescent="0.2">
      <c r="A30" s="11" t="s">
        <v>137</v>
      </c>
      <c r="B30" s="10">
        <v>-2.383</v>
      </c>
      <c r="C30" s="10" t="s">
        <v>113</v>
      </c>
      <c r="D30" s="10" t="s">
        <v>23</v>
      </c>
      <c r="E30" s="10" t="s">
        <v>84</v>
      </c>
      <c r="F30" s="10" t="s">
        <v>82</v>
      </c>
      <c r="G30" s="10" t="s">
        <v>138</v>
      </c>
      <c r="J30" s="19" t="s">
        <v>157</v>
      </c>
      <c r="K30" s="39" t="s">
        <v>158</v>
      </c>
      <c r="L30" s="39" t="s">
        <v>159</v>
      </c>
      <c r="M30" s="39" t="s">
        <v>160</v>
      </c>
      <c r="N30" s="39" t="s">
        <v>152</v>
      </c>
      <c r="O30" s="39" t="s">
        <v>16</v>
      </c>
    </row>
    <row r="31" spans="1:15" x14ac:dyDescent="0.2">
      <c r="A31" s="11" t="s">
        <v>139</v>
      </c>
      <c r="B31" s="10">
        <v>-1.3560000000000001</v>
      </c>
      <c r="C31" s="10" t="s">
        <v>109</v>
      </c>
      <c r="D31" s="10" t="s">
        <v>23</v>
      </c>
      <c r="E31" s="10" t="s">
        <v>110</v>
      </c>
      <c r="F31" s="10">
        <v>4.7999999999999996E-3</v>
      </c>
      <c r="G31" s="10" t="s">
        <v>140</v>
      </c>
      <c r="J31" s="9" t="s">
        <v>161</v>
      </c>
      <c r="K31" s="8">
        <v>16.559999999999999</v>
      </c>
      <c r="L31" s="8">
        <v>6</v>
      </c>
      <c r="M31" s="8">
        <v>2.76</v>
      </c>
      <c r="N31" s="8" t="s">
        <v>162</v>
      </c>
      <c r="O31" s="10" t="s">
        <v>163</v>
      </c>
    </row>
    <row r="32" spans="1:15" x14ac:dyDescent="0.2">
      <c r="A32" s="11" t="s">
        <v>141</v>
      </c>
      <c r="B32" s="10">
        <v>-2.383</v>
      </c>
      <c r="C32" s="10" t="s">
        <v>113</v>
      </c>
      <c r="D32" s="10" t="s">
        <v>23</v>
      </c>
      <c r="E32" s="10" t="s">
        <v>84</v>
      </c>
      <c r="F32" s="10" t="s">
        <v>82</v>
      </c>
      <c r="G32" s="10" t="s">
        <v>142</v>
      </c>
      <c r="J32" s="9" t="s">
        <v>164</v>
      </c>
      <c r="K32" s="8">
        <v>1.74</v>
      </c>
      <c r="L32" s="8">
        <v>14</v>
      </c>
      <c r="M32" s="8">
        <v>0.12429999999999999</v>
      </c>
      <c r="N32" s="8"/>
      <c r="O32" s="8"/>
    </row>
    <row r="33" spans="1:15" x14ac:dyDescent="0.2">
      <c r="A33" s="11" t="s">
        <v>143</v>
      </c>
      <c r="B33" s="10">
        <v>-1.028</v>
      </c>
      <c r="C33" s="10" t="s">
        <v>144</v>
      </c>
      <c r="D33" s="10" t="s">
        <v>23</v>
      </c>
      <c r="E33" s="10" t="s">
        <v>145</v>
      </c>
      <c r="F33" s="10">
        <v>3.7900000000000003E-2</v>
      </c>
      <c r="G33" s="10" t="s">
        <v>146</v>
      </c>
      <c r="J33" s="9" t="s">
        <v>165</v>
      </c>
      <c r="K33" s="8">
        <v>18.3</v>
      </c>
      <c r="L33" s="8">
        <v>20</v>
      </c>
      <c r="M33" s="8"/>
      <c r="N33" s="8"/>
      <c r="O33" s="8"/>
    </row>
    <row r="34" spans="1:15" x14ac:dyDescent="0.2">
      <c r="J34" s="9"/>
      <c r="K34" s="8"/>
      <c r="L34" s="8"/>
      <c r="M34" s="8"/>
      <c r="N34" s="8"/>
      <c r="O34" s="8"/>
    </row>
    <row r="35" spans="1:15" x14ac:dyDescent="0.2">
      <c r="J35" s="9" t="s">
        <v>166</v>
      </c>
      <c r="K35" s="8"/>
      <c r="L35" s="8"/>
      <c r="M35" s="8"/>
      <c r="N35" s="8"/>
      <c r="O35" s="8"/>
    </row>
    <row r="36" spans="1:15" x14ac:dyDescent="0.2">
      <c r="J36" s="9" t="s">
        <v>167</v>
      </c>
      <c r="K36" s="8">
        <v>7</v>
      </c>
      <c r="L36" s="8"/>
      <c r="M36" s="8"/>
      <c r="N36" s="8"/>
      <c r="O36" s="8"/>
    </row>
    <row r="37" spans="1:15" x14ac:dyDescent="0.2">
      <c r="J37" s="9" t="s">
        <v>168</v>
      </c>
      <c r="K37" s="8">
        <v>21</v>
      </c>
      <c r="L37" s="8"/>
      <c r="M37" s="8"/>
      <c r="N37" s="8"/>
      <c r="O37" s="8"/>
    </row>
  </sheetData>
  <mergeCells count="3">
    <mergeCell ref="B1:F1"/>
    <mergeCell ref="G1:H1"/>
    <mergeCell ref="A11:G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25E81-EE56-4CDE-9A87-5834995F2ACA}">
  <dimension ref="A1:F44"/>
  <sheetViews>
    <sheetView workbookViewId="0">
      <selection activeCell="A2" sqref="A2"/>
    </sheetView>
  </sheetViews>
  <sheetFormatPr baseColWidth="10" defaultColWidth="8.83203125" defaultRowHeight="15" x14ac:dyDescent="0.2"/>
  <cols>
    <col min="1" max="1" width="15" style="4" customWidth="1"/>
    <col min="2" max="2" width="13.6640625" bestFit="1" customWidth="1"/>
    <col min="5" max="5" width="15.1640625" style="4" customWidth="1"/>
  </cols>
  <sheetData>
    <row r="1" spans="1:6" ht="16" x14ac:dyDescent="0.2">
      <c r="A1" s="45" t="s">
        <v>406</v>
      </c>
      <c r="B1" s="7"/>
      <c r="C1" t="s">
        <v>48</v>
      </c>
    </row>
    <row r="2" spans="1:6" x14ac:dyDescent="0.2">
      <c r="B2" t="s">
        <v>170</v>
      </c>
      <c r="C2" t="s">
        <v>171</v>
      </c>
      <c r="D2" t="s">
        <v>172</v>
      </c>
    </row>
    <row r="3" spans="1:6" x14ac:dyDescent="0.2">
      <c r="A3" s="4">
        <v>1</v>
      </c>
      <c r="B3">
        <v>0.79076400288019166</v>
      </c>
      <c r="C3">
        <v>4.1473515147485411</v>
      </c>
      <c r="D3">
        <v>60.605017545803619</v>
      </c>
    </row>
    <row r="4" spans="1:6" x14ac:dyDescent="0.2">
      <c r="A4" s="4">
        <v>2</v>
      </c>
      <c r="B4">
        <v>0.66397570330460054</v>
      </c>
      <c r="C4">
        <v>14.611325071684961</v>
      </c>
      <c r="D4">
        <v>35.452171499546388</v>
      </c>
    </row>
    <row r="5" spans="1:6" x14ac:dyDescent="0.2">
      <c r="A5" s="4">
        <v>3</v>
      </c>
      <c r="B5">
        <v>2.0376645198864827</v>
      </c>
      <c r="C5">
        <v>0.92872615348204324</v>
      </c>
      <c r="D5">
        <v>30.36393633241655</v>
      </c>
    </row>
    <row r="6" spans="1:6" x14ac:dyDescent="0.2">
      <c r="A6" s="4">
        <v>4</v>
      </c>
      <c r="B6">
        <v>0.39548033638944191</v>
      </c>
      <c r="C6">
        <v>4.6287219226891869</v>
      </c>
      <c r="D6">
        <v>43.980497049096556</v>
      </c>
    </row>
    <row r="7" spans="1:6" x14ac:dyDescent="0.2">
      <c r="A7" s="4">
        <v>5</v>
      </c>
      <c r="B7">
        <v>0.36496333637854922</v>
      </c>
      <c r="C7">
        <v>4.6617349194552062</v>
      </c>
      <c r="D7">
        <v>32.851056226547684</v>
      </c>
    </row>
    <row r="8" spans="1:6" x14ac:dyDescent="0.2">
      <c r="A8" s="4">
        <v>6</v>
      </c>
      <c r="B8">
        <v>0.66682040977417334</v>
      </c>
    </row>
    <row r="9" spans="1:6" x14ac:dyDescent="0.2">
      <c r="A9" s="4">
        <v>7</v>
      </c>
    </row>
    <row r="11" spans="1:6" ht="16" x14ac:dyDescent="0.2">
      <c r="A11" s="4" t="s">
        <v>6</v>
      </c>
      <c r="B11">
        <f>AVERAGE(B3:B9)</f>
        <v>0.8199447181022399</v>
      </c>
      <c r="C11">
        <f>AVERAGE(C3:C9)</f>
        <v>5.7955719164119879</v>
      </c>
      <c r="D11">
        <f t="shared" ref="D11" si="0">AVERAGE(D3:D9)</f>
        <v>40.650535730682165</v>
      </c>
    </row>
    <row r="12" spans="1:6" ht="16" x14ac:dyDescent="0.2">
      <c r="A12" s="4" t="s">
        <v>7</v>
      </c>
      <c r="B12">
        <f>STDEV(B3:B9)</f>
        <v>0.61945855167787411</v>
      </c>
      <c r="C12">
        <f>STDEV(C3:C9)</f>
        <v>5.1664167251305093</v>
      </c>
      <c r="D12">
        <f t="shared" ref="D12" si="1">STDEV(D3:D9)</f>
        <v>12.277407964300853</v>
      </c>
    </row>
    <row r="13" spans="1:6" ht="16" x14ac:dyDescent="0.2">
      <c r="A13" s="4" t="s">
        <v>8</v>
      </c>
      <c r="B13">
        <f>B12/SQRT(COUNT(B3:B9))</f>
        <v>0.25289289473571269</v>
      </c>
      <c r="C13">
        <f>C12/SQRT(COUNT(C3:C9))</f>
        <v>2.3104917994967327</v>
      </c>
      <c r="D13">
        <f t="shared" ref="D13" si="2">D12/SQRT(COUNT(D3:D9))</f>
        <v>5.4906237591348033</v>
      </c>
    </row>
    <row r="15" spans="1:6" ht="16" x14ac:dyDescent="0.2">
      <c r="A15" s="82" t="s">
        <v>25</v>
      </c>
      <c r="B15" s="82"/>
      <c r="C15" s="82"/>
      <c r="D15" s="82"/>
      <c r="E15" s="82"/>
      <c r="F15" s="82"/>
    </row>
    <row r="16" spans="1:6" s="22" customFormat="1" x14ac:dyDescent="0.2">
      <c r="A16" s="46" t="s">
        <v>173</v>
      </c>
      <c r="B16" s="44" t="s">
        <v>9</v>
      </c>
      <c r="E16" s="46" t="s">
        <v>173</v>
      </c>
      <c r="F16" s="44" t="s">
        <v>9</v>
      </c>
    </row>
    <row r="17" spans="1:6" x14ac:dyDescent="0.2">
      <c r="A17" s="19"/>
      <c r="B17" s="8"/>
      <c r="E17" s="19"/>
      <c r="F17" s="8"/>
    </row>
    <row r="18" spans="1:6" x14ac:dyDescent="0.2">
      <c r="A18" s="46" t="s">
        <v>174</v>
      </c>
      <c r="B18" s="8">
        <v>6</v>
      </c>
      <c r="E18" s="46" t="s">
        <v>196</v>
      </c>
      <c r="F18" s="8">
        <v>12</v>
      </c>
    </row>
    <row r="19" spans="1:6" x14ac:dyDescent="0.2">
      <c r="A19" s="46" t="s">
        <v>175</v>
      </c>
      <c r="B19" s="8" t="s">
        <v>175</v>
      </c>
      <c r="E19" s="46" t="s">
        <v>175</v>
      </c>
      <c r="F19" s="8" t="s">
        <v>175</v>
      </c>
    </row>
    <row r="20" spans="1:6" x14ac:dyDescent="0.2">
      <c r="A20" s="46" t="s">
        <v>176</v>
      </c>
      <c r="B20" s="8">
        <v>0</v>
      </c>
      <c r="E20" s="46" t="s">
        <v>176</v>
      </c>
      <c r="F20" s="8">
        <v>0</v>
      </c>
    </row>
    <row r="21" spans="1:6" x14ac:dyDescent="0.2">
      <c r="A21" s="46"/>
      <c r="B21" s="8"/>
      <c r="E21" s="46"/>
      <c r="F21" s="8"/>
    </row>
    <row r="22" spans="1:6" x14ac:dyDescent="0.2">
      <c r="A22" s="46" t="s">
        <v>46</v>
      </c>
      <c r="B22" s="8"/>
      <c r="E22" s="46" t="s">
        <v>46</v>
      </c>
      <c r="F22" s="8"/>
    </row>
    <row r="23" spans="1:6" x14ac:dyDescent="0.2">
      <c r="A23" s="46" t="s">
        <v>16</v>
      </c>
      <c r="B23" s="10">
        <v>4.2299999999999997E-2</v>
      </c>
      <c r="E23" s="46" t="s">
        <v>16</v>
      </c>
      <c r="F23" s="10" t="s">
        <v>82</v>
      </c>
    </row>
    <row r="24" spans="1:6" ht="29" x14ac:dyDescent="0.2">
      <c r="A24" s="46" t="s">
        <v>83</v>
      </c>
      <c r="B24" s="10" t="s">
        <v>145</v>
      </c>
      <c r="E24" s="46" t="s">
        <v>83</v>
      </c>
      <c r="F24" s="10" t="s">
        <v>84</v>
      </c>
    </row>
    <row r="25" spans="1:6" ht="43" x14ac:dyDescent="0.2">
      <c r="A25" s="46" t="s">
        <v>177</v>
      </c>
      <c r="B25" s="8" t="s">
        <v>23</v>
      </c>
      <c r="E25" s="46" t="s">
        <v>177</v>
      </c>
      <c r="F25" s="8" t="s">
        <v>23</v>
      </c>
    </row>
    <row r="26" spans="1:6" ht="29" x14ac:dyDescent="0.2">
      <c r="A26" s="46" t="s">
        <v>178</v>
      </c>
      <c r="B26" s="8" t="s">
        <v>179</v>
      </c>
      <c r="E26" s="46" t="s">
        <v>178</v>
      </c>
      <c r="F26" s="8" t="s">
        <v>179</v>
      </c>
    </row>
    <row r="27" spans="1:6" x14ac:dyDescent="0.2">
      <c r="A27" s="46" t="s">
        <v>180</v>
      </c>
      <c r="B27" s="8" t="s">
        <v>181</v>
      </c>
      <c r="E27" s="46" t="s">
        <v>180</v>
      </c>
      <c r="F27" s="8" t="s">
        <v>197</v>
      </c>
    </row>
    <row r="28" spans="1:6" x14ac:dyDescent="0.2">
      <c r="A28" s="46"/>
      <c r="B28" s="8"/>
      <c r="E28" s="46"/>
      <c r="F28" s="8"/>
    </row>
    <row r="29" spans="1:6" ht="29" x14ac:dyDescent="0.2">
      <c r="A29" s="46" t="s">
        <v>182</v>
      </c>
      <c r="B29" s="8"/>
      <c r="E29" s="46" t="s">
        <v>182</v>
      </c>
      <c r="F29" s="8"/>
    </row>
    <row r="30" spans="1:6" ht="29" x14ac:dyDescent="0.2">
      <c r="A30" s="46" t="s">
        <v>183</v>
      </c>
      <c r="B30" s="8">
        <v>0.81989999999999996</v>
      </c>
      <c r="E30" s="46" t="s">
        <v>183</v>
      </c>
      <c r="F30" s="8">
        <v>0.81989999999999996</v>
      </c>
    </row>
    <row r="31" spans="1:6" ht="29" x14ac:dyDescent="0.2">
      <c r="A31" s="46" t="s">
        <v>184</v>
      </c>
      <c r="B31" s="8">
        <v>5.7960000000000003</v>
      </c>
      <c r="E31" s="46" t="s">
        <v>198</v>
      </c>
      <c r="F31" s="8">
        <v>40.65</v>
      </c>
    </row>
    <row r="32" spans="1:6" ht="43" x14ac:dyDescent="0.2">
      <c r="A32" s="46" t="s">
        <v>185</v>
      </c>
      <c r="B32" s="8" t="s">
        <v>186</v>
      </c>
      <c r="E32" s="46" t="s">
        <v>199</v>
      </c>
      <c r="F32" s="8" t="s">
        <v>200</v>
      </c>
    </row>
    <row r="33" spans="1:6" ht="29" x14ac:dyDescent="0.2">
      <c r="A33" s="46" t="s">
        <v>187</v>
      </c>
      <c r="B33" s="8" t="s">
        <v>188</v>
      </c>
      <c r="E33" s="46" t="s">
        <v>187</v>
      </c>
      <c r="F33" s="8" t="s">
        <v>201</v>
      </c>
    </row>
    <row r="34" spans="1:6" ht="29" x14ac:dyDescent="0.2">
      <c r="A34" s="46" t="s">
        <v>189</v>
      </c>
      <c r="B34" s="8">
        <v>0.38319999999999999</v>
      </c>
      <c r="E34" s="46" t="s">
        <v>189</v>
      </c>
      <c r="F34" s="8">
        <v>0.87739999999999996</v>
      </c>
    </row>
    <row r="35" spans="1:6" x14ac:dyDescent="0.2">
      <c r="A35" s="46"/>
      <c r="B35" s="8"/>
      <c r="E35" s="46"/>
      <c r="F35" s="8"/>
    </row>
    <row r="36" spans="1:6" ht="43" x14ac:dyDescent="0.2">
      <c r="A36" s="46" t="s">
        <v>190</v>
      </c>
      <c r="B36" s="8"/>
      <c r="E36" s="46" t="s">
        <v>190</v>
      </c>
      <c r="F36" s="8"/>
    </row>
    <row r="37" spans="1:6" x14ac:dyDescent="0.2">
      <c r="A37" s="46" t="s">
        <v>191</v>
      </c>
      <c r="B37" s="8" t="s">
        <v>192</v>
      </c>
      <c r="E37" s="46" t="s">
        <v>191</v>
      </c>
      <c r="F37" s="8" t="s">
        <v>202</v>
      </c>
    </row>
    <row r="38" spans="1:6" x14ac:dyDescent="0.2">
      <c r="A38" s="46" t="s">
        <v>16</v>
      </c>
      <c r="B38" s="8">
        <v>2.9999999999999997E-4</v>
      </c>
      <c r="E38" s="46" t="s">
        <v>16</v>
      </c>
      <c r="F38" s="8" t="s">
        <v>82</v>
      </c>
    </row>
    <row r="39" spans="1:6" ht="29" x14ac:dyDescent="0.2">
      <c r="A39" s="46" t="s">
        <v>83</v>
      </c>
      <c r="B39" s="8" t="s">
        <v>193</v>
      </c>
      <c r="E39" s="46" t="s">
        <v>83</v>
      </c>
      <c r="F39" s="8" t="s">
        <v>84</v>
      </c>
    </row>
    <row r="40" spans="1:6" ht="43" x14ac:dyDescent="0.2">
      <c r="A40" s="46" t="s">
        <v>177</v>
      </c>
      <c r="B40" s="8" t="s">
        <v>23</v>
      </c>
      <c r="E40" s="46" t="s">
        <v>177</v>
      </c>
      <c r="F40" s="8" t="s">
        <v>23</v>
      </c>
    </row>
    <row r="41" spans="1:6" x14ac:dyDescent="0.2">
      <c r="A41" s="46"/>
      <c r="B41" s="8"/>
      <c r="E41" s="46"/>
      <c r="F41" s="8"/>
    </row>
    <row r="42" spans="1:6" x14ac:dyDescent="0.2">
      <c r="A42" s="46" t="s">
        <v>88</v>
      </c>
      <c r="B42" s="8"/>
      <c r="E42" s="46" t="s">
        <v>88</v>
      </c>
      <c r="F42" s="8"/>
    </row>
    <row r="43" spans="1:6" ht="29" x14ac:dyDescent="0.2">
      <c r="A43" s="46" t="s">
        <v>194</v>
      </c>
      <c r="B43" s="8">
        <v>6</v>
      </c>
      <c r="E43" s="46" t="s">
        <v>194</v>
      </c>
      <c r="F43" s="8">
        <v>6</v>
      </c>
    </row>
    <row r="44" spans="1:6" ht="29" x14ac:dyDescent="0.2">
      <c r="A44" s="46" t="s">
        <v>195</v>
      </c>
      <c r="B44" s="8">
        <v>5</v>
      </c>
      <c r="E44" s="46" t="s">
        <v>203</v>
      </c>
      <c r="F44" s="8">
        <v>5</v>
      </c>
    </row>
  </sheetData>
  <mergeCells count="1">
    <mergeCell ref="A15:F1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A48EC-D820-4BC7-8EF7-2B96B7930D21}">
  <dimension ref="A1:F44"/>
  <sheetViews>
    <sheetView workbookViewId="0">
      <selection activeCell="A2" sqref="A2"/>
    </sheetView>
  </sheetViews>
  <sheetFormatPr baseColWidth="10" defaultColWidth="8.83203125" defaultRowHeight="15" x14ac:dyDescent="0.2"/>
  <cols>
    <col min="1" max="1" width="15.1640625" style="4" customWidth="1"/>
    <col min="2" max="2" width="12.5" bestFit="1" customWidth="1"/>
    <col min="5" max="5" width="15.1640625" style="47" customWidth="1"/>
    <col min="6" max="6" width="12.5" bestFit="1" customWidth="1"/>
  </cols>
  <sheetData>
    <row r="1" spans="1:6" ht="16" x14ac:dyDescent="0.2">
      <c r="A1" s="45" t="s">
        <v>523</v>
      </c>
      <c r="B1" s="7"/>
      <c r="C1" t="s">
        <v>48</v>
      </c>
    </row>
    <row r="2" spans="1:6" x14ac:dyDescent="0.2">
      <c r="B2" t="s">
        <v>170</v>
      </c>
      <c r="C2" t="s">
        <v>171</v>
      </c>
      <c r="D2" t="s">
        <v>172</v>
      </c>
    </row>
    <row r="3" spans="1:6" x14ac:dyDescent="0.2">
      <c r="A3" s="4">
        <v>1</v>
      </c>
      <c r="B3">
        <v>0.73765642875397441</v>
      </c>
      <c r="C3">
        <v>22.612676281748353</v>
      </c>
      <c r="D3">
        <v>28.115756954882151</v>
      </c>
    </row>
    <row r="4" spans="1:6" x14ac:dyDescent="0.2">
      <c r="A4" s="4">
        <v>2</v>
      </c>
      <c r="B4">
        <v>0.58684441421232847</v>
      </c>
      <c r="C4">
        <v>19.628573735491258</v>
      </c>
      <c r="D4">
        <v>20.039505082612436</v>
      </c>
    </row>
    <row r="5" spans="1:6" x14ac:dyDescent="0.2">
      <c r="A5" s="4">
        <v>3</v>
      </c>
      <c r="B5">
        <v>5.9059667929703874</v>
      </c>
      <c r="C5">
        <v>5.0576672353761918</v>
      </c>
      <c r="D5">
        <v>27.121652270178931</v>
      </c>
    </row>
    <row r="6" spans="1:6" x14ac:dyDescent="0.2">
      <c r="A6" s="4">
        <v>4</v>
      </c>
      <c r="B6">
        <v>0.97955277275004005</v>
      </c>
      <c r="C6">
        <v>25.802625781334651</v>
      </c>
      <c r="D6">
        <v>36.96877142232843</v>
      </c>
    </row>
    <row r="7" spans="1:6" x14ac:dyDescent="0.2">
      <c r="A7" s="4">
        <v>5</v>
      </c>
      <c r="B7">
        <v>0.60996650487617488</v>
      </c>
      <c r="C7">
        <v>18.220661882244158</v>
      </c>
      <c r="D7">
        <v>25.113158374520047</v>
      </c>
    </row>
    <row r="8" spans="1:6" x14ac:dyDescent="0.2">
      <c r="A8" s="4">
        <v>6</v>
      </c>
      <c r="B8">
        <v>1.277078671881414</v>
      </c>
    </row>
    <row r="9" spans="1:6" x14ac:dyDescent="0.2">
      <c r="A9" s="4">
        <v>7</v>
      </c>
    </row>
    <row r="11" spans="1:6" ht="16" x14ac:dyDescent="0.2">
      <c r="A11" s="4" t="s">
        <v>6</v>
      </c>
      <c r="B11">
        <f>AVERAGE(B3:B9)</f>
        <v>1.68284426424072</v>
      </c>
      <c r="C11">
        <f>AVERAGE(C3:C9)</f>
        <v>18.26444098323892</v>
      </c>
      <c r="D11">
        <f t="shared" ref="D11" si="0">AVERAGE(D3:D9)</f>
        <v>27.471768820904401</v>
      </c>
    </row>
    <row r="12" spans="1:6" ht="16" x14ac:dyDescent="0.2">
      <c r="A12" s="4" t="s">
        <v>7</v>
      </c>
      <c r="B12">
        <f>STDEV(B3:B9)</f>
        <v>2.0851710209363357</v>
      </c>
      <c r="C12">
        <f>STDEV(C3:C9)</f>
        <v>7.9374591001171888</v>
      </c>
      <c r="D12">
        <f t="shared" ref="D12" si="1">STDEV(D3:D9)</f>
        <v>6.1549156826185074</v>
      </c>
    </row>
    <row r="13" spans="1:6" ht="16" x14ac:dyDescent="0.2">
      <c r="A13" s="4" t="s">
        <v>8</v>
      </c>
      <c r="B13">
        <f>B12/SQRT(COUNT(B3:B9))</f>
        <v>0.85126750462204703</v>
      </c>
      <c r="C13">
        <f>C12/SQRT(COUNT(C3:C9))</f>
        <v>3.5497396232972687</v>
      </c>
      <c r="D13">
        <f t="shared" ref="D13" si="2">D12/SQRT(COUNT(D3:D9))</f>
        <v>2.7525619724229005</v>
      </c>
    </row>
    <row r="15" spans="1:6" ht="16" x14ac:dyDescent="0.2">
      <c r="A15" s="82" t="s">
        <v>25</v>
      </c>
      <c r="B15" s="82"/>
      <c r="C15" s="82"/>
      <c r="D15" s="82"/>
      <c r="E15" s="82"/>
      <c r="F15" s="82"/>
    </row>
    <row r="16" spans="1:6" s="22" customFormat="1" x14ac:dyDescent="0.2">
      <c r="A16" s="46" t="s">
        <v>173</v>
      </c>
      <c r="B16" s="44" t="s">
        <v>10</v>
      </c>
      <c r="E16" s="46" t="s">
        <v>173</v>
      </c>
      <c r="F16" s="44" t="s">
        <v>10</v>
      </c>
    </row>
    <row r="17" spans="1:6" x14ac:dyDescent="0.2">
      <c r="A17" s="19"/>
      <c r="B17" s="8"/>
      <c r="E17" s="46"/>
      <c r="F17" s="8"/>
    </row>
    <row r="18" spans="1:6" x14ac:dyDescent="0.2">
      <c r="A18" s="46" t="s">
        <v>174</v>
      </c>
      <c r="B18" s="8">
        <v>6</v>
      </c>
      <c r="E18" s="46" t="s">
        <v>196</v>
      </c>
      <c r="F18" s="8">
        <v>12</v>
      </c>
    </row>
    <row r="19" spans="1:6" x14ac:dyDescent="0.2">
      <c r="A19" s="46" t="s">
        <v>175</v>
      </c>
      <c r="B19" s="8" t="s">
        <v>175</v>
      </c>
      <c r="E19" s="46" t="s">
        <v>175</v>
      </c>
      <c r="F19" s="8" t="s">
        <v>175</v>
      </c>
    </row>
    <row r="20" spans="1:6" x14ac:dyDescent="0.2">
      <c r="A20" s="46" t="s">
        <v>176</v>
      </c>
      <c r="B20" s="8">
        <v>0</v>
      </c>
      <c r="E20" s="46" t="s">
        <v>176</v>
      </c>
      <c r="F20" s="8">
        <v>0</v>
      </c>
    </row>
    <row r="21" spans="1:6" x14ac:dyDescent="0.2">
      <c r="A21" s="46"/>
      <c r="B21" s="8"/>
      <c r="E21" s="46"/>
      <c r="F21" s="8"/>
    </row>
    <row r="22" spans="1:6" x14ac:dyDescent="0.2">
      <c r="A22" s="46" t="s">
        <v>46</v>
      </c>
      <c r="B22" s="8"/>
      <c r="E22" s="46" t="s">
        <v>46</v>
      </c>
      <c r="F22" s="8"/>
    </row>
    <row r="23" spans="1:6" x14ac:dyDescent="0.2">
      <c r="A23" s="46" t="s">
        <v>16</v>
      </c>
      <c r="B23" s="10">
        <v>8.0000000000000004E-4</v>
      </c>
      <c r="E23" s="46" t="s">
        <v>16</v>
      </c>
      <c r="F23" s="10" t="s">
        <v>82</v>
      </c>
    </row>
    <row r="24" spans="1:6" ht="29" x14ac:dyDescent="0.2">
      <c r="A24" s="46" t="s">
        <v>83</v>
      </c>
      <c r="B24" s="10" t="s">
        <v>193</v>
      </c>
      <c r="E24" s="46" t="s">
        <v>83</v>
      </c>
      <c r="F24" s="10" t="s">
        <v>84</v>
      </c>
    </row>
    <row r="25" spans="1:6" ht="43" x14ac:dyDescent="0.2">
      <c r="A25" s="46" t="s">
        <v>177</v>
      </c>
      <c r="B25" s="8" t="s">
        <v>23</v>
      </c>
      <c r="E25" s="46" t="s">
        <v>177</v>
      </c>
      <c r="F25" s="8" t="s">
        <v>23</v>
      </c>
    </row>
    <row r="26" spans="1:6" ht="29" x14ac:dyDescent="0.2">
      <c r="A26" s="46" t="s">
        <v>178</v>
      </c>
      <c r="B26" s="8" t="s">
        <v>179</v>
      </c>
      <c r="E26" s="46" t="s">
        <v>178</v>
      </c>
      <c r="F26" s="8" t="s">
        <v>179</v>
      </c>
    </row>
    <row r="27" spans="1:6" x14ac:dyDescent="0.2">
      <c r="A27" s="46" t="s">
        <v>180</v>
      </c>
      <c r="B27" s="8" t="s">
        <v>204</v>
      </c>
      <c r="E27" s="46" t="s">
        <v>180</v>
      </c>
      <c r="F27" s="8" t="s">
        <v>208</v>
      </c>
    </row>
    <row r="28" spans="1:6" x14ac:dyDescent="0.2">
      <c r="A28" s="46"/>
      <c r="B28" s="8"/>
      <c r="E28" s="46"/>
      <c r="F28" s="8"/>
    </row>
    <row r="29" spans="1:6" ht="29" x14ac:dyDescent="0.2">
      <c r="A29" s="46" t="s">
        <v>182</v>
      </c>
      <c r="B29" s="8"/>
      <c r="E29" s="46" t="s">
        <v>182</v>
      </c>
      <c r="F29" s="8"/>
    </row>
    <row r="30" spans="1:6" ht="29" x14ac:dyDescent="0.2">
      <c r="A30" s="46" t="s">
        <v>183</v>
      </c>
      <c r="B30" s="8">
        <v>1.6830000000000001</v>
      </c>
      <c r="E30" s="46" t="s">
        <v>183</v>
      </c>
      <c r="F30" s="8">
        <v>1.6830000000000001</v>
      </c>
    </row>
    <row r="31" spans="1:6" ht="29" x14ac:dyDescent="0.2">
      <c r="A31" s="46" t="s">
        <v>184</v>
      </c>
      <c r="B31" s="8">
        <v>18.260000000000002</v>
      </c>
      <c r="E31" s="46" t="s">
        <v>198</v>
      </c>
      <c r="F31" s="8">
        <v>27.47</v>
      </c>
    </row>
    <row r="32" spans="1:6" ht="43" x14ac:dyDescent="0.2">
      <c r="A32" s="46" t="s">
        <v>185</v>
      </c>
      <c r="B32" s="8" t="s">
        <v>205</v>
      </c>
      <c r="E32" s="46" t="s">
        <v>199</v>
      </c>
      <c r="F32" s="8" t="s">
        <v>209</v>
      </c>
    </row>
    <row r="33" spans="1:6" ht="29" x14ac:dyDescent="0.2">
      <c r="A33" s="46" t="s">
        <v>187</v>
      </c>
      <c r="B33" s="8" t="s">
        <v>206</v>
      </c>
      <c r="E33" s="46" t="s">
        <v>187</v>
      </c>
      <c r="F33" s="8" t="s">
        <v>210</v>
      </c>
    </row>
    <row r="34" spans="1:6" ht="29" x14ac:dyDescent="0.2">
      <c r="A34" s="46" t="s">
        <v>189</v>
      </c>
      <c r="B34" s="8">
        <v>0.73260000000000003</v>
      </c>
      <c r="E34" s="46" t="s">
        <v>189</v>
      </c>
      <c r="F34" s="8">
        <v>0.91279999999999994</v>
      </c>
    </row>
    <row r="35" spans="1:6" x14ac:dyDescent="0.2">
      <c r="A35" s="46"/>
      <c r="B35" s="8"/>
      <c r="E35" s="46"/>
      <c r="F35" s="8"/>
    </row>
    <row r="36" spans="1:6" ht="43" x14ac:dyDescent="0.2">
      <c r="A36" s="46" t="s">
        <v>190</v>
      </c>
      <c r="B36" s="8"/>
      <c r="E36" s="46" t="s">
        <v>190</v>
      </c>
      <c r="F36" s="8"/>
    </row>
    <row r="37" spans="1:6" x14ac:dyDescent="0.2">
      <c r="A37" s="46" t="s">
        <v>191</v>
      </c>
      <c r="B37" s="8" t="s">
        <v>207</v>
      </c>
      <c r="E37" s="46" t="s">
        <v>191</v>
      </c>
      <c r="F37" s="8" t="s">
        <v>211</v>
      </c>
    </row>
    <row r="38" spans="1:6" x14ac:dyDescent="0.2">
      <c r="A38" s="46" t="s">
        <v>16</v>
      </c>
      <c r="B38" s="8">
        <v>1.17E-2</v>
      </c>
      <c r="E38" s="46" t="s">
        <v>16</v>
      </c>
      <c r="F38" s="8">
        <v>3.5499999999999997E-2</v>
      </c>
    </row>
    <row r="39" spans="1:6" ht="29" x14ac:dyDescent="0.2">
      <c r="A39" s="46" t="s">
        <v>83</v>
      </c>
      <c r="B39" s="8" t="s">
        <v>145</v>
      </c>
      <c r="E39" s="46" t="s">
        <v>83</v>
      </c>
      <c r="F39" s="8" t="s">
        <v>145</v>
      </c>
    </row>
    <row r="40" spans="1:6" ht="43" x14ac:dyDescent="0.2">
      <c r="A40" s="46" t="s">
        <v>177</v>
      </c>
      <c r="B40" s="8" t="s">
        <v>23</v>
      </c>
      <c r="E40" s="46" t="s">
        <v>177</v>
      </c>
      <c r="F40" s="8" t="s">
        <v>23</v>
      </c>
    </row>
    <row r="41" spans="1:6" x14ac:dyDescent="0.2">
      <c r="A41" s="46"/>
      <c r="B41" s="8"/>
      <c r="E41" s="46"/>
      <c r="F41" s="8"/>
    </row>
    <row r="42" spans="1:6" x14ac:dyDescent="0.2">
      <c r="A42" s="46" t="s">
        <v>88</v>
      </c>
      <c r="B42" s="8"/>
      <c r="E42" s="46" t="s">
        <v>88</v>
      </c>
      <c r="F42" s="8"/>
    </row>
    <row r="43" spans="1:6" ht="29" x14ac:dyDescent="0.2">
      <c r="A43" s="46" t="s">
        <v>194</v>
      </c>
      <c r="B43" s="8">
        <v>6</v>
      </c>
      <c r="E43" s="46" t="s">
        <v>194</v>
      </c>
      <c r="F43" s="8">
        <v>6</v>
      </c>
    </row>
    <row r="44" spans="1:6" ht="29" x14ac:dyDescent="0.2">
      <c r="A44" s="46" t="s">
        <v>195</v>
      </c>
      <c r="B44" s="8">
        <v>5</v>
      </c>
      <c r="E44" s="46" t="s">
        <v>203</v>
      </c>
      <c r="F44" s="8">
        <v>5</v>
      </c>
    </row>
  </sheetData>
  <mergeCells count="1">
    <mergeCell ref="A15:F1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9C634-7EAB-4956-AB80-BB07621868C3}">
  <dimension ref="A1:F44"/>
  <sheetViews>
    <sheetView workbookViewId="0">
      <selection activeCell="L1" sqref="A1:XFD1"/>
    </sheetView>
  </sheetViews>
  <sheetFormatPr baseColWidth="10" defaultColWidth="8.83203125" defaultRowHeight="15" x14ac:dyDescent="0.2"/>
  <cols>
    <col min="1" max="1" width="15.1640625" style="4" customWidth="1"/>
    <col min="2" max="2" width="12.5" bestFit="1" customWidth="1"/>
    <col min="5" max="5" width="15.1640625" style="4" customWidth="1"/>
    <col min="6" max="6" width="12.5" bestFit="1" customWidth="1"/>
  </cols>
  <sheetData>
    <row r="1" spans="1:6" ht="16" x14ac:dyDescent="0.2">
      <c r="A1" s="45" t="s">
        <v>11</v>
      </c>
      <c r="B1" s="7"/>
      <c r="C1" t="s">
        <v>48</v>
      </c>
    </row>
    <row r="2" spans="1:6" x14ac:dyDescent="0.2">
      <c r="B2" t="s">
        <v>170</v>
      </c>
      <c r="C2" t="s">
        <v>171</v>
      </c>
      <c r="D2" t="s">
        <v>172</v>
      </c>
    </row>
    <row r="3" spans="1:6" x14ac:dyDescent="0.2">
      <c r="A3" s="4">
        <v>1</v>
      </c>
      <c r="B3">
        <v>1.7771123960733601</v>
      </c>
      <c r="C3">
        <v>10.845430704686226</v>
      </c>
      <c r="D3">
        <v>51.37729318495628</v>
      </c>
    </row>
    <row r="4" spans="1:6" x14ac:dyDescent="0.2">
      <c r="A4" s="4">
        <v>2</v>
      </c>
      <c r="B4">
        <v>2.594383281081249</v>
      </c>
      <c r="C4">
        <v>17.388639665370626</v>
      </c>
      <c r="D4">
        <v>10.974192997447286</v>
      </c>
    </row>
    <row r="5" spans="1:6" x14ac:dyDescent="0.2">
      <c r="A5" s="4">
        <v>3</v>
      </c>
      <c r="B5">
        <v>2.176773027077461</v>
      </c>
      <c r="C5">
        <v>2.2328038867322193</v>
      </c>
      <c r="D5">
        <v>30.943292578979133</v>
      </c>
    </row>
    <row r="6" spans="1:6" x14ac:dyDescent="0.2">
      <c r="A6" s="4">
        <v>4</v>
      </c>
      <c r="B6">
        <v>2.2438294621450487</v>
      </c>
      <c r="C6">
        <v>7.4482254973496271</v>
      </c>
      <c r="D6">
        <v>13.922392328162438</v>
      </c>
    </row>
    <row r="7" spans="1:6" x14ac:dyDescent="0.2">
      <c r="A7" s="4">
        <v>5</v>
      </c>
      <c r="B7">
        <v>2.1791902360687923</v>
      </c>
      <c r="C7">
        <v>8.027721630607239</v>
      </c>
      <c r="D7">
        <v>6.9190432935979098</v>
      </c>
    </row>
    <row r="8" spans="1:6" x14ac:dyDescent="0.2">
      <c r="A8" s="4">
        <v>6</v>
      </c>
      <c r="B8">
        <v>2.4452093286160799</v>
      </c>
    </row>
    <row r="9" spans="1:6" x14ac:dyDescent="0.2">
      <c r="A9" s="4">
        <v>7</v>
      </c>
    </row>
    <row r="11" spans="1:6" ht="16" x14ac:dyDescent="0.2">
      <c r="A11" s="4" t="s">
        <v>6</v>
      </c>
      <c r="B11">
        <f>AVERAGE(B3:B9)</f>
        <v>2.2360829551769985</v>
      </c>
      <c r="C11">
        <f>AVERAGE(C3:C9)</f>
        <v>9.1885642769491884</v>
      </c>
      <c r="D11">
        <f t="shared" ref="D11" si="0">AVERAGE(D3:D9)</f>
        <v>22.82724287662861</v>
      </c>
    </row>
    <row r="12" spans="1:6" ht="16" x14ac:dyDescent="0.2">
      <c r="A12" s="4" t="s">
        <v>7</v>
      </c>
      <c r="B12">
        <f>STDEV(B3:B9)</f>
        <v>0.27913487605947224</v>
      </c>
      <c r="C12">
        <f>STDEV(C3:C9)</f>
        <v>5.5395257030411162</v>
      </c>
      <c r="D12">
        <f t="shared" ref="D12" si="1">STDEV(D3:D9)</f>
        <v>18.397266128976078</v>
      </c>
    </row>
    <row r="13" spans="1:6" ht="16" x14ac:dyDescent="0.2">
      <c r="A13" s="4" t="s">
        <v>8</v>
      </c>
      <c r="B13">
        <f>B12/SQRT(COUNT(B3:B9))</f>
        <v>0.11395633596012184</v>
      </c>
      <c r="C13">
        <f>C12/SQRT(COUNT(C3:C9))</f>
        <v>2.4773512070214498</v>
      </c>
      <c r="D13">
        <f t="shared" ref="D13" si="2">D12/SQRT(COUNT(D3:D9))</f>
        <v>8.2275075329089837</v>
      </c>
    </row>
    <row r="15" spans="1:6" ht="16" x14ac:dyDescent="0.2">
      <c r="A15" s="82" t="s">
        <v>25</v>
      </c>
      <c r="B15" s="82"/>
      <c r="C15" s="82"/>
      <c r="D15" s="82"/>
      <c r="E15" s="82"/>
      <c r="F15" s="82"/>
    </row>
    <row r="16" spans="1:6" s="22" customFormat="1" x14ac:dyDescent="0.2">
      <c r="A16" s="46" t="s">
        <v>173</v>
      </c>
      <c r="B16" s="44" t="s">
        <v>11</v>
      </c>
      <c r="E16" s="46" t="s">
        <v>173</v>
      </c>
      <c r="F16" s="44" t="s">
        <v>11</v>
      </c>
    </row>
    <row r="17" spans="1:6" x14ac:dyDescent="0.2">
      <c r="A17" s="19"/>
      <c r="B17" s="8"/>
      <c r="E17" s="19"/>
      <c r="F17" s="8"/>
    </row>
    <row r="18" spans="1:6" x14ac:dyDescent="0.2">
      <c r="A18" s="46" t="s">
        <v>174</v>
      </c>
      <c r="B18" s="8">
        <v>6</v>
      </c>
      <c r="E18" s="46" t="s">
        <v>196</v>
      </c>
      <c r="F18" s="8">
        <v>12</v>
      </c>
    </row>
    <row r="19" spans="1:6" x14ac:dyDescent="0.2">
      <c r="A19" s="46" t="s">
        <v>175</v>
      </c>
      <c r="B19" s="8" t="s">
        <v>175</v>
      </c>
      <c r="E19" s="46" t="s">
        <v>175</v>
      </c>
      <c r="F19" s="8" t="s">
        <v>175</v>
      </c>
    </row>
    <row r="20" spans="1:6" x14ac:dyDescent="0.2">
      <c r="A20" s="46" t="s">
        <v>176</v>
      </c>
      <c r="B20" s="8">
        <v>0</v>
      </c>
      <c r="E20" s="46" t="s">
        <v>176</v>
      </c>
      <c r="F20" s="8">
        <v>0</v>
      </c>
    </row>
    <row r="21" spans="1:6" x14ac:dyDescent="0.2">
      <c r="A21" s="46"/>
      <c r="B21" s="8"/>
      <c r="E21" s="46"/>
      <c r="F21" s="8"/>
    </row>
    <row r="22" spans="1:6" x14ac:dyDescent="0.2">
      <c r="A22" s="46" t="s">
        <v>46</v>
      </c>
      <c r="B22" s="8"/>
      <c r="E22" s="46" t="s">
        <v>46</v>
      </c>
      <c r="F22" s="8"/>
    </row>
    <row r="23" spans="1:6" x14ac:dyDescent="0.2">
      <c r="A23" s="46" t="s">
        <v>16</v>
      </c>
      <c r="B23" s="10">
        <v>1.26E-2</v>
      </c>
      <c r="E23" s="46" t="s">
        <v>16</v>
      </c>
      <c r="F23" s="10">
        <v>2.1700000000000001E-2</v>
      </c>
    </row>
    <row r="24" spans="1:6" ht="29" x14ac:dyDescent="0.2">
      <c r="A24" s="46" t="s">
        <v>83</v>
      </c>
      <c r="B24" s="10" t="s">
        <v>145</v>
      </c>
      <c r="E24" s="46" t="s">
        <v>83</v>
      </c>
      <c r="F24" s="10" t="s">
        <v>145</v>
      </c>
    </row>
    <row r="25" spans="1:6" ht="43" x14ac:dyDescent="0.2">
      <c r="A25" s="46" t="s">
        <v>177</v>
      </c>
      <c r="B25" s="10" t="s">
        <v>23</v>
      </c>
      <c r="E25" s="46" t="s">
        <v>177</v>
      </c>
      <c r="F25" s="10" t="s">
        <v>23</v>
      </c>
    </row>
    <row r="26" spans="1:6" ht="29" x14ac:dyDescent="0.2">
      <c r="A26" s="46" t="s">
        <v>178</v>
      </c>
      <c r="B26" s="8" t="s">
        <v>179</v>
      </c>
      <c r="E26" s="46" t="s">
        <v>178</v>
      </c>
      <c r="F26" s="8" t="s">
        <v>179</v>
      </c>
    </row>
    <row r="27" spans="1:6" x14ac:dyDescent="0.2">
      <c r="A27" s="46" t="s">
        <v>180</v>
      </c>
      <c r="B27" s="8" t="s">
        <v>212</v>
      </c>
      <c r="E27" s="46" t="s">
        <v>180</v>
      </c>
      <c r="F27" s="8" t="s">
        <v>216</v>
      </c>
    </row>
    <row r="28" spans="1:6" x14ac:dyDescent="0.2">
      <c r="A28" s="46"/>
      <c r="B28" s="8"/>
      <c r="E28" s="46"/>
      <c r="F28" s="8"/>
    </row>
    <row r="29" spans="1:6" ht="29" x14ac:dyDescent="0.2">
      <c r="A29" s="46" t="s">
        <v>182</v>
      </c>
      <c r="B29" s="8"/>
      <c r="E29" s="46" t="s">
        <v>182</v>
      </c>
      <c r="F29" s="8"/>
    </row>
    <row r="30" spans="1:6" ht="29" x14ac:dyDescent="0.2">
      <c r="A30" s="46" t="s">
        <v>183</v>
      </c>
      <c r="B30" s="8">
        <v>2.2360000000000002</v>
      </c>
      <c r="E30" s="46" t="s">
        <v>183</v>
      </c>
      <c r="F30" s="8">
        <v>2.2360000000000002</v>
      </c>
    </row>
    <row r="31" spans="1:6" ht="29" x14ac:dyDescent="0.2">
      <c r="A31" s="46" t="s">
        <v>184</v>
      </c>
      <c r="B31" s="8">
        <v>9.1890000000000001</v>
      </c>
      <c r="E31" s="46" t="s">
        <v>198</v>
      </c>
      <c r="F31" s="8">
        <v>22.83</v>
      </c>
    </row>
    <row r="32" spans="1:6" ht="43" x14ac:dyDescent="0.2">
      <c r="A32" s="46" t="s">
        <v>185</v>
      </c>
      <c r="B32" s="8" t="s">
        <v>213</v>
      </c>
      <c r="E32" s="46" t="s">
        <v>199</v>
      </c>
      <c r="F32" s="8" t="s">
        <v>217</v>
      </c>
    </row>
    <row r="33" spans="1:6" ht="29" x14ac:dyDescent="0.2">
      <c r="A33" s="46" t="s">
        <v>187</v>
      </c>
      <c r="B33" s="8" t="s">
        <v>214</v>
      </c>
      <c r="E33" s="46" t="s">
        <v>187</v>
      </c>
      <c r="F33" s="8" t="s">
        <v>218</v>
      </c>
    </row>
    <row r="34" spans="1:6" ht="29" x14ac:dyDescent="0.2">
      <c r="A34" s="46" t="s">
        <v>189</v>
      </c>
      <c r="B34" s="8">
        <v>0.51700000000000002</v>
      </c>
      <c r="E34" s="46" t="s">
        <v>189</v>
      </c>
      <c r="F34" s="8">
        <v>0.46060000000000001</v>
      </c>
    </row>
    <row r="35" spans="1:6" x14ac:dyDescent="0.2">
      <c r="A35" s="46"/>
      <c r="B35" s="8"/>
      <c r="E35" s="46"/>
      <c r="F35" s="8"/>
    </row>
    <row r="36" spans="1:6" ht="43" x14ac:dyDescent="0.2">
      <c r="A36" s="46" t="s">
        <v>190</v>
      </c>
      <c r="B36" s="8"/>
      <c r="E36" s="46" t="s">
        <v>190</v>
      </c>
      <c r="F36" s="8"/>
    </row>
    <row r="37" spans="1:6" x14ac:dyDescent="0.2">
      <c r="A37" s="46" t="s">
        <v>191</v>
      </c>
      <c r="B37" s="8" t="s">
        <v>215</v>
      </c>
      <c r="E37" s="46" t="s">
        <v>191</v>
      </c>
      <c r="F37" s="8" t="s">
        <v>219</v>
      </c>
    </row>
    <row r="38" spans="1:6" x14ac:dyDescent="0.2">
      <c r="A38" s="46" t="s">
        <v>16</v>
      </c>
      <c r="B38" s="8" t="s">
        <v>82</v>
      </c>
      <c r="E38" s="46" t="s">
        <v>16</v>
      </c>
      <c r="F38" s="8" t="s">
        <v>82</v>
      </c>
    </row>
    <row r="39" spans="1:6" ht="29" x14ac:dyDescent="0.2">
      <c r="A39" s="46" t="s">
        <v>83</v>
      </c>
      <c r="B39" s="8" t="s">
        <v>84</v>
      </c>
      <c r="E39" s="46" t="s">
        <v>83</v>
      </c>
      <c r="F39" s="8" t="s">
        <v>84</v>
      </c>
    </row>
    <row r="40" spans="1:6" ht="43" x14ac:dyDescent="0.2">
      <c r="A40" s="46" t="s">
        <v>177</v>
      </c>
      <c r="B40" s="8" t="s">
        <v>23</v>
      </c>
      <c r="E40" s="46" t="s">
        <v>177</v>
      </c>
      <c r="F40" s="8" t="s">
        <v>23</v>
      </c>
    </row>
    <row r="41" spans="1:6" x14ac:dyDescent="0.2">
      <c r="A41" s="46"/>
      <c r="B41" s="8"/>
      <c r="E41" s="46"/>
      <c r="F41" s="8"/>
    </row>
    <row r="42" spans="1:6" x14ac:dyDescent="0.2">
      <c r="A42" s="46" t="s">
        <v>88</v>
      </c>
      <c r="B42" s="8"/>
      <c r="E42" s="46" t="s">
        <v>88</v>
      </c>
      <c r="F42" s="8"/>
    </row>
    <row r="43" spans="1:6" ht="29" x14ac:dyDescent="0.2">
      <c r="A43" s="46" t="s">
        <v>194</v>
      </c>
      <c r="B43" s="8">
        <v>6</v>
      </c>
      <c r="E43" s="46" t="s">
        <v>194</v>
      </c>
      <c r="F43" s="8">
        <v>6</v>
      </c>
    </row>
    <row r="44" spans="1:6" ht="29" x14ac:dyDescent="0.2">
      <c r="A44" s="46" t="s">
        <v>195</v>
      </c>
      <c r="B44" s="8">
        <v>5</v>
      </c>
      <c r="E44" s="46" t="s">
        <v>203</v>
      </c>
      <c r="F44" s="8">
        <v>5</v>
      </c>
    </row>
  </sheetData>
  <mergeCells count="1">
    <mergeCell ref="A15:F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Fig 2a</vt:lpstr>
      <vt:lpstr>Fig 2c</vt:lpstr>
      <vt:lpstr>Fig 2f</vt:lpstr>
      <vt:lpstr>Fig 2g</vt:lpstr>
      <vt:lpstr>Fig 2h</vt:lpstr>
      <vt:lpstr>SFig 1b</vt:lpstr>
      <vt:lpstr>SFig 1d</vt:lpstr>
      <vt:lpstr>SFig 1e</vt:lpstr>
      <vt:lpstr>SFig 1f</vt:lpstr>
      <vt:lpstr>SFig 1h</vt:lpstr>
      <vt:lpstr>SFig 2a</vt:lpstr>
      <vt:lpstr>SFig 2b</vt:lpstr>
      <vt:lpstr>SFig 2d</vt:lpstr>
      <vt:lpstr>SFig 2g</vt:lpstr>
      <vt:lpstr>SFig 2h</vt:lpstr>
      <vt:lpstr>Fig 3b</vt:lpstr>
      <vt:lpstr>Fig 3d</vt:lpstr>
      <vt:lpstr>Animal Lengths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Raymond</dc:creator>
  <cp:lastModifiedBy>Catherine McCusker</cp:lastModifiedBy>
  <dcterms:created xsi:type="dcterms:W3CDTF">2023-10-22T14:22:29Z</dcterms:created>
  <dcterms:modified xsi:type="dcterms:W3CDTF">2023-10-23T20:16:38Z</dcterms:modified>
</cp:coreProperties>
</file>