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cyath\OneDrive\Documents\Sciences\EXPERIMENTS\CALLOSOBRUCHUS\Calloso_embryo_paper\"/>
    </mc:Choice>
  </mc:AlternateContent>
  <xr:revisionPtr revIDLastSave="0" documentId="13_ncr:1_{39028A53-1DDC-42A4-A835-6B5858B9B31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itle" sheetId="6" r:id="rId1"/>
    <sheet name="20" sheetId="1" r:id="rId2"/>
    <sheet name="23" sheetId="2" r:id="rId3"/>
    <sheet name="26" sheetId="3" r:id="rId4"/>
    <sheet name="29" sheetId="4" r:id="rId5"/>
    <sheet name="32" sheetId="5" r:id="rId6"/>
  </sheets>
  <definedNames>
    <definedName name="solver_adj" localSheetId="1" hidden="1">'20'!#REF!</definedName>
    <definedName name="solver_adj" localSheetId="2" hidden="1">'23'!#REF!</definedName>
    <definedName name="solver_adj" localSheetId="3" hidden="1">'26'!#REF!</definedName>
    <definedName name="solver_adj" localSheetId="4" hidden="1">'29'!#REF!</definedName>
    <definedName name="solver_adj" localSheetId="5" hidden="1">'32'!#REF!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1" hidden="1">2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1" hidden="1">1</definedName>
    <definedName name="solver_eng" localSheetId="2" hidden="1">1</definedName>
    <definedName name="solver_eng" localSheetId="3" hidden="1">1</definedName>
    <definedName name="solver_eng" localSheetId="4" hidden="1">1</definedName>
    <definedName name="solver_eng" localSheetId="5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1" hidden="1">1000000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1" hidden="1">2</definedName>
    <definedName name="solver_neg" localSheetId="2" hidden="1">2</definedName>
    <definedName name="solver_neg" localSheetId="3" hidden="1">2</definedName>
    <definedName name="solver_neg" localSheetId="4" hidden="1">2</definedName>
    <definedName name="solver_neg" localSheetId="5" hidden="1">2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um" localSheetId="5" hidden="1">0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opt" localSheetId="1" hidden="1">'20'!#REF!</definedName>
    <definedName name="solver_opt" localSheetId="2" hidden="1">'23'!#REF!</definedName>
    <definedName name="solver_opt" localSheetId="3" hidden="1">'26'!#REF!</definedName>
    <definedName name="solver_opt" localSheetId="4" hidden="1">'29'!#REF!</definedName>
    <definedName name="solver_opt" localSheetId="5" hidden="1">'32'!#REF!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1" hidden="1">2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lx" localSheetId="1" hidden="1">1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1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2147483647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typ" localSheetId="5" hidden="1">1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6" i="3" l="1"/>
  <c r="Q16" i="2" l="1"/>
  <c r="U24" i="5" l="1"/>
  <c r="T24" i="5"/>
  <c r="U23" i="5"/>
  <c r="T23" i="5"/>
  <c r="U22" i="5"/>
  <c r="T22" i="5"/>
  <c r="U21" i="5"/>
  <c r="T21" i="5"/>
  <c r="U20" i="5"/>
  <c r="T20" i="5"/>
  <c r="U19" i="5"/>
  <c r="T19" i="5"/>
  <c r="U18" i="5"/>
  <c r="T18" i="5"/>
  <c r="U23" i="4"/>
  <c r="T23" i="4"/>
  <c r="U22" i="4"/>
  <c r="T22" i="4"/>
  <c r="U21" i="4"/>
  <c r="T21" i="4"/>
  <c r="U20" i="4"/>
  <c r="T20" i="4"/>
  <c r="U19" i="4"/>
  <c r="T19" i="4"/>
  <c r="U18" i="4"/>
  <c r="T18" i="4"/>
  <c r="U17" i="4"/>
  <c r="T17" i="4"/>
  <c r="T25" i="3" l="1"/>
  <c r="U25" i="3"/>
  <c r="T26" i="3"/>
  <c r="U26" i="3"/>
  <c r="T27" i="3"/>
  <c r="U27" i="3"/>
  <c r="T21" i="3"/>
  <c r="U21" i="3"/>
  <c r="T22" i="3"/>
  <c r="U22" i="3"/>
  <c r="T23" i="3"/>
  <c r="U23" i="3"/>
  <c r="T24" i="3"/>
  <c r="U24" i="3"/>
  <c r="T31" i="1" l="1"/>
  <c r="U31" i="1"/>
  <c r="T17" i="2"/>
  <c r="U17" i="2"/>
  <c r="T18" i="2"/>
  <c r="U18" i="2"/>
  <c r="T19" i="2"/>
  <c r="U19" i="2"/>
  <c r="T20" i="2"/>
  <c r="U20" i="2"/>
  <c r="T21" i="2"/>
  <c r="U21" i="2"/>
  <c r="T22" i="2"/>
  <c r="U22" i="2"/>
  <c r="T23" i="2"/>
  <c r="U23" i="2"/>
  <c r="T27" i="1"/>
  <c r="U27" i="1"/>
  <c r="T28" i="1"/>
  <c r="U28" i="1"/>
  <c r="T29" i="1"/>
  <c r="U29" i="1"/>
  <c r="T30" i="1"/>
  <c r="U30" i="1"/>
  <c r="T22" i="1"/>
  <c r="U22" i="1"/>
  <c r="T23" i="1"/>
  <c r="U23" i="1"/>
  <c r="T24" i="1"/>
  <c r="U24" i="1"/>
  <c r="T25" i="1"/>
  <c r="U25" i="1"/>
  <c r="T26" i="1"/>
  <c r="U26" i="1"/>
  <c r="W28" i="5" l="1"/>
  <c r="V28" i="5"/>
  <c r="M28" i="5"/>
  <c r="C28" i="5"/>
  <c r="D28" i="5" s="1"/>
  <c r="O8" i="3" l="1"/>
  <c r="N8" i="3"/>
  <c r="M8" i="3"/>
  <c r="C8" i="3"/>
  <c r="D8" i="3" s="1"/>
  <c r="W30" i="5" l="1"/>
  <c r="V30" i="5"/>
  <c r="W29" i="5"/>
  <c r="V29" i="5"/>
  <c r="W27" i="5"/>
  <c r="V27" i="5"/>
  <c r="W26" i="5"/>
  <c r="V26" i="5"/>
  <c r="W25" i="5"/>
  <c r="V25" i="5"/>
  <c r="S19" i="5"/>
  <c r="R19" i="5"/>
  <c r="S18" i="5"/>
  <c r="R18" i="5"/>
  <c r="S17" i="5"/>
  <c r="R17" i="5"/>
  <c r="S16" i="5"/>
  <c r="R16" i="5"/>
  <c r="S15" i="5"/>
  <c r="R15" i="5"/>
  <c r="S14" i="5"/>
  <c r="R14" i="5"/>
  <c r="Q11" i="5"/>
  <c r="P11" i="5"/>
  <c r="Q16" i="5"/>
  <c r="P16" i="5"/>
  <c r="Q15" i="5"/>
  <c r="P15" i="5"/>
  <c r="Q14" i="5"/>
  <c r="P14" i="5"/>
  <c r="Q13" i="5"/>
  <c r="P13" i="5"/>
  <c r="Q12" i="5"/>
  <c r="P12" i="5"/>
  <c r="O13" i="5"/>
  <c r="N13" i="5"/>
  <c r="O12" i="5"/>
  <c r="N12" i="5"/>
  <c r="O11" i="5"/>
  <c r="N11" i="5"/>
  <c r="O10" i="5"/>
  <c r="N10" i="5"/>
  <c r="O9" i="5"/>
  <c r="N9" i="5"/>
  <c r="O8" i="5"/>
  <c r="N8" i="5"/>
  <c r="O7" i="5"/>
  <c r="N7" i="5"/>
  <c r="O6" i="5"/>
  <c r="N6" i="5"/>
  <c r="O5" i="5"/>
  <c r="N5" i="5"/>
  <c r="O4" i="5"/>
  <c r="N4" i="5"/>
  <c r="O3" i="5"/>
  <c r="N3" i="5"/>
  <c r="M30" i="5"/>
  <c r="M29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2" i="5"/>
  <c r="M11" i="5"/>
  <c r="M10" i="5"/>
  <c r="M9" i="5"/>
  <c r="M8" i="5"/>
  <c r="M7" i="5"/>
  <c r="M6" i="5"/>
  <c r="M5" i="5"/>
  <c r="M4" i="5"/>
  <c r="M3" i="5"/>
  <c r="M32" i="5" l="1"/>
  <c r="C3" i="5"/>
  <c r="D3" i="5" s="1"/>
  <c r="C4" i="5"/>
  <c r="D4" i="5" s="1"/>
  <c r="C7" i="5"/>
  <c r="D7" i="5" s="1"/>
  <c r="C10" i="5"/>
  <c r="D10" i="5" s="1"/>
  <c r="C12" i="5"/>
  <c r="D12" i="5" s="1"/>
  <c r="C11" i="5"/>
  <c r="D11" i="5" s="1"/>
  <c r="C13" i="5"/>
  <c r="D13" i="5" s="1"/>
  <c r="C17" i="5"/>
  <c r="D17" i="5" s="1"/>
  <c r="C19" i="5"/>
  <c r="D19" i="5" s="1"/>
  <c r="C22" i="5"/>
  <c r="D22" i="5" s="1"/>
  <c r="C15" i="5"/>
  <c r="D15" i="5" s="1"/>
  <c r="C21" i="5"/>
  <c r="D21" i="5" s="1"/>
  <c r="C5" i="5"/>
  <c r="D5" i="5" s="1"/>
  <c r="C8" i="5"/>
  <c r="D8" i="5" s="1"/>
  <c r="C9" i="5"/>
  <c r="D9" i="5" s="1"/>
  <c r="C6" i="5"/>
  <c r="D6" i="5" s="1"/>
  <c r="C23" i="5"/>
  <c r="D23" i="5" s="1"/>
  <c r="C16" i="5"/>
  <c r="D16" i="5" s="1"/>
  <c r="C20" i="5"/>
  <c r="D20" i="5" s="1"/>
  <c r="C29" i="5"/>
  <c r="D29" i="5" s="1"/>
  <c r="C14" i="5"/>
  <c r="D14" i="5" s="1"/>
  <c r="C26" i="5"/>
  <c r="D26" i="5" s="1"/>
  <c r="C24" i="5"/>
  <c r="D24" i="5" s="1"/>
  <c r="C27" i="5"/>
  <c r="D27" i="5" s="1"/>
  <c r="C18" i="5"/>
  <c r="D18" i="5" s="1"/>
  <c r="C25" i="5"/>
  <c r="D25" i="5" s="1"/>
  <c r="C30" i="5"/>
  <c r="D30" i="5" s="1"/>
  <c r="W30" i="4" l="1"/>
  <c r="V30" i="4"/>
  <c r="W29" i="4"/>
  <c r="V29" i="4"/>
  <c r="W28" i="4"/>
  <c r="V28" i="4"/>
  <c r="W27" i="4"/>
  <c r="V27" i="4"/>
  <c r="W26" i="4"/>
  <c r="V26" i="4"/>
  <c r="W25" i="4"/>
  <c r="V25" i="4"/>
  <c r="W24" i="4"/>
  <c r="V24" i="4"/>
  <c r="W23" i="4"/>
  <c r="V23" i="4"/>
  <c r="S12" i="4"/>
  <c r="R12" i="4"/>
  <c r="S11" i="4"/>
  <c r="R11" i="4"/>
  <c r="S19" i="4"/>
  <c r="R19" i="4"/>
  <c r="S18" i="4"/>
  <c r="R18" i="4"/>
  <c r="S17" i="4"/>
  <c r="R17" i="4"/>
  <c r="S16" i="4"/>
  <c r="R16" i="4"/>
  <c r="S15" i="4"/>
  <c r="R15" i="4"/>
  <c r="S14" i="4"/>
  <c r="R14" i="4"/>
  <c r="S13" i="4"/>
  <c r="R13" i="4"/>
  <c r="Q7" i="4"/>
  <c r="P7" i="4"/>
  <c r="Q14" i="4"/>
  <c r="P14" i="4"/>
  <c r="Q13" i="4"/>
  <c r="P13" i="4"/>
  <c r="Q12" i="4"/>
  <c r="P12" i="4"/>
  <c r="Q11" i="4"/>
  <c r="P11" i="4"/>
  <c r="Q10" i="4"/>
  <c r="P10" i="4"/>
  <c r="Q9" i="4"/>
  <c r="P9" i="4"/>
  <c r="Q8" i="4"/>
  <c r="P8" i="4"/>
  <c r="O11" i="4"/>
  <c r="N11" i="4"/>
  <c r="O10" i="4"/>
  <c r="N10" i="4"/>
  <c r="O9" i="4"/>
  <c r="N9" i="4"/>
  <c r="O8" i="4"/>
  <c r="N8" i="4"/>
  <c r="O7" i="4"/>
  <c r="N7" i="4"/>
  <c r="O6" i="4"/>
  <c r="N6" i="4"/>
  <c r="O5" i="4"/>
  <c r="N5" i="4"/>
  <c r="O4" i="4"/>
  <c r="N4" i="4"/>
  <c r="O3" i="4"/>
  <c r="N3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M5" i="4"/>
  <c r="M4" i="4"/>
  <c r="M3" i="4"/>
  <c r="M32" i="4" l="1"/>
  <c r="C30" i="4"/>
  <c r="D30" i="4" s="1"/>
  <c r="C29" i="4"/>
  <c r="D29" i="4" s="1"/>
  <c r="C28" i="4"/>
  <c r="D28" i="4" s="1"/>
  <c r="C27" i="4"/>
  <c r="D27" i="4" s="1"/>
  <c r="C26" i="4"/>
  <c r="D26" i="4" s="1"/>
  <c r="C25" i="4"/>
  <c r="D25" i="4" s="1"/>
  <c r="C24" i="4"/>
  <c r="D24" i="4" s="1"/>
  <c r="C23" i="4"/>
  <c r="D23" i="4" s="1"/>
  <c r="C22" i="4"/>
  <c r="D22" i="4" s="1"/>
  <c r="C21" i="4"/>
  <c r="D21" i="4" s="1"/>
  <c r="C20" i="4"/>
  <c r="D20" i="4" s="1"/>
  <c r="C19" i="4"/>
  <c r="D19" i="4" s="1"/>
  <c r="C18" i="4"/>
  <c r="D18" i="4" s="1"/>
  <c r="C17" i="4"/>
  <c r="D17" i="4" s="1"/>
  <c r="C16" i="4"/>
  <c r="D16" i="4" s="1"/>
  <c r="C15" i="4"/>
  <c r="D15" i="4" s="1"/>
  <c r="C14" i="4"/>
  <c r="D14" i="4" s="1"/>
  <c r="C13" i="4"/>
  <c r="D13" i="4" s="1"/>
  <c r="C12" i="4"/>
  <c r="D12" i="4" s="1"/>
  <c r="C11" i="4"/>
  <c r="D11" i="4" s="1"/>
  <c r="C10" i="4"/>
  <c r="D10" i="4" s="1"/>
  <c r="C9" i="4"/>
  <c r="D9" i="4" s="1"/>
  <c r="C8" i="4"/>
  <c r="D8" i="4" s="1"/>
  <c r="C7" i="4"/>
  <c r="D7" i="4" s="1"/>
  <c r="C6" i="4"/>
  <c r="D6" i="4" s="1"/>
  <c r="C5" i="4"/>
  <c r="D5" i="4" s="1"/>
  <c r="C4" i="4"/>
  <c r="D4" i="4" s="1"/>
  <c r="C3" i="4"/>
  <c r="D3" i="4" s="1"/>
  <c r="S23" i="3" l="1"/>
  <c r="R23" i="3"/>
  <c r="W32" i="3"/>
  <c r="V32" i="3"/>
  <c r="W31" i="3"/>
  <c r="V31" i="3"/>
  <c r="W30" i="3"/>
  <c r="V30" i="3"/>
  <c r="W29" i="3"/>
  <c r="V29" i="3"/>
  <c r="W28" i="3"/>
  <c r="V28" i="3"/>
  <c r="W27" i="3"/>
  <c r="V27" i="3"/>
  <c r="S22" i="3"/>
  <c r="R22" i="3"/>
  <c r="S21" i="3"/>
  <c r="R21" i="3"/>
  <c r="S20" i="3"/>
  <c r="R20" i="3"/>
  <c r="S19" i="3"/>
  <c r="R19" i="3"/>
  <c r="S18" i="3"/>
  <c r="R18" i="3"/>
  <c r="S17" i="3"/>
  <c r="R17" i="3"/>
  <c r="S16" i="3"/>
  <c r="S15" i="3"/>
  <c r="R15" i="3"/>
  <c r="S14" i="3"/>
  <c r="R14" i="3"/>
  <c r="P16" i="3"/>
  <c r="Q15" i="3"/>
  <c r="P15" i="3"/>
  <c r="Q14" i="3"/>
  <c r="P14" i="3"/>
  <c r="Q13" i="3"/>
  <c r="P13" i="3"/>
  <c r="Q12" i="3"/>
  <c r="P12" i="3"/>
  <c r="Q11" i="3"/>
  <c r="P11" i="3"/>
  <c r="Q10" i="3"/>
  <c r="P10" i="3"/>
  <c r="Q9" i="3"/>
  <c r="P9" i="3"/>
  <c r="O10" i="3"/>
  <c r="N10" i="3"/>
  <c r="O9" i="3"/>
  <c r="N9" i="3"/>
  <c r="O7" i="3"/>
  <c r="N7" i="3"/>
  <c r="O6" i="3"/>
  <c r="N6" i="3"/>
  <c r="O5" i="3"/>
  <c r="N5" i="3"/>
  <c r="O4" i="3"/>
  <c r="N4" i="3"/>
  <c r="O3" i="3"/>
  <c r="N3" i="3"/>
  <c r="M16" i="3"/>
  <c r="M32" i="3"/>
  <c r="M31" i="3"/>
  <c r="M30" i="3"/>
  <c r="M29" i="3"/>
  <c r="M28" i="3"/>
  <c r="M27" i="3"/>
  <c r="M26" i="3"/>
  <c r="M25" i="3"/>
  <c r="M24" i="3"/>
  <c r="M23" i="3"/>
  <c r="M22" i="3"/>
  <c r="M21" i="3"/>
  <c r="M20" i="3"/>
  <c r="M19" i="3"/>
  <c r="M18" i="3"/>
  <c r="M17" i="3"/>
  <c r="M15" i="3"/>
  <c r="M14" i="3"/>
  <c r="M13" i="3"/>
  <c r="M12" i="3"/>
  <c r="M11" i="3"/>
  <c r="M10" i="3"/>
  <c r="M9" i="3"/>
  <c r="M7" i="3"/>
  <c r="M6" i="3"/>
  <c r="M5" i="3"/>
  <c r="M4" i="3"/>
  <c r="M3" i="3"/>
  <c r="R16" i="3" l="1"/>
  <c r="Q16" i="3"/>
  <c r="M34" i="3"/>
  <c r="C4" i="3"/>
  <c r="D4" i="3" s="1"/>
  <c r="C5" i="3"/>
  <c r="D5" i="3" s="1"/>
  <c r="C6" i="3"/>
  <c r="D6" i="3" s="1"/>
  <c r="C7" i="3"/>
  <c r="D7" i="3" s="1"/>
  <c r="C9" i="3"/>
  <c r="D9" i="3" s="1"/>
  <c r="C10" i="3"/>
  <c r="D10" i="3" s="1"/>
  <c r="C11" i="3"/>
  <c r="D11" i="3"/>
  <c r="C12" i="3"/>
  <c r="D12" i="3" s="1"/>
  <c r="C13" i="3"/>
  <c r="D13" i="3"/>
  <c r="C14" i="3"/>
  <c r="D14" i="3" s="1"/>
  <c r="C15" i="3"/>
  <c r="D15" i="3" s="1"/>
  <c r="C16" i="3"/>
  <c r="D16" i="3" s="1"/>
  <c r="C17" i="3"/>
  <c r="D17" i="3" s="1"/>
  <c r="C18" i="3"/>
  <c r="D18" i="3" s="1"/>
  <c r="C19" i="3"/>
  <c r="D19" i="3" s="1"/>
  <c r="C20" i="3"/>
  <c r="D20" i="3" s="1"/>
  <c r="C21" i="3"/>
  <c r="D21" i="3" s="1"/>
  <c r="C22" i="3"/>
  <c r="D22" i="3" s="1"/>
  <c r="C23" i="3"/>
  <c r="D23" i="3" s="1"/>
  <c r="C24" i="3"/>
  <c r="D24" i="3" s="1"/>
  <c r="C25" i="3"/>
  <c r="D25" i="3" s="1"/>
  <c r="C26" i="3"/>
  <c r="D26" i="3" s="1"/>
  <c r="C27" i="3"/>
  <c r="D27" i="3" s="1"/>
  <c r="C28" i="3"/>
  <c r="D28" i="3" s="1"/>
  <c r="C29" i="3"/>
  <c r="D29" i="3" s="1"/>
  <c r="C30" i="3"/>
  <c r="D30" i="3" s="1"/>
  <c r="C31" i="3"/>
  <c r="D31" i="3" s="1"/>
  <c r="C32" i="3"/>
  <c r="D32" i="3" s="1"/>
  <c r="C3" i="3"/>
  <c r="D3" i="3" s="1"/>
  <c r="W28" i="2" l="1"/>
  <c r="V28" i="2"/>
  <c r="M28" i="2"/>
  <c r="C28" i="2"/>
  <c r="D28" i="2" s="1"/>
  <c r="W27" i="2" l="1"/>
  <c r="V27" i="2"/>
  <c r="W26" i="2"/>
  <c r="V26" i="2"/>
  <c r="W25" i="2"/>
  <c r="V25" i="2"/>
  <c r="W24" i="2"/>
  <c r="V24" i="2"/>
  <c r="W23" i="2"/>
  <c r="V23" i="2"/>
  <c r="S17" i="2"/>
  <c r="R17" i="2"/>
  <c r="S16" i="2"/>
  <c r="R16" i="2"/>
  <c r="S15" i="2"/>
  <c r="R15" i="2"/>
  <c r="S14" i="2"/>
  <c r="R14" i="2"/>
  <c r="S13" i="2"/>
  <c r="R13" i="2"/>
  <c r="Q15" i="2"/>
  <c r="P15" i="2"/>
  <c r="Q14" i="2"/>
  <c r="P14" i="2"/>
  <c r="Q13" i="2"/>
  <c r="P13" i="2"/>
  <c r="Q12" i="2"/>
  <c r="P12" i="2"/>
  <c r="Q11" i="2"/>
  <c r="P11" i="2"/>
  <c r="Q10" i="2"/>
  <c r="P10" i="2"/>
  <c r="Q9" i="2"/>
  <c r="P9" i="2"/>
  <c r="N11" i="2"/>
  <c r="O11" i="2"/>
  <c r="N12" i="2"/>
  <c r="O12" i="2"/>
  <c r="O10" i="2"/>
  <c r="N10" i="2"/>
  <c r="O9" i="2"/>
  <c r="N9" i="2"/>
  <c r="O8" i="2"/>
  <c r="N8" i="2"/>
  <c r="O7" i="2"/>
  <c r="N7" i="2"/>
  <c r="O6" i="2"/>
  <c r="N6" i="2"/>
  <c r="O5" i="2"/>
  <c r="N5" i="2"/>
  <c r="O4" i="2"/>
  <c r="N4" i="2"/>
  <c r="O3" i="2"/>
  <c r="N3" i="2"/>
  <c r="M27" i="2" l="1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M5" i="2"/>
  <c r="M4" i="2"/>
  <c r="M3" i="2"/>
  <c r="M30" i="2" l="1"/>
  <c r="R12" i="1"/>
  <c r="S12" i="1"/>
  <c r="C4" i="2" l="1"/>
  <c r="D4" i="2" s="1"/>
  <c r="C5" i="2"/>
  <c r="D5" i="2" s="1"/>
  <c r="C6" i="2"/>
  <c r="D6" i="2" s="1"/>
  <c r="C7" i="2"/>
  <c r="D7" i="2"/>
  <c r="C8" i="2"/>
  <c r="D8" i="2" s="1"/>
  <c r="C9" i="2"/>
  <c r="D9" i="2" s="1"/>
  <c r="C10" i="2"/>
  <c r="D10" i="2" s="1"/>
  <c r="C11" i="2"/>
  <c r="D11" i="2" s="1"/>
  <c r="C12" i="2"/>
  <c r="D12" i="2" s="1"/>
  <c r="C13" i="2"/>
  <c r="D13" i="2" s="1"/>
  <c r="C14" i="2"/>
  <c r="D14" i="2"/>
  <c r="C15" i="2"/>
  <c r="D15" i="2" s="1"/>
  <c r="C16" i="2"/>
  <c r="D16" i="2" s="1"/>
  <c r="C17" i="2"/>
  <c r="D17" i="2" s="1"/>
  <c r="C18" i="2"/>
  <c r="D18" i="2" s="1"/>
  <c r="C19" i="2"/>
  <c r="D19" i="2" s="1"/>
  <c r="C20" i="2"/>
  <c r="D20" i="2" s="1"/>
  <c r="C21" i="2"/>
  <c r="D21" i="2" s="1"/>
  <c r="D22" i="2"/>
  <c r="C23" i="2"/>
  <c r="D23" i="2" s="1"/>
  <c r="C24" i="2"/>
  <c r="D24" i="2" s="1"/>
  <c r="C25" i="2"/>
  <c r="D25" i="2" s="1"/>
  <c r="C26" i="2"/>
  <c r="D26" i="2" s="1"/>
  <c r="C27" i="2"/>
  <c r="D27" i="2" s="1"/>
  <c r="C3" i="2"/>
  <c r="D3" i="2" s="1"/>
  <c r="C4" i="1" l="1"/>
  <c r="D4" i="1" s="1"/>
  <c r="C5" i="1"/>
  <c r="D5" i="1" s="1"/>
  <c r="C6" i="1"/>
  <c r="D6" i="1" s="1"/>
  <c r="C7" i="1"/>
  <c r="D7" i="1" s="1"/>
  <c r="C8" i="1"/>
  <c r="D8" i="1" s="1"/>
  <c r="C9" i="1"/>
  <c r="D9" i="1" s="1"/>
  <c r="C10" i="1"/>
  <c r="D10" i="1" s="1"/>
  <c r="C11" i="1"/>
  <c r="D11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8" i="1"/>
  <c r="D18" i="1" s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28" i="1"/>
  <c r="D28" i="1" s="1"/>
  <c r="C29" i="1"/>
  <c r="D29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" i="1"/>
  <c r="D3" i="1" s="1"/>
  <c r="V31" i="1" l="1"/>
  <c r="W31" i="1"/>
  <c r="V32" i="1"/>
  <c r="W32" i="1"/>
  <c r="V33" i="1"/>
  <c r="W33" i="1"/>
  <c r="V34" i="1"/>
  <c r="W34" i="1"/>
  <c r="V35" i="1"/>
  <c r="W35" i="1"/>
  <c r="V36" i="1"/>
  <c r="W36" i="1"/>
  <c r="V28" i="1"/>
  <c r="W28" i="1"/>
  <c r="V29" i="1"/>
  <c r="W29" i="1"/>
  <c r="V30" i="1"/>
  <c r="W30" i="1"/>
  <c r="R22" i="1"/>
  <c r="S22" i="1"/>
  <c r="R21" i="1"/>
  <c r="S21" i="1"/>
  <c r="R20" i="1"/>
  <c r="S20" i="1"/>
  <c r="R15" i="1"/>
  <c r="S15" i="1"/>
  <c r="R16" i="1"/>
  <c r="S16" i="1"/>
  <c r="R17" i="1"/>
  <c r="S17" i="1"/>
  <c r="R18" i="1"/>
  <c r="S18" i="1"/>
  <c r="R19" i="1"/>
  <c r="S19" i="1"/>
  <c r="R14" i="1"/>
  <c r="R13" i="1"/>
  <c r="S14" i="1"/>
  <c r="S13" i="1"/>
  <c r="P14" i="1"/>
  <c r="Q14" i="1"/>
  <c r="P7" i="1"/>
  <c r="P8" i="1"/>
  <c r="P9" i="1"/>
  <c r="P10" i="1"/>
  <c r="P11" i="1"/>
  <c r="P12" i="1"/>
  <c r="P13" i="1"/>
  <c r="Q7" i="1"/>
  <c r="Q8" i="1"/>
  <c r="Q9" i="1"/>
  <c r="Q10" i="1"/>
  <c r="Q11" i="1"/>
  <c r="Q12" i="1"/>
  <c r="Q13" i="1"/>
  <c r="Q6" i="1"/>
  <c r="P6" i="1"/>
  <c r="O4" i="1"/>
  <c r="O5" i="1"/>
  <c r="O6" i="1"/>
  <c r="O7" i="1"/>
  <c r="O8" i="1"/>
  <c r="O9" i="1"/>
  <c r="O10" i="1"/>
  <c r="O3" i="1"/>
  <c r="N10" i="1"/>
  <c r="N9" i="1"/>
  <c r="N4" i="1" l="1"/>
  <c r="N5" i="1"/>
  <c r="N6" i="1"/>
  <c r="N7" i="1"/>
  <c r="N8" i="1"/>
  <c r="N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" i="1"/>
  <c r="M3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Dmitrii Kucherov</author>
  </authors>
  <commentList>
    <comment ref="A30" authorId="0" shapeId="0" xr:uid="{03A4FA9E-BF37-453D-BBB0-CB6EC206A393}">
      <text>
        <r>
          <rPr>
            <b/>
            <sz val="9"/>
            <color indexed="81"/>
            <rFont val="Tahoma"/>
            <family val="2"/>
            <charset val="204"/>
          </rPr>
          <t>Dmitrii Kucherov:</t>
        </r>
        <r>
          <rPr>
            <sz val="9"/>
            <color indexed="81"/>
            <rFont val="Tahoma"/>
            <family val="2"/>
            <charset val="204"/>
          </rPr>
          <t xml:space="preserve">
+1 embryo
12.07.2019  18:42:00 -- 19.07.2019  09:24:00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Dmitrii Kucherov</author>
  </authors>
  <commentList>
    <comment ref="A16" authorId="0" shapeId="0" xr:uid="{886BF933-4197-4FD3-A6A3-7A19D2DDFF60}">
      <text>
        <r>
          <rPr>
            <b/>
            <sz val="9"/>
            <color indexed="81"/>
            <rFont val="Tahoma"/>
            <family val="2"/>
            <charset val="204"/>
          </rPr>
          <t xml:space="preserve">Dmitrii Kucherov:
</t>
        </r>
        <r>
          <rPr>
            <sz val="9"/>
            <color indexed="81"/>
            <rFont val="Tahoma"/>
            <family val="2"/>
            <charset val="204"/>
          </rPr>
          <t>+1 embryo
14.07.2019  11:20:00 -- 16.07.2019  15:12:00</t>
        </r>
      </text>
    </comment>
    <comment ref="A22" authorId="0" shapeId="0" xr:uid="{A4682638-4082-4063-9CC8-8AF50F4D18F3}">
      <text>
        <r>
          <rPr>
            <b/>
            <sz val="9"/>
            <color indexed="81"/>
            <rFont val="Tahoma"/>
            <family val="2"/>
            <charset val="204"/>
          </rPr>
          <t>Dmitrii Kucherov:</t>
        </r>
        <r>
          <rPr>
            <sz val="9"/>
            <color indexed="81"/>
            <rFont val="Tahoma"/>
            <family val="2"/>
            <charset val="204"/>
          </rPr>
          <t xml:space="preserve">
+1 embryo
27.01.2020  14:36:00 -- 31.01.2020  09:41:00</t>
        </r>
      </text>
    </comment>
  </commentList>
</comments>
</file>

<file path=xl/sharedStrings.xml><?xml version="1.0" encoding="utf-8"?>
<sst xmlns="http://schemas.openxmlformats.org/spreadsheetml/2006/main" count="161" uniqueCount="32">
  <si>
    <t>Eggs laid</t>
  </si>
  <si>
    <t>Checked</t>
  </si>
  <si>
    <t>Dev. time</t>
  </si>
  <si>
    <t>Stages, N</t>
  </si>
  <si>
    <t>Total
N</t>
  </si>
  <si>
    <t>days</t>
  </si>
  <si>
    <t>hours</t>
  </si>
  <si>
    <t>No</t>
  </si>
  <si>
    <t>Yes</t>
  </si>
  <si>
    <t>0-128 nuclei</t>
  </si>
  <si>
    <t>256
and more nuclei</t>
  </si>
  <si>
    <t>Germ band formed</t>
  </si>
  <si>
    <t>Blastoderm</t>
  </si>
  <si>
    <t>Germ band</t>
  </si>
  <si>
    <t>Dorsal closure in process</t>
  </si>
  <si>
    <t>Dorsal closure complete</t>
  </si>
  <si>
    <t>Dorsal closure</t>
  </si>
  <si>
    <t>1-128 nuclei</t>
  </si>
  <si>
    <t>TOTAL: 28 groups</t>
  </si>
  <si>
    <t>TOTAL: 30 groups</t>
  </si>
  <si>
    <t>TOTAL: 34 groups</t>
  </si>
  <si>
    <t>TOTAL: 27 groups</t>
  </si>
  <si>
    <t>Max extension</t>
  </si>
  <si>
    <t>Max retraction</t>
  </si>
  <si>
    <t>Extension</t>
  </si>
  <si>
    <t>Retraction</t>
  </si>
  <si>
    <t xml:space="preserve">Additional supporting information for </t>
  </si>
  <si>
    <t>Kutcherov D.</t>
  </si>
  <si>
    <t>Stagewise resolution of temperature-dependent embryonic and postembryonic development</t>
  </si>
  <si>
    <r>
      <t xml:space="preserve"> in the cowpea seed beetle </t>
    </r>
    <r>
      <rPr>
        <b/>
        <i/>
        <sz val="15"/>
        <color theme="1" tint="0.499984740745262"/>
        <rFont val="Calibri"/>
        <family val="2"/>
        <charset val="204"/>
        <scheme val="minor"/>
      </rPr>
      <t>Callosobruchus maculatus</t>
    </r>
  </si>
  <si>
    <t>Additional file 1:</t>
  </si>
  <si>
    <t>Raw data for early embryonic development until dorsal closure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</si>
</sst>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5"/>
      <color theme="1"/>
      <name val="Calibri"/>
      <family val="2"/>
      <charset val="204"/>
      <scheme val="minor"/>
    </font>
    <font>
      <b/>
      <sz val="12"/>
      <color theme="1" tint="0.499984740745262"/>
      <name val="Calibri"/>
      <family val="2"/>
      <charset val="204"/>
      <scheme val="minor"/>
    </font>
    <font>
      <b/>
      <sz val="15"/>
      <color theme="1" tint="0.499984740745262"/>
      <name val="Calibri"/>
      <family val="2"/>
      <charset val="204"/>
      <scheme val="minor"/>
    </font>
    <font>
      <b/>
      <i/>
      <sz val="15"/>
      <color theme="1" tint="0.49998474074526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22" fontId="0" fillId="0" borderId="1" xfId="0" applyNumberFormat="1" applyBorder="1"/>
    <xf numFmtId="2" fontId="0" fillId="0" borderId="2" xfId="0" applyNumberFormat="1" applyBorder="1"/>
    <xf numFmtId="164" fontId="0" fillId="0" borderId="2" xfId="0" applyNumberForma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1" fillId="0" borderId="1" xfId="0" applyFont="1" applyBorder="1"/>
    <xf numFmtId="0" fontId="0" fillId="0" borderId="0" xfId="0" applyBorder="1"/>
    <xf numFmtId="0" fontId="0" fillId="0" borderId="0" xfId="0" applyBorder="1" applyAlignment="1">
      <alignment wrapText="1"/>
    </xf>
    <xf numFmtId="0" fontId="4" fillId="0" borderId="0" xfId="0" applyFont="1"/>
    <xf numFmtId="0" fontId="5" fillId="0" borderId="0" xfId="0" applyFont="1"/>
    <xf numFmtId="0" fontId="5" fillId="0" borderId="3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B17ED8"/>
      <color rgb="FF9B9BFF"/>
      <color rgb="FF57DBC5"/>
      <color rgb="FFA2E8A2"/>
      <color rgb="FFC2B856"/>
      <color rgb="FF33FFCA"/>
      <color rgb="FF33CC33"/>
      <color rgb="FF00AC7F"/>
      <color rgb="FFCC3300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07FF4-5C36-43A2-BA25-9DCCB44FB4BE}">
  <dimension ref="A1:A8"/>
  <sheetViews>
    <sheetView tabSelected="1" workbookViewId="0"/>
  </sheetViews>
  <sheetFormatPr defaultRowHeight="14.4" x14ac:dyDescent="0.3"/>
  <sheetData>
    <row r="1" spans="1:1" ht="15.6" x14ac:dyDescent="0.3">
      <c r="A1" s="17" t="s">
        <v>26</v>
      </c>
    </row>
    <row r="3" spans="1:1" ht="15.6" x14ac:dyDescent="0.3">
      <c r="A3" s="19" t="s">
        <v>27</v>
      </c>
    </row>
    <row r="4" spans="1:1" ht="19.8" x14ac:dyDescent="0.4">
      <c r="A4" s="20" t="s">
        <v>28</v>
      </c>
    </row>
    <row r="5" spans="1:1" ht="19.8" x14ac:dyDescent="0.4">
      <c r="A5" s="20" t="s">
        <v>29</v>
      </c>
    </row>
    <row r="7" spans="1:1" ht="19.8" x14ac:dyDescent="0.4">
      <c r="A7" s="18" t="s">
        <v>30</v>
      </c>
    </row>
    <row r="8" spans="1:1" ht="19.8" x14ac:dyDescent="0.4">
      <c r="A8" s="18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8"/>
  <sheetViews>
    <sheetView zoomScaleNormal="100" workbookViewId="0">
      <selection activeCell="A30" sqref="A30"/>
    </sheetView>
  </sheetViews>
  <sheetFormatPr defaultRowHeight="14.4" x14ac:dyDescent="0.3"/>
  <cols>
    <col min="1" max="1" width="18.21875" style="10" customWidth="1"/>
    <col min="2" max="2" width="17" style="10" customWidth="1"/>
    <col min="3" max="3" width="6.6640625" style="8" customWidth="1"/>
    <col min="4" max="4" width="6.33203125" style="8" customWidth="1"/>
    <col min="5" max="5" width="5.77734375" style="8" bestFit="1" customWidth="1"/>
    <col min="6" max="6" width="9.21875" customWidth="1"/>
    <col min="7" max="7" width="9.88671875" bestFit="1" customWidth="1"/>
    <col min="8" max="9" width="9.6640625" bestFit="1" customWidth="1"/>
    <col min="10" max="10" width="9.6640625" customWidth="1"/>
    <col min="11" max="11" width="9.33203125" bestFit="1" customWidth="1"/>
    <col min="12" max="12" width="8.6640625" style="9" bestFit="1" customWidth="1"/>
    <col min="13" max="13" width="5.21875" style="10" bestFit="1" customWidth="1"/>
    <col min="14" max="14" width="6.5546875" customWidth="1"/>
    <col min="15" max="15" width="5.77734375" style="9" customWidth="1"/>
    <col min="16" max="16" width="5.88671875" customWidth="1"/>
    <col min="17" max="17" width="5.6640625" style="9" customWidth="1"/>
    <col min="18" max="18" width="6.5546875" customWidth="1"/>
    <col min="19" max="19" width="8.21875" style="9" customWidth="1"/>
    <col min="20" max="20" width="7.77734375" style="8" customWidth="1"/>
    <col min="21" max="21" width="7.33203125" style="9" customWidth="1"/>
    <col min="22" max="22" width="6.5546875" customWidth="1"/>
    <col min="23" max="23" width="6.77734375" style="9" customWidth="1"/>
  </cols>
  <sheetData>
    <row r="1" spans="1:23" x14ac:dyDescent="0.3">
      <c r="A1" s="24" t="s">
        <v>0</v>
      </c>
      <c r="B1" s="24" t="s">
        <v>1</v>
      </c>
      <c r="C1" s="21" t="s">
        <v>2</v>
      </c>
      <c r="D1" s="23"/>
      <c r="E1" s="21" t="s">
        <v>3</v>
      </c>
      <c r="F1" s="22"/>
      <c r="G1" s="22"/>
      <c r="H1" s="22"/>
      <c r="I1" s="22"/>
      <c r="J1" s="22"/>
      <c r="K1" s="22"/>
      <c r="L1" s="23"/>
      <c r="M1" s="25" t="s">
        <v>4</v>
      </c>
      <c r="N1" s="21" t="s">
        <v>12</v>
      </c>
      <c r="O1" s="22"/>
      <c r="P1" s="21" t="s">
        <v>13</v>
      </c>
      <c r="Q1" s="22"/>
      <c r="R1" s="21" t="s">
        <v>22</v>
      </c>
      <c r="S1" s="22"/>
      <c r="T1" s="21" t="s">
        <v>23</v>
      </c>
      <c r="U1" s="23"/>
      <c r="V1" s="21" t="s">
        <v>16</v>
      </c>
      <c r="W1" s="23"/>
    </row>
    <row r="2" spans="1:23" ht="43.8" customHeight="1" x14ac:dyDescent="0.3">
      <c r="A2" s="24"/>
      <c r="B2" s="24"/>
      <c r="C2" s="1" t="s">
        <v>5</v>
      </c>
      <c r="D2" s="1" t="s">
        <v>6</v>
      </c>
      <c r="E2" s="2" t="s">
        <v>17</v>
      </c>
      <c r="F2" s="3" t="s">
        <v>10</v>
      </c>
      <c r="G2" s="3" t="s">
        <v>11</v>
      </c>
      <c r="H2" s="3" t="s">
        <v>24</v>
      </c>
      <c r="I2" s="3" t="s">
        <v>22</v>
      </c>
      <c r="J2" s="3" t="s">
        <v>25</v>
      </c>
      <c r="K2" s="3" t="s">
        <v>14</v>
      </c>
      <c r="L2" s="4" t="s">
        <v>15</v>
      </c>
      <c r="M2" s="24"/>
      <c r="N2" s="3" t="s">
        <v>7</v>
      </c>
      <c r="O2" s="4" t="s">
        <v>8</v>
      </c>
      <c r="P2" s="3" t="s">
        <v>7</v>
      </c>
      <c r="Q2" s="4" t="s">
        <v>8</v>
      </c>
      <c r="R2" s="3" t="s">
        <v>7</v>
      </c>
      <c r="S2" s="4" t="s">
        <v>8</v>
      </c>
      <c r="T2" s="2" t="s">
        <v>7</v>
      </c>
      <c r="U2" s="4" t="s">
        <v>8</v>
      </c>
      <c r="V2" s="3" t="s">
        <v>7</v>
      </c>
      <c r="W2" s="4" t="s">
        <v>8</v>
      </c>
    </row>
    <row r="3" spans="1:23" x14ac:dyDescent="0.3">
      <c r="A3" s="5">
        <v>43782.375</v>
      </c>
      <c r="B3" s="5">
        <v>43782.484722222223</v>
      </c>
      <c r="C3" s="6">
        <f t="shared" ref="C3" si="0">B3-A3</f>
        <v>0.10972222222335404</v>
      </c>
      <c r="D3" s="7">
        <f t="shared" ref="D3" si="1">C3*24</f>
        <v>2.6333333333604969</v>
      </c>
      <c r="E3" s="8">
        <v>25</v>
      </c>
      <c r="M3" s="10">
        <f>SUM(E3:L3)</f>
        <v>25</v>
      </c>
      <c r="N3">
        <f>E3</f>
        <v>25</v>
      </c>
      <c r="O3" s="9">
        <f>SUM(F3:G3)</f>
        <v>0</v>
      </c>
    </row>
    <row r="4" spans="1:23" x14ac:dyDescent="0.3">
      <c r="A4" s="5">
        <v>43782.454861111109</v>
      </c>
      <c r="B4" s="5">
        <v>43782.668749999997</v>
      </c>
      <c r="C4" s="6">
        <f t="shared" ref="C4:C36" si="2">B4-A4</f>
        <v>0.21388888888759539</v>
      </c>
      <c r="D4" s="7">
        <f t="shared" ref="D4:D36" si="3">C4*24</f>
        <v>5.1333333333022892</v>
      </c>
      <c r="E4" s="8">
        <v>5</v>
      </c>
      <c r="M4" s="10">
        <f t="shared" ref="M4:M36" si="4">SUM(E4:L4)</f>
        <v>5</v>
      </c>
      <c r="N4">
        <f t="shared" ref="N4:N10" si="5">E4</f>
        <v>5</v>
      </c>
      <c r="O4" s="9">
        <f t="shared" ref="O4:O10" si="6">SUM(F4:G4)</f>
        <v>0</v>
      </c>
    </row>
    <row r="5" spans="1:23" x14ac:dyDescent="0.3">
      <c r="A5" s="5">
        <v>43784.311111111114</v>
      </c>
      <c r="B5" s="5">
        <v>43784.685416666667</v>
      </c>
      <c r="C5" s="6">
        <f t="shared" si="2"/>
        <v>0.37430555555329192</v>
      </c>
      <c r="D5" s="7">
        <f t="shared" si="3"/>
        <v>8.9833333332790062</v>
      </c>
      <c r="E5" s="8">
        <v>37</v>
      </c>
      <c r="M5" s="10">
        <f t="shared" si="4"/>
        <v>37</v>
      </c>
      <c r="N5">
        <f t="shared" si="5"/>
        <v>37</v>
      </c>
      <c r="O5" s="9">
        <f t="shared" si="6"/>
        <v>0</v>
      </c>
    </row>
    <row r="6" spans="1:23" x14ac:dyDescent="0.3">
      <c r="A6" s="5">
        <v>43734.863194444442</v>
      </c>
      <c r="B6" s="5">
        <v>43735.4375</v>
      </c>
      <c r="C6" s="6">
        <f t="shared" si="2"/>
        <v>0.5743055555576575</v>
      </c>
      <c r="D6" s="7">
        <f t="shared" si="3"/>
        <v>13.78333333338378</v>
      </c>
      <c r="E6" s="8">
        <v>4</v>
      </c>
      <c r="F6">
        <v>2</v>
      </c>
      <c r="M6" s="10">
        <f t="shared" si="4"/>
        <v>6</v>
      </c>
      <c r="N6">
        <f t="shared" si="5"/>
        <v>4</v>
      </c>
      <c r="O6" s="9">
        <f t="shared" si="6"/>
        <v>2</v>
      </c>
      <c r="P6">
        <f>SUM(E6:F6)</f>
        <v>6</v>
      </c>
      <c r="Q6" s="9">
        <f>SUM(G6:H6)</f>
        <v>0</v>
      </c>
    </row>
    <row r="7" spans="1:23" x14ac:dyDescent="0.3">
      <c r="A7" s="5">
        <v>43886.885416666664</v>
      </c>
      <c r="B7" s="5">
        <v>43887.581250000003</v>
      </c>
      <c r="C7" s="6">
        <f t="shared" si="2"/>
        <v>0.69583333333866904</v>
      </c>
      <c r="D7" s="7">
        <f t="shared" si="3"/>
        <v>16.700000000128057</v>
      </c>
      <c r="F7">
        <v>12</v>
      </c>
      <c r="M7" s="10">
        <f t="shared" si="4"/>
        <v>12</v>
      </c>
      <c r="N7">
        <f t="shared" si="5"/>
        <v>0</v>
      </c>
      <c r="O7" s="9">
        <f t="shared" si="6"/>
        <v>12</v>
      </c>
      <c r="P7">
        <f t="shared" ref="P7:P14" si="7">SUM(E7:F7)</f>
        <v>12</v>
      </c>
      <c r="Q7" s="9">
        <f t="shared" ref="Q7:Q14" si="8">SUM(G7:H7)</f>
        <v>0</v>
      </c>
    </row>
    <row r="8" spans="1:23" x14ac:dyDescent="0.3">
      <c r="A8" s="5">
        <v>43776.631944444445</v>
      </c>
      <c r="B8" s="5">
        <v>43777.567361111112</v>
      </c>
      <c r="C8" s="6">
        <f t="shared" si="2"/>
        <v>0.93541666666715173</v>
      </c>
      <c r="D8" s="7">
        <f t="shared" si="3"/>
        <v>22.450000000011642</v>
      </c>
      <c r="F8">
        <v>18</v>
      </c>
      <c r="M8" s="10">
        <f t="shared" si="4"/>
        <v>18</v>
      </c>
      <c r="N8">
        <f t="shared" si="5"/>
        <v>0</v>
      </c>
      <c r="O8" s="9">
        <f t="shared" si="6"/>
        <v>18</v>
      </c>
      <c r="P8">
        <f t="shared" si="7"/>
        <v>18</v>
      </c>
      <c r="Q8" s="9">
        <f t="shared" si="8"/>
        <v>0</v>
      </c>
    </row>
    <row r="9" spans="1:23" x14ac:dyDescent="0.3">
      <c r="A9" s="5">
        <v>43776.59097222222</v>
      </c>
      <c r="B9" s="5">
        <v>43777.695833333331</v>
      </c>
      <c r="C9" s="6">
        <f t="shared" si="2"/>
        <v>1.1048611111109494</v>
      </c>
      <c r="D9" s="7">
        <f t="shared" si="3"/>
        <v>26.516666666662786</v>
      </c>
      <c r="F9">
        <v>57</v>
      </c>
      <c r="M9" s="10">
        <f t="shared" si="4"/>
        <v>57</v>
      </c>
      <c r="N9">
        <f t="shared" si="5"/>
        <v>0</v>
      </c>
      <c r="O9" s="9">
        <f t="shared" si="6"/>
        <v>57</v>
      </c>
      <c r="P9">
        <f t="shared" si="7"/>
        <v>57</v>
      </c>
      <c r="Q9" s="9">
        <f t="shared" si="8"/>
        <v>0</v>
      </c>
    </row>
    <row r="10" spans="1:23" x14ac:dyDescent="0.3">
      <c r="A10" s="5">
        <v>43783.440972222219</v>
      </c>
      <c r="B10" s="5">
        <v>43784.697916666664</v>
      </c>
      <c r="C10" s="6">
        <f t="shared" si="2"/>
        <v>1.2569444444452529</v>
      </c>
      <c r="D10" s="7">
        <f t="shared" si="3"/>
        <v>30.166666666686069</v>
      </c>
      <c r="F10">
        <v>11</v>
      </c>
      <c r="G10">
        <v>1</v>
      </c>
      <c r="M10" s="10">
        <f t="shared" si="4"/>
        <v>12</v>
      </c>
      <c r="N10">
        <f t="shared" si="5"/>
        <v>0</v>
      </c>
      <c r="O10" s="9">
        <f t="shared" si="6"/>
        <v>12</v>
      </c>
      <c r="P10">
        <f t="shared" si="7"/>
        <v>11</v>
      </c>
      <c r="Q10" s="9">
        <f t="shared" si="8"/>
        <v>1</v>
      </c>
    </row>
    <row r="11" spans="1:23" x14ac:dyDescent="0.3">
      <c r="A11" s="5">
        <v>43778.951388888891</v>
      </c>
      <c r="B11" s="5">
        <v>43780.480555555558</v>
      </c>
      <c r="C11" s="6">
        <f t="shared" si="2"/>
        <v>1.5291666666671517</v>
      </c>
      <c r="D11" s="7">
        <f t="shared" si="3"/>
        <v>36.700000000011642</v>
      </c>
      <c r="F11">
        <v>1</v>
      </c>
      <c r="G11">
        <v>5</v>
      </c>
      <c r="M11" s="10">
        <f t="shared" si="4"/>
        <v>6</v>
      </c>
      <c r="P11">
        <f t="shared" si="7"/>
        <v>1</v>
      </c>
      <c r="Q11" s="9">
        <f t="shared" si="8"/>
        <v>5</v>
      </c>
    </row>
    <row r="12" spans="1:23" x14ac:dyDescent="0.3">
      <c r="A12" s="5">
        <v>43778.919444444444</v>
      </c>
      <c r="B12" s="5">
        <v>43780.500694444447</v>
      </c>
      <c r="C12" s="6">
        <f t="shared" si="2"/>
        <v>1.5812500000029104</v>
      </c>
      <c r="D12" s="7">
        <f t="shared" si="3"/>
        <v>37.950000000069849</v>
      </c>
      <c r="F12">
        <v>1</v>
      </c>
      <c r="G12">
        <v>7</v>
      </c>
      <c r="M12" s="10">
        <f t="shared" si="4"/>
        <v>8</v>
      </c>
      <c r="P12">
        <f t="shared" si="7"/>
        <v>1</v>
      </c>
      <c r="Q12" s="9">
        <f t="shared" si="8"/>
        <v>7</v>
      </c>
      <c r="R12">
        <f>SUM(F12:H12)</f>
        <v>8</v>
      </c>
      <c r="S12" s="9">
        <f>SUM(I12:K12)</f>
        <v>0</v>
      </c>
    </row>
    <row r="13" spans="1:23" x14ac:dyDescent="0.3">
      <c r="A13" s="5">
        <v>43778.839583333334</v>
      </c>
      <c r="B13" s="5">
        <v>43780.530555555553</v>
      </c>
      <c r="C13" s="6">
        <f t="shared" si="2"/>
        <v>1.6909722222189885</v>
      </c>
      <c r="D13" s="7">
        <f t="shared" si="3"/>
        <v>40.583333333255723</v>
      </c>
      <c r="H13">
        <v>12</v>
      </c>
      <c r="M13" s="10">
        <f t="shared" si="4"/>
        <v>12</v>
      </c>
      <c r="P13">
        <f t="shared" si="7"/>
        <v>0</v>
      </c>
      <c r="Q13" s="9">
        <f t="shared" si="8"/>
        <v>12</v>
      </c>
      <c r="R13">
        <f>SUM(G13:H13)</f>
        <v>12</v>
      </c>
      <c r="S13" s="9">
        <f>SUM(I13:K13)</f>
        <v>0</v>
      </c>
    </row>
    <row r="14" spans="1:23" x14ac:dyDescent="0.3">
      <c r="A14" s="5">
        <v>43886.84652777778</v>
      </c>
      <c r="B14" s="5">
        <v>43888.742361111108</v>
      </c>
      <c r="C14" s="6">
        <f t="shared" si="2"/>
        <v>1.8958333333284827</v>
      </c>
      <c r="D14" s="7">
        <f t="shared" si="3"/>
        <v>45.499999999883585</v>
      </c>
      <c r="H14">
        <v>27</v>
      </c>
      <c r="M14" s="10">
        <f t="shared" si="4"/>
        <v>27</v>
      </c>
      <c r="P14">
        <f t="shared" si="7"/>
        <v>0</v>
      </c>
      <c r="Q14" s="9">
        <f t="shared" si="8"/>
        <v>27</v>
      </c>
      <c r="R14">
        <f t="shared" ref="R14" si="9">SUM(G14:H14)</f>
        <v>27</v>
      </c>
      <c r="S14" s="9">
        <f>SUM(I14:K14)</f>
        <v>0</v>
      </c>
    </row>
    <row r="15" spans="1:23" x14ac:dyDescent="0.3">
      <c r="A15" s="5">
        <v>43885.427777777775</v>
      </c>
      <c r="B15" s="5">
        <v>43887.455555555556</v>
      </c>
      <c r="C15" s="6">
        <f t="shared" si="2"/>
        <v>2.0277777777810115</v>
      </c>
      <c r="D15" s="7">
        <f t="shared" si="3"/>
        <v>48.666666666744277</v>
      </c>
      <c r="H15">
        <v>20</v>
      </c>
      <c r="M15" s="10">
        <f t="shared" si="4"/>
        <v>20</v>
      </c>
      <c r="R15">
        <f t="shared" ref="R15:R19" si="10">SUM(G15:H15)</f>
        <v>20</v>
      </c>
      <c r="S15" s="9">
        <f t="shared" ref="S15:S19" si="11">SUM(I15:K15)</f>
        <v>0</v>
      </c>
    </row>
    <row r="16" spans="1:23" x14ac:dyDescent="0.3">
      <c r="A16" s="5">
        <v>43885.356944444444</v>
      </c>
      <c r="B16" s="5">
        <v>43887.563888888886</v>
      </c>
      <c r="C16" s="6">
        <f t="shared" si="2"/>
        <v>2.2069444444423425</v>
      </c>
      <c r="D16" s="7">
        <f t="shared" si="3"/>
        <v>52.96666666661622</v>
      </c>
      <c r="H16">
        <v>20</v>
      </c>
      <c r="I16">
        <v>16</v>
      </c>
      <c r="M16" s="10">
        <f t="shared" si="4"/>
        <v>36</v>
      </c>
      <c r="R16">
        <f t="shared" si="10"/>
        <v>20</v>
      </c>
      <c r="S16" s="9">
        <f t="shared" si="11"/>
        <v>16</v>
      </c>
    </row>
    <row r="17" spans="1:23" x14ac:dyDescent="0.3">
      <c r="A17" s="5">
        <v>43864.832638888889</v>
      </c>
      <c r="B17" s="5">
        <v>43867.38958333333</v>
      </c>
      <c r="C17" s="6">
        <f t="shared" si="2"/>
        <v>2.5569444444408873</v>
      </c>
      <c r="D17" s="7">
        <f t="shared" si="3"/>
        <v>61.366666666581295</v>
      </c>
      <c r="H17">
        <v>3</v>
      </c>
      <c r="I17">
        <v>21</v>
      </c>
      <c r="M17" s="10">
        <f t="shared" si="4"/>
        <v>24</v>
      </c>
      <c r="R17">
        <f t="shared" si="10"/>
        <v>3</v>
      </c>
      <c r="S17" s="9">
        <f t="shared" si="11"/>
        <v>21</v>
      </c>
      <c r="T17"/>
    </row>
    <row r="18" spans="1:23" x14ac:dyDescent="0.3">
      <c r="A18" s="5">
        <v>43779.671527777777</v>
      </c>
      <c r="B18" s="5">
        <v>43782.371527777781</v>
      </c>
      <c r="C18" s="6">
        <f t="shared" si="2"/>
        <v>2.7000000000043656</v>
      </c>
      <c r="D18" s="7">
        <f t="shared" si="3"/>
        <v>64.800000000104774</v>
      </c>
      <c r="I18">
        <v>9</v>
      </c>
      <c r="M18" s="10">
        <f t="shared" si="4"/>
        <v>9</v>
      </c>
      <c r="R18">
        <f t="shared" si="10"/>
        <v>0</v>
      </c>
      <c r="S18" s="9">
        <f t="shared" si="11"/>
        <v>9</v>
      </c>
      <c r="T18"/>
    </row>
    <row r="19" spans="1:23" x14ac:dyDescent="0.3">
      <c r="A19" s="5">
        <v>43779.559027777781</v>
      </c>
      <c r="B19" s="5">
        <v>43782.38958333333</v>
      </c>
      <c r="C19" s="6">
        <f t="shared" si="2"/>
        <v>2.8305555555489263</v>
      </c>
      <c r="D19" s="7">
        <f t="shared" si="3"/>
        <v>67.933333333174232</v>
      </c>
      <c r="I19">
        <v>6</v>
      </c>
      <c r="M19" s="10">
        <f t="shared" si="4"/>
        <v>6</v>
      </c>
      <c r="R19">
        <f t="shared" si="10"/>
        <v>0</v>
      </c>
      <c r="S19" s="9">
        <f t="shared" si="11"/>
        <v>6</v>
      </c>
      <c r="T19"/>
    </row>
    <row r="20" spans="1:23" x14ac:dyDescent="0.3">
      <c r="A20" s="5">
        <v>43735.59652777778</v>
      </c>
      <c r="B20" s="5">
        <v>43738.459722222222</v>
      </c>
      <c r="C20" s="6">
        <f t="shared" si="2"/>
        <v>2.8631944444423425</v>
      </c>
      <c r="D20" s="7">
        <f t="shared" si="3"/>
        <v>68.71666666661622</v>
      </c>
      <c r="I20">
        <v>3</v>
      </c>
      <c r="J20">
        <v>2</v>
      </c>
      <c r="M20" s="10">
        <f t="shared" si="4"/>
        <v>5</v>
      </c>
      <c r="R20">
        <f t="shared" ref="R20:R21" si="12">SUM(G20:H20)</f>
        <v>0</v>
      </c>
      <c r="S20" s="9">
        <f t="shared" ref="S20:S21" si="13">SUM(I20:K20)</f>
        <v>5</v>
      </c>
      <c r="T20"/>
    </row>
    <row r="21" spans="1:23" x14ac:dyDescent="0.3">
      <c r="A21" s="5">
        <v>43660.6875</v>
      </c>
      <c r="B21" s="5">
        <v>43663.614583333336</v>
      </c>
      <c r="C21" s="6">
        <f t="shared" si="2"/>
        <v>2.9270833333357587</v>
      </c>
      <c r="D21" s="7">
        <f t="shared" si="3"/>
        <v>70.250000000058208</v>
      </c>
      <c r="I21">
        <v>4</v>
      </c>
      <c r="M21" s="10">
        <f t="shared" si="4"/>
        <v>4</v>
      </c>
      <c r="R21">
        <f t="shared" si="12"/>
        <v>0</v>
      </c>
      <c r="S21" s="9">
        <f t="shared" si="13"/>
        <v>4</v>
      </c>
      <c r="T21"/>
    </row>
    <row r="22" spans="1:23" x14ac:dyDescent="0.3">
      <c r="A22" s="5">
        <v>43865.420138888891</v>
      </c>
      <c r="B22" s="5">
        <v>43868.38958333333</v>
      </c>
      <c r="C22" s="6">
        <f t="shared" si="2"/>
        <v>2.9694444444394321</v>
      </c>
      <c r="D22" s="7">
        <f t="shared" si="3"/>
        <v>71.266666666546371</v>
      </c>
      <c r="I22">
        <v>11</v>
      </c>
      <c r="M22" s="10">
        <f t="shared" si="4"/>
        <v>11</v>
      </c>
      <c r="R22">
        <f t="shared" ref="R22" si="14">SUM(G22:H22)</f>
        <v>0</v>
      </c>
      <c r="S22" s="9">
        <f t="shared" ref="S22" si="15">SUM(I22:K22)</f>
        <v>11</v>
      </c>
      <c r="T22">
        <f t="shared" ref="T22:T26" si="16">SUM(H22:J22)</f>
        <v>11</v>
      </c>
      <c r="U22" s="9">
        <f t="shared" ref="U22:U26" si="17">SUM(K22)</f>
        <v>0</v>
      </c>
    </row>
    <row r="23" spans="1:23" x14ac:dyDescent="0.3">
      <c r="A23" s="5">
        <v>43885.395833333336</v>
      </c>
      <c r="B23" s="5">
        <v>43888.48541666667</v>
      </c>
      <c r="C23" s="6">
        <f t="shared" si="2"/>
        <v>3.0895833333343035</v>
      </c>
      <c r="D23" s="7">
        <f t="shared" si="3"/>
        <v>74.150000000023283</v>
      </c>
      <c r="I23">
        <v>66</v>
      </c>
      <c r="J23">
        <v>8</v>
      </c>
      <c r="M23" s="10">
        <f t="shared" si="4"/>
        <v>74</v>
      </c>
      <c r="T23">
        <f t="shared" si="16"/>
        <v>74</v>
      </c>
      <c r="U23" s="9">
        <f t="shared" si="17"/>
        <v>0</v>
      </c>
    </row>
    <row r="24" spans="1:23" x14ac:dyDescent="0.3">
      <c r="A24" s="5">
        <v>43888.681250000001</v>
      </c>
      <c r="B24" s="5">
        <v>43892.43472222222</v>
      </c>
      <c r="C24" s="6">
        <f t="shared" si="2"/>
        <v>3.7534722222189885</v>
      </c>
      <c r="D24" s="7">
        <f t="shared" si="3"/>
        <v>90.083333333255723</v>
      </c>
      <c r="J24">
        <v>6</v>
      </c>
      <c r="M24" s="10">
        <f t="shared" si="4"/>
        <v>6</v>
      </c>
      <c r="T24">
        <f t="shared" si="16"/>
        <v>6</v>
      </c>
      <c r="U24" s="9">
        <f t="shared" si="17"/>
        <v>0</v>
      </c>
    </row>
    <row r="25" spans="1:23" x14ac:dyDescent="0.3">
      <c r="A25" s="5">
        <v>43857.560416666667</v>
      </c>
      <c r="B25" s="5">
        <v>43861.423611111109</v>
      </c>
      <c r="C25" s="6">
        <f t="shared" si="2"/>
        <v>3.8631944444423425</v>
      </c>
      <c r="D25" s="7">
        <f t="shared" si="3"/>
        <v>92.71666666661622</v>
      </c>
      <c r="I25">
        <v>2</v>
      </c>
      <c r="J25">
        <v>12</v>
      </c>
      <c r="M25" s="10">
        <f t="shared" si="4"/>
        <v>14</v>
      </c>
      <c r="T25">
        <f t="shared" si="16"/>
        <v>14</v>
      </c>
      <c r="U25" s="9">
        <f t="shared" si="17"/>
        <v>0</v>
      </c>
    </row>
    <row r="26" spans="1:23" x14ac:dyDescent="0.3">
      <c r="A26" s="5">
        <v>43885.356944444444</v>
      </c>
      <c r="B26" s="5">
        <v>43889.475694444445</v>
      </c>
      <c r="C26" s="6">
        <f t="shared" si="2"/>
        <v>4.1187500000014552</v>
      </c>
      <c r="D26" s="7">
        <f t="shared" si="3"/>
        <v>98.850000000034925</v>
      </c>
      <c r="J26">
        <v>50</v>
      </c>
      <c r="M26" s="10">
        <f t="shared" si="4"/>
        <v>50</v>
      </c>
      <c r="T26">
        <f t="shared" si="16"/>
        <v>50</v>
      </c>
      <c r="U26" s="9">
        <f t="shared" si="17"/>
        <v>0</v>
      </c>
    </row>
    <row r="27" spans="1:23" x14ac:dyDescent="0.3">
      <c r="A27" s="5">
        <v>43868.856249999997</v>
      </c>
      <c r="B27" s="5">
        <v>43873.712500000001</v>
      </c>
      <c r="C27" s="6">
        <f t="shared" si="2"/>
        <v>4.8562500000043656</v>
      </c>
      <c r="D27" s="7">
        <f t="shared" si="3"/>
        <v>116.55000000010477</v>
      </c>
      <c r="K27">
        <v>41</v>
      </c>
      <c r="M27" s="10">
        <f t="shared" si="4"/>
        <v>41</v>
      </c>
      <c r="T27">
        <f t="shared" ref="T27:T31" si="18">SUM(H27:J27)</f>
        <v>0</v>
      </c>
      <c r="U27" s="9">
        <f t="shared" ref="U27:U31" si="19">SUM(K27)</f>
        <v>41</v>
      </c>
    </row>
    <row r="28" spans="1:23" x14ac:dyDescent="0.3">
      <c r="A28" s="5">
        <v>43868.888194444444</v>
      </c>
      <c r="B28" s="5">
        <v>43874.486805555556</v>
      </c>
      <c r="C28" s="6">
        <f t="shared" si="2"/>
        <v>5.5986111111124046</v>
      </c>
      <c r="D28" s="7">
        <f t="shared" si="3"/>
        <v>134.36666666669771</v>
      </c>
      <c r="K28">
        <v>43</v>
      </c>
      <c r="M28" s="10">
        <f t="shared" si="4"/>
        <v>43</v>
      </c>
      <c r="T28">
        <f t="shared" si="18"/>
        <v>0</v>
      </c>
      <c r="U28" s="9">
        <f t="shared" si="19"/>
        <v>43</v>
      </c>
      <c r="V28">
        <f t="shared" ref="V28:V30" si="20">SUM(H28:K28)</f>
        <v>43</v>
      </c>
      <c r="W28" s="9">
        <f t="shared" ref="W28:W30" si="21">SUM(L28)</f>
        <v>0</v>
      </c>
    </row>
    <row r="29" spans="1:23" x14ac:dyDescent="0.3">
      <c r="A29" s="5">
        <v>43770.836805555555</v>
      </c>
      <c r="B29" s="5">
        <v>43776.515972222223</v>
      </c>
      <c r="C29" s="6">
        <f t="shared" si="2"/>
        <v>5.6791666666686069</v>
      </c>
      <c r="D29" s="7">
        <f t="shared" si="3"/>
        <v>136.30000000004657</v>
      </c>
      <c r="K29">
        <v>9</v>
      </c>
      <c r="M29" s="10">
        <f t="shared" si="4"/>
        <v>9</v>
      </c>
      <c r="T29">
        <f t="shared" si="18"/>
        <v>0</v>
      </c>
      <c r="U29" s="9">
        <f t="shared" si="19"/>
        <v>9</v>
      </c>
      <c r="V29">
        <f t="shared" si="20"/>
        <v>9</v>
      </c>
      <c r="W29" s="9">
        <f t="shared" si="21"/>
        <v>0</v>
      </c>
    </row>
    <row r="30" spans="1:23" x14ac:dyDescent="0.3">
      <c r="A30" s="5">
        <v>43868.87222222222</v>
      </c>
      <c r="B30" s="5">
        <v>43875.463194444441</v>
      </c>
      <c r="C30" s="6">
        <f t="shared" si="2"/>
        <v>6.5909722222204437</v>
      </c>
      <c r="D30" s="7">
        <f t="shared" si="3"/>
        <v>158.18333333329065</v>
      </c>
      <c r="K30">
        <v>65</v>
      </c>
      <c r="M30" s="10">
        <f t="shared" si="4"/>
        <v>65</v>
      </c>
      <c r="T30">
        <f t="shared" si="18"/>
        <v>0</v>
      </c>
      <c r="U30" s="9">
        <f t="shared" si="19"/>
        <v>65</v>
      </c>
      <c r="V30">
        <f t="shared" si="20"/>
        <v>65</v>
      </c>
      <c r="W30" s="9">
        <f t="shared" si="21"/>
        <v>0</v>
      </c>
    </row>
    <row r="31" spans="1:23" x14ac:dyDescent="0.3">
      <c r="A31" s="5">
        <v>43857.52847222222</v>
      </c>
      <c r="B31" s="5">
        <v>43864.43472222222</v>
      </c>
      <c r="C31" s="6">
        <f t="shared" si="2"/>
        <v>6.90625</v>
      </c>
      <c r="D31" s="7">
        <f t="shared" si="3"/>
        <v>165.75</v>
      </c>
      <c r="K31">
        <v>4</v>
      </c>
      <c r="M31" s="10">
        <f t="shared" si="4"/>
        <v>4</v>
      </c>
      <c r="T31">
        <f t="shared" si="18"/>
        <v>0</v>
      </c>
      <c r="U31" s="9">
        <f t="shared" si="19"/>
        <v>4</v>
      </c>
      <c r="V31">
        <f t="shared" ref="V31:V36" si="22">SUM(H31:K31)</f>
        <v>4</v>
      </c>
      <c r="W31" s="9">
        <f t="shared" ref="W31:W36" si="23">SUM(L31)</f>
        <v>0</v>
      </c>
    </row>
    <row r="32" spans="1:23" x14ac:dyDescent="0.3">
      <c r="A32" s="5">
        <v>43888.601388888892</v>
      </c>
      <c r="B32" s="5">
        <v>43895.765277777777</v>
      </c>
      <c r="C32" s="6">
        <f t="shared" si="2"/>
        <v>7.163888888884685</v>
      </c>
      <c r="D32" s="7">
        <f t="shared" si="3"/>
        <v>171.93333333323244</v>
      </c>
      <c r="K32" s="14"/>
      <c r="L32" s="9">
        <v>32</v>
      </c>
      <c r="M32" s="10">
        <f t="shared" si="4"/>
        <v>32</v>
      </c>
      <c r="V32">
        <f t="shared" si="22"/>
        <v>0</v>
      </c>
      <c r="W32" s="9">
        <f t="shared" si="23"/>
        <v>32</v>
      </c>
    </row>
    <row r="33" spans="1:23" x14ac:dyDescent="0.3">
      <c r="A33" s="5">
        <v>43660.736111111109</v>
      </c>
      <c r="B33" s="5">
        <v>43668.518750000003</v>
      </c>
      <c r="C33" s="6">
        <f t="shared" si="2"/>
        <v>7.7826388888934162</v>
      </c>
      <c r="D33" s="7">
        <f t="shared" si="3"/>
        <v>186.78333333344199</v>
      </c>
      <c r="L33" s="9">
        <v>9</v>
      </c>
      <c r="M33" s="10">
        <f t="shared" si="4"/>
        <v>9</v>
      </c>
      <c r="V33">
        <f t="shared" si="22"/>
        <v>0</v>
      </c>
      <c r="W33" s="9">
        <f t="shared" si="23"/>
        <v>9</v>
      </c>
    </row>
    <row r="34" spans="1:23" x14ac:dyDescent="0.3">
      <c r="A34" s="5">
        <v>43727.567361111112</v>
      </c>
      <c r="B34" s="5">
        <v>43735.375</v>
      </c>
      <c r="C34" s="6">
        <f t="shared" si="2"/>
        <v>7.8076388888875954</v>
      </c>
      <c r="D34" s="7">
        <f t="shared" si="3"/>
        <v>187.38333333330229</v>
      </c>
      <c r="L34" s="9">
        <v>6</v>
      </c>
      <c r="M34" s="10">
        <f t="shared" si="4"/>
        <v>6</v>
      </c>
      <c r="V34">
        <f t="shared" si="22"/>
        <v>0</v>
      </c>
      <c r="W34" s="9">
        <f t="shared" si="23"/>
        <v>6</v>
      </c>
    </row>
    <row r="35" spans="1:23" x14ac:dyDescent="0.3">
      <c r="A35" s="5">
        <v>43731.479166666664</v>
      </c>
      <c r="B35" s="5">
        <v>43739.461111111108</v>
      </c>
      <c r="C35" s="6">
        <f t="shared" si="2"/>
        <v>7.9819444444437977</v>
      </c>
      <c r="D35" s="7">
        <f t="shared" si="3"/>
        <v>191.56666666665114</v>
      </c>
      <c r="L35" s="9">
        <v>4</v>
      </c>
      <c r="M35" s="10">
        <f t="shared" si="4"/>
        <v>4</v>
      </c>
      <c r="V35">
        <f t="shared" si="22"/>
        <v>0</v>
      </c>
      <c r="W35" s="9">
        <f t="shared" si="23"/>
        <v>4</v>
      </c>
    </row>
    <row r="36" spans="1:23" x14ac:dyDescent="0.3">
      <c r="A36" s="5">
        <v>43726.410416666666</v>
      </c>
      <c r="B36" s="5">
        <v>43734.763194444444</v>
      </c>
      <c r="C36" s="6">
        <f t="shared" si="2"/>
        <v>8.3527777777781012</v>
      </c>
      <c r="D36" s="7">
        <f t="shared" si="3"/>
        <v>200.46666666667443</v>
      </c>
      <c r="L36" s="9">
        <v>22</v>
      </c>
      <c r="M36" s="10">
        <f t="shared" si="4"/>
        <v>22</v>
      </c>
      <c r="V36">
        <f t="shared" si="22"/>
        <v>0</v>
      </c>
      <c r="W36" s="9">
        <f t="shared" si="23"/>
        <v>22</v>
      </c>
    </row>
    <row r="38" spans="1:23" x14ac:dyDescent="0.3">
      <c r="A38" s="11" t="s">
        <v>20</v>
      </c>
      <c r="M38" s="11">
        <f>SUM(M3:M36)</f>
        <v>719</v>
      </c>
    </row>
  </sheetData>
  <mergeCells count="10">
    <mergeCell ref="A1:A2"/>
    <mergeCell ref="B1:B2"/>
    <mergeCell ref="C1:D1"/>
    <mergeCell ref="E1:L1"/>
    <mergeCell ref="M1:M2"/>
    <mergeCell ref="P1:Q1"/>
    <mergeCell ref="R1:S1"/>
    <mergeCell ref="V1:W1"/>
    <mergeCell ref="T1:U1"/>
    <mergeCell ref="N1:O1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5144A-36F6-440F-96C8-249DD1269798}">
  <dimension ref="A1:W30"/>
  <sheetViews>
    <sheetView workbookViewId="0">
      <selection sqref="A1:A2"/>
    </sheetView>
  </sheetViews>
  <sheetFormatPr defaultRowHeight="14.4" x14ac:dyDescent="0.3"/>
  <cols>
    <col min="1" max="1" width="18.21875" style="10" customWidth="1"/>
    <col min="2" max="2" width="17" style="10" customWidth="1"/>
    <col min="3" max="3" width="6.6640625" style="8" customWidth="1"/>
    <col min="4" max="4" width="6.33203125" style="8" customWidth="1"/>
    <col min="5" max="5" width="5.77734375" style="8" bestFit="1" customWidth="1"/>
    <col min="6" max="6" width="9.21875" customWidth="1"/>
    <col min="7" max="7" width="9.88671875" bestFit="1" customWidth="1"/>
    <col min="8" max="9" width="9.6640625" bestFit="1" customWidth="1"/>
    <col min="10" max="10" width="9.6640625" customWidth="1"/>
    <col min="11" max="11" width="9.33203125" bestFit="1" customWidth="1"/>
    <col min="12" max="12" width="8.6640625" style="9" bestFit="1" customWidth="1"/>
    <col min="13" max="13" width="5.21875" style="10" bestFit="1" customWidth="1"/>
    <col min="14" max="14" width="6.5546875" customWidth="1"/>
    <col min="15" max="15" width="7" style="9" customWidth="1"/>
    <col min="16" max="16" width="6.44140625" customWidth="1"/>
    <col min="17" max="17" width="6.5546875" style="9" customWidth="1"/>
    <col min="18" max="18" width="6.5546875" customWidth="1"/>
    <col min="19" max="19" width="8.21875" style="12" customWidth="1"/>
    <col min="20" max="20" width="7.21875" style="8" customWidth="1"/>
    <col min="21" max="21" width="6.5546875" style="9" customWidth="1"/>
    <col min="22" max="22" width="6.5546875" customWidth="1"/>
    <col min="23" max="23" width="7.6640625" style="9" customWidth="1"/>
  </cols>
  <sheetData>
    <row r="1" spans="1:23" x14ac:dyDescent="0.3">
      <c r="A1" s="24" t="s">
        <v>0</v>
      </c>
      <c r="B1" s="24" t="s">
        <v>1</v>
      </c>
      <c r="C1" s="21" t="s">
        <v>2</v>
      </c>
      <c r="D1" s="23"/>
      <c r="E1" s="21" t="s">
        <v>3</v>
      </c>
      <c r="F1" s="22"/>
      <c r="G1" s="22"/>
      <c r="H1" s="22"/>
      <c r="I1" s="22"/>
      <c r="J1" s="22"/>
      <c r="K1" s="22"/>
      <c r="L1" s="23"/>
      <c r="M1" s="25" t="s">
        <v>4</v>
      </c>
      <c r="N1" s="21" t="s">
        <v>12</v>
      </c>
      <c r="O1" s="22"/>
      <c r="P1" s="21" t="s">
        <v>13</v>
      </c>
      <c r="Q1" s="22"/>
      <c r="R1" s="21" t="s">
        <v>22</v>
      </c>
      <c r="S1" s="22"/>
      <c r="T1" s="21" t="s">
        <v>23</v>
      </c>
      <c r="U1" s="23"/>
      <c r="V1" s="21" t="s">
        <v>16</v>
      </c>
      <c r="W1" s="23"/>
    </row>
    <row r="2" spans="1:23" ht="43.8" customHeight="1" x14ac:dyDescent="0.3">
      <c r="A2" s="24"/>
      <c r="B2" s="24"/>
      <c r="C2" s="1" t="s">
        <v>5</v>
      </c>
      <c r="D2" s="1" t="s">
        <v>6</v>
      </c>
      <c r="E2" s="2" t="s">
        <v>17</v>
      </c>
      <c r="F2" s="3" t="s">
        <v>10</v>
      </c>
      <c r="G2" s="3" t="s">
        <v>11</v>
      </c>
      <c r="H2" s="3" t="s">
        <v>24</v>
      </c>
      <c r="I2" s="3" t="s">
        <v>22</v>
      </c>
      <c r="J2" s="3" t="s">
        <v>25</v>
      </c>
      <c r="K2" s="3" t="s">
        <v>14</v>
      </c>
      <c r="L2" s="4" t="s">
        <v>15</v>
      </c>
      <c r="M2" s="24"/>
      <c r="N2" s="3" t="s">
        <v>7</v>
      </c>
      <c r="O2" s="4" t="s">
        <v>8</v>
      </c>
      <c r="P2" s="3" t="s">
        <v>7</v>
      </c>
      <c r="Q2" s="4" t="s">
        <v>8</v>
      </c>
      <c r="R2" s="3" t="s">
        <v>7</v>
      </c>
      <c r="S2" s="13" t="s">
        <v>8</v>
      </c>
      <c r="T2" s="2" t="s">
        <v>7</v>
      </c>
      <c r="U2" s="4" t="s">
        <v>8</v>
      </c>
      <c r="V2" s="3" t="s">
        <v>7</v>
      </c>
      <c r="W2" s="4" t="s">
        <v>8</v>
      </c>
    </row>
    <row r="3" spans="1:23" x14ac:dyDescent="0.3">
      <c r="A3" s="5">
        <v>43776.559027777781</v>
      </c>
      <c r="B3" s="5">
        <v>43776.611111111109</v>
      </c>
      <c r="C3" s="6">
        <f t="shared" ref="C3" si="0">B3-A3</f>
        <v>5.2083333328482695E-2</v>
      </c>
      <c r="D3" s="7">
        <f t="shared" ref="D3" si="1">C3*24</f>
        <v>1.2499999998835847</v>
      </c>
      <c r="E3" s="8">
        <v>32</v>
      </c>
      <c r="M3" s="10">
        <f>SUM(E3:L3)</f>
        <v>32</v>
      </c>
      <c r="N3">
        <f>E3</f>
        <v>32</v>
      </c>
      <c r="O3" s="9">
        <f>SUM(F3:G3)</f>
        <v>0</v>
      </c>
    </row>
    <row r="4" spans="1:23" x14ac:dyDescent="0.3">
      <c r="A4" s="5">
        <v>43783.425000000003</v>
      </c>
      <c r="B4" s="5">
        <v>43783.519444444442</v>
      </c>
      <c r="C4" s="6">
        <f t="shared" ref="C4:C27" si="2">B4-A4</f>
        <v>9.4444444439432118E-2</v>
      </c>
      <c r="D4" s="7">
        <f t="shared" ref="D4:D27" si="3">C4*24</f>
        <v>2.2666666665463708</v>
      </c>
      <c r="E4" s="8">
        <v>22</v>
      </c>
      <c r="M4" s="10">
        <f t="shared" ref="M4:M28" si="4">SUM(E4:L4)</f>
        <v>22</v>
      </c>
      <c r="N4">
        <f t="shared" ref="N4:N10" si="5">E4</f>
        <v>22</v>
      </c>
      <c r="O4" s="9">
        <f t="shared" ref="O4:O10" si="6">SUM(F4:G4)</f>
        <v>0</v>
      </c>
    </row>
    <row r="5" spans="1:23" x14ac:dyDescent="0.3">
      <c r="A5" s="5">
        <v>43782.470833333333</v>
      </c>
      <c r="B5" s="5">
        <v>43782.595833333333</v>
      </c>
      <c r="C5" s="6">
        <f t="shared" si="2"/>
        <v>0.125</v>
      </c>
      <c r="D5" s="7">
        <f t="shared" si="3"/>
        <v>3</v>
      </c>
      <c r="E5" s="8">
        <v>8</v>
      </c>
      <c r="M5" s="10">
        <f t="shared" si="4"/>
        <v>8</v>
      </c>
      <c r="N5">
        <f t="shared" si="5"/>
        <v>8</v>
      </c>
      <c r="O5" s="9">
        <f t="shared" si="6"/>
        <v>0</v>
      </c>
    </row>
    <row r="6" spans="1:23" x14ac:dyDescent="0.3">
      <c r="A6" s="5">
        <v>43894.400694444441</v>
      </c>
      <c r="B6" s="5">
        <v>43894.591666666667</v>
      </c>
      <c r="C6" s="6">
        <f t="shared" si="2"/>
        <v>0.19097222222626442</v>
      </c>
      <c r="D6" s="7">
        <f t="shared" si="3"/>
        <v>4.5833333334303461</v>
      </c>
      <c r="E6" s="8">
        <v>11</v>
      </c>
      <c r="M6" s="10">
        <f t="shared" si="4"/>
        <v>11</v>
      </c>
      <c r="N6">
        <f t="shared" si="5"/>
        <v>11</v>
      </c>
      <c r="O6" s="9">
        <f t="shared" si="6"/>
        <v>0</v>
      </c>
    </row>
    <row r="7" spans="1:23" x14ac:dyDescent="0.3">
      <c r="A7" s="5">
        <v>43782.390972222223</v>
      </c>
      <c r="B7" s="5">
        <v>43782.647222222222</v>
      </c>
      <c r="C7" s="6">
        <f t="shared" si="2"/>
        <v>0.25624999999854481</v>
      </c>
      <c r="D7" s="7">
        <f t="shared" si="3"/>
        <v>6.1499999999650754</v>
      </c>
      <c r="E7" s="8">
        <v>26</v>
      </c>
      <c r="M7" s="10">
        <f t="shared" si="4"/>
        <v>26</v>
      </c>
      <c r="N7">
        <f t="shared" si="5"/>
        <v>26</v>
      </c>
      <c r="O7" s="9">
        <f t="shared" si="6"/>
        <v>0</v>
      </c>
    </row>
    <row r="8" spans="1:23" x14ac:dyDescent="0.3">
      <c r="A8" s="5">
        <v>43784.32708333333</v>
      </c>
      <c r="B8" s="5">
        <v>43784.669444444444</v>
      </c>
      <c r="C8" s="6">
        <f t="shared" si="2"/>
        <v>0.34236111111385981</v>
      </c>
      <c r="D8" s="7">
        <f t="shared" si="3"/>
        <v>8.2166666667326353</v>
      </c>
      <c r="E8" s="8">
        <v>54</v>
      </c>
      <c r="M8" s="10">
        <f t="shared" si="4"/>
        <v>54</v>
      </c>
      <c r="N8">
        <f t="shared" si="5"/>
        <v>54</v>
      </c>
      <c r="O8" s="9">
        <f t="shared" si="6"/>
        <v>0</v>
      </c>
    </row>
    <row r="9" spans="1:23" x14ac:dyDescent="0.3">
      <c r="A9" s="5">
        <v>43775.747916666667</v>
      </c>
      <c r="B9" s="5">
        <v>43776.444444444445</v>
      </c>
      <c r="C9" s="6">
        <f t="shared" si="2"/>
        <v>0.69652777777810115</v>
      </c>
      <c r="D9" s="7">
        <f t="shared" si="3"/>
        <v>16.716666666674428</v>
      </c>
      <c r="F9">
        <v>10</v>
      </c>
      <c r="M9" s="10">
        <f t="shared" si="4"/>
        <v>10</v>
      </c>
      <c r="N9">
        <f t="shared" si="5"/>
        <v>0</v>
      </c>
      <c r="O9" s="9">
        <f t="shared" si="6"/>
        <v>10</v>
      </c>
      <c r="P9">
        <f>SUM(E9:F9)</f>
        <v>10</v>
      </c>
      <c r="Q9" s="9">
        <f>SUM(G9:H9)</f>
        <v>0</v>
      </c>
    </row>
    <row r="10" spans="1:23" x14ac:dyDescent="0.3">
      <c r="A10" s="5">
        <v>43775.620138888888</v>
      </c>
      <c r="B10" s="5">
        <v>43776.395833333336</v>
      </c>
      <c r="C10" s="6">
        <f t="shared" si="2"/>
        <v>0.77569444444816327</v>
      </c>
      <c r="D10" s="7">
        <f t="shared" si="3"/>
        <v>18.616666666755918</v>
      </c>
      <c r="F10">
        <v>28</v>
      </c>
      <c r="M10" s="10">
        <f t="shared" si="4"/>
        <v>28</v>
      </c>
      <c r="N10">
        <f t="shared" si="5"/>
        <v>0</v>
      </c>
      <c r="O10" s="9">
        <f t="shared" si="6"/>
        <v>28</v>
      </c>
      <c r="P10">
        <f t="shared" ref="P10:P15" si="7">SUM(E10:F10)</f>
        <v>28</v>
      </c>
      <c r="Q10" s="9">
        <f t="shared" ref="Q10:Q16" si="8">SUM(G10:H10)</f>
        <v>0</v>
      </c>
    </row>
    <row r="11" spans="1:23" x14ac:dyDescent="0.3">
      <c r="A11" s="5">
        <v>43864.784722222219</v>
      </c>
      <c r="B11" s="5">
        <v>43865.661805555559</v>
      </c>
      <c r="C11" s="6">
        <f t="shared" si="2"/>
        <v>0.87708333334012423</v>
      </c>
      <c r="D11" s="7">
        <f t="shared" si="3"/>
        <v>21.050000000162981</v>
      </c>
      <c r="F11">
        <v>30</v>
      </c>
      <c r="M11" s="10">
        <f t="shared" si="4"/>
        <v>30</v>
      </c>
      <c r="N11">
        <f>E11</f>
        <v>0</v>
      </c>
      <c r="O11" s="9">
        <f>SUM(F11:G11)</f>
        <v>30</v>
      </c>
      <c r="P11">
        <f t="shared" si="7"/>
        <v>30</v>
      </c>
      <c r="Q11" s="9">
        <f t="shared" si="8"/>
        <v>0</v>
      </c>
    </row>
    <row r="12" spans="1:23" x14ac:dyDescent="0.3">
      <c r="A12" s="5">
        <v>43776.638888888891</v>
      </c>
      <c r="B12" s="5">
        <v>43777.636111111111</v>
      </c>
      <c r="C12" s="6">
        <f t="shared" si="2"/>
        <v>0.99722222222044365</v>
      </c>
      <c r="D12" s="7">
        <f t="shared" si="3"/>
        <v>23.933333333290648</v>
      </c>
      <c r="F12">
        <v>9</v>
      </c>
      <c r="G12">
        <v>11</v>
      </c>
      <c r="M12" s="10">
        <f t="shared" si="4"/>
        <v>20</v>
      </c>
      <c r="N12">
        <f t="shared" ref="N12" si="9">E12</f>
        <v>0</v>
      </c>
      <c r="O12" s="9">
        <f t="shared" ref="O12" si="10">SUM(F12:G12)</f>
        <v>20</v>
      </c>
      <c r="P12">
        <f t="shared" si="7"/>
        <v>9</v>
      </c>
      <c r="Q12" s="9">
        <f t="shared" si="8"/>
        <v>11</v>
      </c>
    </row>
    <row r="13" spans="1:23" x14ac:dyDescent="0.3">
      <c r="A13" s="5">
        <v>43888.617361111108</v>
      </c>
      <c r="B13" s="5">
        <v>43889.822222222225</v>
      </c>
      <c r="C13" s="6">
        <f t="shared" si="2"/>
        <v>1.2048611111167702</v>
      </c>
      <c r="D13" s="7">
        <f t="shared" si="3"/>
        <v>28.916666666802485</v>
      </c>
      <c r="F13">
        <v>1</v>
      </c>
      <c r="G13">
        <v>5</v>
      </c>
      <c r="H13">
        <v>22</v>
      </c>
      <c r="M13" s="10">
        <f t="shared" si="4"/>
        <v>28</v>
      </c>
      <c r="P13">
        <f t="shared" si="7"/>
        <v>1</v>
      </c>
      <c r="Q13" s="9">
        <f t="shared" si="8"/>
        <v>27</v>
      </c>
      <c r="R13">
        <f>SUM(G13:H13)</f>
        <v>27</v>
      </c>
      <c r="S13" s="12">
        <f>SUM(I13:K13)</f>
        <v>0</v>
      </c>
    </row>
    <row r="14" spans="1:23" x14ac:dyDescent="0.3">
      <c r="A14" s="5">
        <v>43894.345833333333</v>
      </c>
      <c r="B14" s="5">
        <v>43895.680555555555</v>
      </c>
      <c r="C14" s="6">
        <f t="shared" si="2"/>
        <v>1.3347222222218988</v>
      </c>
      <c r="D14" s="7">
        <f t="shared" si="3"/>
        <v>32.033333333325572</v>
      </c>
      <c r="H14">
        <v>30</v>
      </c>
      <c r="M14" s="10">
        <f t="shared" si="4"/>
        <v>30</v>
      </c>
      <c r="P14">
        <f t="shared" si="7"/>
        <v>0</v>
      </c>
      <c r="Q14" s="9">
        <f t="shared" si="8"/>
        <v>30</v>
      </c>
      <c r="R14">
        <f t="shared" ref="R14:R17" si="11">SUM(G14:H14)</f>
        <v>30</v>
      </c>
      <c r="S14" s="12">
        <f>SUM(I14:K14)</f>
        <v>0</v>
      </c>
    </row>
    <row r="15" spans="1:23" x14ac:dyDescent="0.3">
      <c r="A15" s="5">
        <v>43778.910416666666</v>
      </c>
      <c r="B15" s="5">
        <v>43780.513194444444</v>
      </c>
      <c r="C15" s="6">
        <f t="shared" si="2"/>
        <v>1.6027777777781012</v>
      </c>
      <c r="D15" s="7">
        <f t="shared" si="3"/>
        <v>38.466666666674428</v>
      </c>
      <c r="H15">
        <v>4</v>
      </c>
      <c r="I15">
        <v>3</v>
      </c>
      <c r="M15" s="10">
        <f t="shared" si="4"/>
        <v>7</v>
      </c>
      <c r="P15">
        <f t="shared" si="7"/>
        <v>0</v>
      </c>
      <c r="Q15" s="9">
        <f t="shared" si="8"/>
        <v>4</v>
      </c>
      <c r="R15">
        <f t="shared" si="11"/>
        <v>4</v>
      </c>
      <c r="S15" s="12">
        <f t="shared" ref="S15:S17" si="12">SUM(I15:K15)</f>
        <v>3</v>
      </c>
    </row>
    <row r="16" spans="1:23" x14ac:dyDescent="0.3">
      <c r="A16" s="5">
        <v>43775.668055555558</v>
      </c>
      <c r="B16" s="5">
        <v>43777.666666666664</v>
      </c>
      <c r="C16" s="6">
        <f t="shared" si="2"/>
        <v>1.9986111111065838</v>
      </c>
      <c r="D16" s="7">
        <f>(C16*24*17+51.9)/18</f>
        <v>48.185185185082567</v>
      </c>
      <c r="I16">
        <v>18</v>
      </c>
      <c r="M16" s="10">
        <f t="shared" si="4"/>
        <v>18</v>
      </c>
      <c r="Q16" s="9">
        <f t="shared" si="8"/>
        <v>0</v>
      </c>
      <c r="R16">
        <f t="shared" si="11"/>
        <v>0</v>
      </c>
      <c r="S16" s="9">
        <f t="shared" si="12"/>
        <v>18</v>
      </c>
    </row>
    <row r="17" spans="1:23" x14ac:dyDescent="0.3">
      <c r="A17" s="5">
        <v>43864.848611111112</v>
      </c>
      <c r="B17" s="5">
        <v>43867.408333333333</v>
      </c>
      <c r="C17" s="6">
        <f t="shared" si="2"/>
        <v>2.5597222222204437</v>
      </c>
      <c r="D17" s="7">
        <f t="shared" si="3"/>
        <v>61.433333333290648</v>
      </c>
      <c r="J17">
        <v>8</v>
      </c>
      <c r="M17" s="10">
        <f t="shared" si="4"/>
        <v>8</v>
      </c>
      <c r="R17">
        <f t="shared" si="11"/>
        <v>0</v>
      </c>
      <c r="S17" s="9">
        <f t="shared" si="12"/>
        <v>8</v>
      </c>
      <c r="T17" s="8">
        <f t="shared" ref="T17:T23" si="13">SUM(H17:J17)</f>
        <v>8</v>
      </c>
      <c r="U17" s="9">
        <f t="shared" ref="U17:U23" si="14">SUM(K17)</f>
        <v>0</v>
      </c>
    </row>
    <row r="18" spans="1:23" x14ac:dyDescent="0.3">
      <c r="A18" s="5">
        <v>43736.792361111111</v>
      </c>
      <c r="B18" s="5">
        <v>43739.490277777775</v>
      </c>
      <c r="C18" s="6">
        <f t="shared" si="2"/>
        <v>2.6979166666642413</v>
      </c>
      <c r="D18" s="7">
        <f t="shared" si="3"/>
        <v>64.749999999941792</v>
      </c>
      <c r="J18">
        <v>6</v>
      </c>
      <c r="M18" s="10">
        <f t="shared" si="4"/>
        <v>6</v>
      </c>
      <c r="S18" s="9"/>
      <c r="T18" s="8">
        <f t="shared" si="13"/>
        <v>6</v>
      </c>
      <c r="U18" s="9">
        <f t="shared" si="14"/>
        <v>0</v>
      </c>
    </row>
    <row r="19" spans="1:23" x14ac:dyDescent="0.3">
      <c r="A19" s="5">
        <v>43886.853472222225</v>
      </c>
      <c r="B19" s="5">
        <v>43889.702777777777</v>
      </c>
      <c r="C19" s="6">
        <f t="shared" si="2"/>
        <v>2.8493055555518367</v>
      </c>
      <c r="D19" s="7">
        <f t="shared" si="3"/>
        <v>68.383333333244082</v>
      </c>
      <c r="J19">
        <v>16</v>
      </c>
      <c r="M19" s="10">
        <f t="shared" si="4"/>
        <v>16</v>
      </c>
      <c r="S19" s="9"/>
      <c r="T19" s="8">
        <f t="shared" si="13"/>
        <v>16</v>
      </c>
      <c r="U19" s="9">
        <f t="shared" si="14"/>
        <v>0</v>
      </c>
    </row>
    <row r="20" spans="1:23" x14ac:dyDescent="0.3">
      <c r="A20" s="5">
        <v>43660.654861111114</v>
      </c>
      <c r="B20" s="5">
        <v>43663.643055555556</v>
      </c>
      <c r="C20" s="6">
        <f t="shared" si="2"/>
        <v>2.9881944444423425</v>
      </c>
      <c r="D20" s="7">
        <f t="shared" si="3"/>
        <v>71.71666666661622</v>
      </c>
      <c r="J20">
        <v>5</v>
      </c>
      <c r="M20" s="10">
        <f t="shared" si="4"/>
        <v>5</v>
      </c>
      <c r="S20" s="9"/>
      <c r="T20" s="8">
        <f t="shared" si="13"/>
        <v>5</v>
      </c>
      <c r="U20" s="9">
        <f t="shared" si="14"/>
        <v>0</v>
      </c>
    </row>
    <row r="21" spans="1:23" x14ac:dyDescent="0.3">
      <c r="A21" s="5">
        <v>43731.415972222225</v>
      </c>
      <c r="B21" s="5">
        <v>43734.734722222223</v>
      </c>
      <c r="C21" s="6">
        <f t="shared" si="2"/>
        <v>3.3187499999985448</v>
      </c>
      <c r="D21" s="7">
        <f t="shared" si="3"/>
        <v>79.649999999965075</v>
      </c>
      <c r="K21">
        <v>10</v>
      </c>
      <c r="M21" s="10">
        <f t="shared" si="4"/>
        <v>10</v>
      </c>
      <c r="S21" s="9"/>
      <c r="T21" s="8">
        <f t="shared" si="13"/>
        <v>0</v>
      </c>
      <c r="U21" s="9">
        <f t="shared" si="14"/>
        <v>10</v>
      </c>
    </row>
    <row r="22" spans="1:23" x14ac:dyDescent="0.3">
      <c r="A22" s="5">
        <v>43658.737500000003</v>
      </c>
      <c r="B22" s="5">
        <v>43662.567361111112</v>
      </c>
      <c r="C22" s="6">
        <v>3.8182800000000001</v>
      </c>
      <c r="D22" s="7">
        <f t="shared" si="3"/>
        <v>91.638720000000006</v>
      </c>
      <c r="K22">
        <v>3</v>
      </c>
      <c r="M22" s="10">
        <f t="shared" si="4"/>
        <v>3</v>
      </c>
      <c r="S22" s="9"/>
      <c r="T22" s="8">
        <f t="shared" si="13"/>
        <v>0</v>
      </c>
      <c r="U22" s="9">
        <f t="shared" si="14"/>
        <v>3</v>
      </c>
    </row>
    <row r="23" spans="1:23" x14ac:dyDescent="0.3">
      <c r="A23" s="5">
        <v>43888.697222222225</v>
      </c>
      <c r="B23" s="5">
        <v>43892.722916666666</v>
      </c>
      <c r="C23" s="6">
        <f t="shared" si="2"/>
        <v>4.0256944444408873</v>
      </c>
      <c r="D23" s="7">
        <f t="shared" si="3"/>
        <v>96.616666666581295</v>
      </c>
      <c r="K23">
        <v>5</v>
      </c>
      <c r="M23" s="10">
        <f t="shared" si="4"/>
        <v>5</v>
      </c>
      <c r="S23" s="9"/>
      <c r="T23" s="8">
        <f t="shared" si="13"/>
        <v>0</v>
      </c>
      <c r="U23" s="9">
        <f t="shared" si="14"/>
        <v>5</v>
      </c>
      <c r="V23">
        <f t="shared" ref="V23:V27" si="15">SUM(H23:K23)</f>
        <v>5</v>
      </c>
      <c r="W23" s="9">
        <f t="shared" ref="W23:W27" si="16">SUM(L23)</f>
        <v>0</v>
      </c>
    </row>
    <row r="24" spans="1:23" x14ac:dyDescent="0.3">
      <c r="A24" s="5">
        <v>43657.84652777778</v>
      </c>
      <c r="B24" s="5">
        <v>43662.477083333331</v>
      </c>
      <c r="C24" s="6">
        <f t="shared" si="2"/>
        <v>4.6305555555518367</v>
      </c>
      <c r="D24" s="7">
        <f t="shared" si="3"/>
        <v>111.13333333324408</v>
      </c>
      <c r="K24">
        <v>3</v>
      </c>
      <c r="M24" s="10">
        <f t="shared" si="4"/>
        <v>3</v>
      </c>
      <c r="V24">
        <f t="shared" si="15"/>
        <v>3</v>
      </c>
      <c r="W24" s="9">
        <f t="shared" si="16"/>
        <v>0</v>
      </c>
    </row>
    <row r="25" spans="1:23" x14ac:dyDescent="0.3">
      <c r="A25" s="5">
        <v>43735.612500000003</v>
      </c>
      <c r="B25" s="5">
        <v>43740.537499999999</v>
      </c>
      <c r="C25" s="6">
        <f t="shared" si="2"/>
        <v>4.9249999999956344</v>
      </c>
      <c r="D25" s="7">
        <f t="shared" si="3"/>
        <v>118.19999999989523</v>
      </c>
      <c r="K25" s="15">
        <v>5</v>
      </c>
      <c r="L25" s="16">
        <v>20</v>
      </c>
      <c r="M25" s="10">
        <f t="shared" si="4"/>
        <v>25</v>
      </c>
      <c r="V25">
        <f t="shared" si="15"/>
        <v>5</v>
      </c>
      <c r="W25" s="9">
        <f t="shared" si="16"/>
        <v>20</v>
      </c>
    </row>
    <row r="26" spans="1:23" x14ac:dyDescent="0.3">
      <c r="A26" s="5">
        <v>43657.797222222223</v>
      </c>
      <c r="B26" s="5">
        <v>43663.511805555558</v>
      </c>
      <c r="C26" s="6">
        <f t="shared" si="2"/>
        <v>5.7145833333343035</v>
      </c>
      <c r="D26" s="7">
        <f t="shared" si="3"/>
        <v>137.15000000002328</v>
      </c>
      <c r="L26" s="9">
        <v>29</v>
      </c>
      <c r="M26" s="10">
        <f t="shared" si="4"/>
        <v>29</v>
      </c>
      <c r="V26">
        <f t="shared" si="15"/>
        <v>0</v>
      </c>
      <c r="W26" s="9">
        <f t="shared" si="16"/>
        <v>29</v>
      </c>
    </row>
    <row r="27" spans="1:23" x14ac:dyDescent="0.3">
      <c r="A27" s="5">
        <v>43727.583333333336</v>
      </c>
      <c r="B27" s="5">
        <v>43733.390972222223</v>
      </c>
      <c r="C27" s="6">
        <f t="shared" si="2"/>
        <v>5.8076388888875954</v>
      </c>
      <c r="D27" s="7">
        <f t="shared" si="3"/>
        <v>139.38333333330229</v>
      </c>
      <c r="L27" s="9">
        <v>11</v>
      </c>
      <c r="M27" s="10">
        <f t="shared" si="4"/>
        <v>11</v>
      </c>
      <c r="V27">
        <f t="shared" si="15"/>
        <v>0</v>
      </c>
      <c r="W27" s="9">
        <f t="shared" si="16"/>
        <v>11</v>
      </c>
    </row>
    <row r="28" spans="1:23" x14ac:dyDescent="0.3">
      <c r="A28" s="5">
        <v>43767.763888888891</v>
      </c>
      <c r="B28" s="5">
        <v>43773.936111111114</v>
      </c>
      <c r="C28" s="6">
        <f t="shared" ref="C28" si="17">B28-A28</f>
        <v>6.172222222223354</v>
      </c>
      <c r="D28" s="7">
        <f t="shared" ref="D28" si="18">C28*24</f>
        <v>148.1333333333605</v>
      </c>
      <c r="L28" s="9">
        <v>26</v>
      </c>
      <c r="M28" s="10">
        <f t="shared" si="4"/>
        <v>26</v>
      </c>
      <c r="V28">
        <f t="shared" ref="V28" si="19">SUM(H28:K28)</f>
        <v>0</v>
      </c>
      <c r="W28" s="9">
        <f t="shared" ref="W28" si="20">SUM(L28)</f>
        <v>26</v>
      </c>
    </row>
    <row r="30" spans="1:23" x14ac:dyDescent="0.3">
      <c r="A30" s="11" t="s">
        <v>21</v>
      </c>
      <c r="M30" s="11">
        <f>SUM(M3:M28)</f>
        <v>471</v>
      </c>
    </row>
  </sheetData>
  <mergeCells count="10">
    <mergeCell ref="A1:A2"/>
    <mergeCell ref="B1:B2"/>
    <mergeCell ref="C1:D1"/>
    <mergeCell ref="E1:L1"/>
    <mergeCell ref="M1:M2"/>
    <mergeCell ref="P1:Q1"/>
    <mergeCell ref="R1:S1"/>
    <mergeCell ref="V1:W1"/>
    <mergeCell ref="T1:U1"/>
    <mergeCell ref="N1:O1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D67BE-13A4-48DD-81CF-A8A942049CA3}">
  <dimension ref="A1:W34"/>
  <sheetViews>
    <sheetView topLeftCell="A22" workbookViewId="0">
      <selection sqref="A1:A2"/>
    </sheetView>
  </sheetViews>
  <sheetFormatPr defaultRowHeight="14.4" x14ac:dyDescent="0.3"/>
  <cols>
    <col min="1" max="1" width="18.21875" style="10" customWidth="1"/>
    <col min="2" max="2" width="17" style="10" customWidth="1"/>
    <col min="3" max="3" width="6.6640625" style="8" customWidth="1"/>
    <col min="4" max="4" width="6.33203125" style="8" customWidth="1"/>
    <col min="5" max="5" width="5.77734375" style="8" bestFit="1" customWidth="1"/>
    <col min="6" max="6" width="9.21875" customWidth="1"/>
    <col min="7" max="7" width="9.88671875" bestFit="1" customWidth="1"/>
    <col min="8" max="9" width="9.6640625" bestFit="1" customWidth="1"/>
    <col min="10" max="10" width="9.6640625" customWidth="1"/>
    <col min="11" max="11" width="9.33203125" bestFit="1" customWidth="1"/>
    <col min="12" max="12" width="8.6640625" style="9" bestFit="1" customWidth="1"/>
    <col min="13" max="13" width="5.21875" style="10" bestFit="1" customWidth="1"/>
    <col min="14" max="14" width="6.5546875" customWidth="1"/>
    <col min="15" max="15" width="7" style="9" customWidth="1"/>
    <col min="16" max="16" width="5.88671875" customWidth="1"/>
    <col min="17" max="17" width="6.88671875" style="9" customWidth="1"/>
    <col min="18" max="18" width="6.5546875" customWidth="1"/>
    <col min="19" max="19" width="7.88671875" style="12" customWidth="1"/>
    <col min="20" max="20" width="6.77734375" style="8" customWidth="1"/>
    <col min="21" max="21" width="8.33203125" style="9" customWidth="1"/>
    <col min="22" max="22" width="6.5546875" customWidth="1"/>
    <col min="23" max="23" width="6.88671875" style="9" customWidth="1"/>
  </cols>
  <sheetData>
    <row r="1" spans="1:23" x14ac:dyDescent="0.3">
      <c r="A1" s="24" t="s">
        <v>0</v>
      </c>
      <c r="B1" s="24" t="s">
        <v>1</v>
      </c>
      <c r="C1" s="21" t="s">
        <v>2</v>
      </c>
      <c r="D1" s="23"/>
      <c r="E1" s="21" t="s">
        <v>3</v>
      </c>
      <c r="F1" s="22"/>
      <c r="G1" s="22"/>
      <c r="H1" s="22"/>
      <c r="I1" s="22"/>
      <c r="J1" s="22"/>
      <c r="K1" s="22"/>
      <c r="L1" s="23"/>
      <c r="M1" s="25" t="s">
        <v>4</v>
      </c>
      <c r="N1" s="21" t="s">
        <v>12</v>
      </c>
      <c r="O1" s="22"/>
      <c r="P1" s="21" t="s">
        <v>13</v>
      </c>
      <c r="Q1" s="22"/>
      <c r="R1" s="21" t="s">
        <v>22</v>
      </c>
      <c r="S1" s="22"/>
      <c r="T1" s="21" t="s">
        <v>23</v>
      </c>
      <c r="U1" s="23"/>
      <c r="V1" s="21" t="s">
        <v>16</v>
      </c>
      <c r="W1" s="23"/>
    </row>
    <row r="2" spans="1:23" ht="43.8" customHeight="1" x14ac:dyDescent="0.3">
      <c r="A2" s="24"/>
      <c r="B2" s="24"/>
      <c r="C2" s="1" t="s">
        <v>5</v>
      </c>
      <c r="D2" s="1" t="s">
        <v>6</v>
      </c>
      <c r="E2" s="2" t="s">
        <v>17</v>
      </c>
      <c r="F2" s="3" t="s">
        <v>10</v>
      </c>
      <c r="G2" s="3" t="s">
        <v>11</v>
      </c>
      <c r="H2" s="3" t="s">
        <v>24</v>
      </c>
      <c r="I2" s="3" t="s">
        <v>22</v>
      </c>
      <c r="J2" s="3" t="s">
        <v>25</v>
      </c>
      <c r="K2" s="3" t="s">
        <v>14</v>
      </c>
      <c r="L2" s="4" t="s">
        <v>15</v>
      </c>
      <c r="M2" s="24"/>
      <c r="N2" s="3" t="s">
        <v>7</v>
      </c>
      <c r="O2" s="4" t="s">
        <v>8</v>
      </c>
      <c r="P2" s="3" t="s">
        <v>7</v>
      </c>
      <c r="Q2" s="4" t="s">
        <v>8</v>
      </c>
      <c r="R2" s="3" t="s">
        <v>7</v>
      </c>
      <c r="S2" s="13" t="s">
        <v>8</v>
      </c>
      <c r="T2" s="2" t="s">
        <v>7</v>
      </c>
      <c r="U2" s="4" t="s">
        <v>8</v>
      </c>
      <c r="V2" s="3" t="s">
        <v>7</v>
      </c>
      <c r="W2" s="4" t="s">
        <v>8</v>
      </c>
    </row>
    <row r="3" spans="1:23" x14ac:dyDescent="0.3">
      <c r="A3" s="5">
        <v>43780.547222222223</v>
      </c>
      <c r="B3" s="5">
        <v>43780.591666666667</v>
      </c>
      <c r="C3" s="6">
        <f t="shared" ref="C3:C32" si="0">B3-A3</f>
        <v>4.4444444443797693E-2</v>
      </c>
      <c r="D3" s="7">
        <f t="shared" ref="D3:D32" si="1">C3*24</f>
        <v>1.0666666666511446</v>
      </c>
      <c r="E3" s="8">
        <v>8</v>
      </c>
      <c r="M3" s="10">
        <f t="shared" ref="M3:M32" si="2">SUM(E3:L3)</f>
        <v>8</v>
      </c>
      <c r="N3">
        <f t="shared" ref="N3:N10" si="3">E3</f>
        <v>8</v>
      </c>
      <c r="O3" s="9">
        <f t="shared" ref="O3:O10" si="4">SUM(F3:G3)</f>
        <v>0</v>
      </c>
    </row>
    <row r="4" spans="1:23" x14ac:dyDescent="0.3">
      <c r="A4" s="5">
        <v>43782.486805555556</v>
      </c>
      <c r="B4" s="5">
        <v>43782.55</v>
      </c>
      <c r="C4" s="6">
        <f t="shared" si="0"/>
        <v>6.3194444446708076E-2</v>
      </c>
      <c r="D4" s="7">
        <f t="shared" si="1"/>
        <v>1.5166666667209938</v>
      </c>
      <c r="E4" s="8">
        <v>11</v>
      </c>
      <c r="M4" s="10">
        <f t="shared" si="2"/>
        <v>11</v>
      </c>
      <c r="N4">
        <f t="shared" si="3"/>
        <v>11</v>
      </c>
      <c r="O4" s="9">
        <f t="shared" si="4"/>
        <v>0</v>
      </c>
    </row>
    <row r="5" spans="1:23" x14ac:dyDescent="0.3">
      <c r="A5" s="5">
        <v>43783.488888888889</v>
      </c>
      <c r="B5" s="5">
        <v>43783.567361111112</v>
      </c>
      <c r="C5" s="6">
        <f t="shared" si="0"/>
        <v>7.8472222223354038E-2</v>
      </c>
      <c r="D5" s="7">
        <f t="shared" si="1"/>
        <v>1.8833333333604969</v>
      </c>
      <c r="E5" s="8">
        <v>7</v>
      </c>
      <c r="M5" s="10">
        <f t="shared" si="2"/>
        <v>7</v>
      </c>
      <c r="N5">
        <f t="shared" si="3"/>
        <v>7</v>
      </c>
      <c r="O5" s="9">
        <f t="shared" si="4"/>
        <v>0</v>
      </c>
    </row>
    <row r="6" spans="1:23" x14ac:dyDescent="0.3">
      <c r="A6" s="5">
        <v>43784.343055555553</v>
      </c>
      <c r="B6" s="5">
        <v>43784.487500000003</v>
      </c>
      <c r="C6" s="6">
        <f t="shared" si="0"/>
        <v>0.14444444444961846</v>
      </c>
      <c r="D6" s="7">
        <f t="shared" si="1"/>
        <v>3.466666666790843</v>
      </c>
      <c r="E6" s="8">
        <v>11</v>
      </c>
      <c r="M6" s="10">
        <f t="shared" si="2"/>
        <v>11</v>
      </c>
      <c r="N6">
        <f t="shared" si="3"/>
        <v>11</v>
      </c>
      <c r="O6" s="9">
        <f t="shared" si="4"/>
        <v>0</v>
      </c>
    </row>
    <row r="7" spans="1:23" x14ac:dyDescent="0.3">
      <c r="A7" s="5">
        <v>43782.406944444447</v>
      </c>
      <c r="B7" s="5">
        <v>43782.623611111114</v>
      </c>
      <c r="C7" s="6">
        <f t="shared" si="0"/>
        <v>0.21666666666715173</v>
      </c>
      <c r="D7" s="7">
        <f t="shared" si="1"/>
        <v>5.2000000000116415</v>
      </c>
      <c r="E7" s="8">
        <v>19</v>
      </c>
      <c r="M7" s="10">
        <f t="shared" si="2"/>
        <v>19</v>
      </c>
      <c r="N7">
        <f t="shared" si="3"/>
        <v>19</v>
      </c>
      <c r="O7" s="9">
        <f t="shared" si="4"/>
        <v>0</v>
      </c>
    </row>
    <row r="8" spans="1:23" x14ac:dyDescent="0.3">
      <c r="A8" s="5">
        <v>43865.45208333333</v>
      </c>
      <c r="B8" s="5">
        <v>43865.748611111114</v>
      </c>
      <c r="C8" s="6">
        <f t="shared" ref="C8" si="5">B8-A8</f>
        <v>0.29652777778392192</v>
      </c>
      <c r="D8" s="7">
        <f t="shared" ref="D8" si="6">C8*24</f>
        <v>7.1166666668141261</v>
      </c>
      <c r="F8">
        <v>8</v>
      </c>
      <c r="M8" s="10">
        <f t="shared" ref="M8" si="7">SUM(E8:L8)</f>
        <v>8</v>
      </c>
      <c r="N8">
        <f t="shared" ref="N8" si="8">E8</f>
        <v>0</v>
      </c>
      <c r="O8" s="9">
        <f t="shared" ref="O8" si="9">SUM(F8:G8)</f>
        <v>8</v>
      </c>
    </row>
    <row r="9" spans="1:23" x14ac:dyDescent="0.3">
      <c r="A9" s="5">
        <v>43783.40902777778</v>
      </c>
      <c r="B9" s="5">
        <v>43783.75</v>
      </c>
      <c r="C9" s="6">
        <f t="shared" si="0"/>
        <v>0.34097222222044365</v>
      </c>
      <c r="D9" s="7">
        <f t="shared" si="1"/>
        <v>8.1833333332906477</v>
      </c>
      <c r="F9">
        <v>28</v>
      </c>
      <c r="M9" s="10">
        <f t="shared" si="2"/>
        <v>28</v>
      </c>
      <c r="N9">
        <f t="shared" si="3"/>
        <v>0</v>
      </c>
      <c r="O9" s="9">
        <f t="shared" si="4"/>
        <v>28</v>
      </c>
      <c r="P9">
        <f t="shared" ref="P9:P16" si="10">SUM(E9:F9)</f>
        <v>28</v>
      </c>
      <c r="Q9" s="9">
        <f t="shared" ref="Q9:Q16" si="11">SUM(G9:H9)</f>
        <v>0</v>
      </c>
    </row>
    <row r="10" spans="1:23" x14ac:dyDescent="0.3">
      <c r="A10" s="5">
        <v>43865.388194444444</v>
      </c>
      <c r="B10" s="5">
        <v>43865.775694444441</v>
      </c>
      <c r="C10" s="6">
        <f t="shared" si="0"/>
        <v>0.38749999999708962</v>
      </c>
      <c r="D10" s="7">
        <f t="shared" si="1"/>
        <v>9.2999999999301508</v>
      </c>
      <c r="F10">
        <v>10</v>
      </c>
      <c r="M10" s="10">
        <f t="shared" si="2"/>
        <v>10</v>
      </c>
      <c r="N10">
        <f t="shared" si="3"/>
        <v>0</v>
      </c>
      <c r="O10" s="9">
        <f t="shared" si="4"/>
        <v>10</v>
      </c>
      <c r="P10">
        <f t="shared" si="10"/>
        <v>10</v>
      </c>
      <c r="Q10" s="9">
        <f t="shared" si="11"/>
        <v>0</v>
      </c>
    </row>
    <row r="11" spans="1:23" x14ac:dyDescent="0.3">
      <c r="A11" s="5">
        <v>43864.864583333336</v>
      </c>
      <c r="B11" s="5">
        <v>43865.428472222222</v>
      </c>
      <c r="C11" s="6">
        <f t="shared" si="0"/>
        <v>0.56388888888614019</v>
      </c>
      <c r="D11" s="7">
        <f t="shared" si="1"/>
        <v>13.533333333267365</v>
      </c>
      <c r="F11">
        <v>9</v>
      </c>
      <c r="M11" s="10">
        <f t="shared" si="2"/>
        <v>9</v>
      </c>
      <c r="P11">
        <f t="shared" si="10"/>
        <v>9</v>
      </c>
      <c r="Q11" s="9">
        <f t="shared" si="11"/>
        <v>0</v>
      </c>
    </row>
    <row r="12" spans="1:23" x14ac:dyDescent="0.3">
      <c r="A12" s="5">
        <v>43737.813888888886</v>
      </c>
      <c r="B12" s="5">
        <v>43738.440972222219</v>
      </c>
      <c r="C12" s="6">
        <f t="shared" si="0"/>
        <v>0.62708333333284827</v>
      </c>
      <c r="D12" s="7">
        <f t="shared" si="1"/>
        <v>15.049999999988358</v>
      </c>
      <c r="F12">
        <v>3</v>
      </c>
      <c r="M12" s="10">
        <f t="shared" si="2"/>
        <v>3</v>
      </c>
      <c r="P12">
        <f t="shared" si="10"/>
        <v>3</v>
      </c>
      <c r="Q12" s="9">
        <f t="shared" si="11"/>
        <v>0</v>
      </c>
    </row>
    <row r="13" spans="1:23" x14ac:dyDescent="0.3">
      <c r="A13" s="5">
        <v>43734.767361111109</v>
      </c>
      <c r="B13" s="5">
        <v>43735.521527777775</v>
      </c>
      <c r="C13" s="6">
        <f t="shared" si="0"/>
        <v>0.75416666666569654</v>
      </c>
      <c r="D13" s="7">
        <f t="shared" si="1"/>
        <v>18.099999999976717</v>
      </c>
      <c r="F13">
        <v>25</v>
      </c>
      <c r="G13">
        <v>6</v>
      </c>
      <c r="M13" s="10">
        <f t="shared" si="2"/>
        <v>31</v>
      </c>
      <c r="P13">
        <f t="shared" si="10"/>
        <v>25</v>
      </c>
      <c r="Q13" s="9">
        <f t="shared" si="11"/>
        <v>6</v>
      </c>
    </row>
    <row r="14" spans="1:23" x14ac:dyDescent="0.3">
      <c r="A14" s="5">
        <v>43775.645138888889</v>
      </c>
      <c r="B14" s="5">
        <v>43776.46597222222</v>
      </c>
      <c r="C14" s="6">
        <f t="shared" si="0"/>
        <v>0.82083333333139308</v>
      </c>
      <c r="D14" s="7">
        <f t="shared" si="1"/>
        <v>19.699999999953434</v>
      </c>
      <c r="G14">
        <v>24</v>
      </c>
      <c r="M14" s="10">
        <f t="shared" si="2"/>
        <v>24</v>
      </c>
      <c r="P14">
        <f t="shared" si="10"/>
        <v>0</v>
      </c>
      <c r="Q14" s="9">
        <f t="shared" si="11"/>
        <v>24</v>
      </c>
      <c r="R14">
        <f t="shared" ref="R14:R23" si="12">SUM(G14:H14)</f>
        <v>24</v>
      </c>
      <c r="S14" s="12">
        <f t="shared" ref="S14:S23" si="13">SUM(I14:K14)</f>
        <v>0</v>
      </c>
    </row>
    <row r="15" spans="1:23" x14ac:dyDescent="0.3">
      <c r="A15" s="5">
        <v>43776.568055555559</v>
      </c>
      <c r="B15" s="5">
        <v>43777.470138888886</v>
      </c>
      <c r="C15" s="6">
        <f t="shared" si="0"/>
        <v>0.9020833333270275</v>
      </c>
      <c r="D15" s="7">
        <f t="shared" si="1"/>
        <v>21.64999999984866</v>
      </c>
      <c r="H15">
        <v>32</v>
      </c>
      <c r="M15" s="10">
        <f t="shared" si="2"/>
        <v>32</v>
      </c>
      <c r="P15">
        <f t="shared" si="10"/>
        <v>0</v>
      </c>
      <c r="Q15" s="9">
        <f t="shared" si="11"/>
        <v>32</v>
      </c>
      <c r="R15">
        <f t="shared" si="12"/>
        <v>32</v>
      </c>
      <c r="S15" s="12">
        <f t="shared" si="13"/>
        <v>0</v>
      </c>
    </row>
    <row r="16" spans="1:23" x14ac:dyDescent="0.3">
      <c r="A16" s="5">
        <v>43776.606944444444</v>
      </c>
      <c r="B16" s="5">
        <v>43777.616666666669</v>
      </c>
      <c r="C16" s="6">
        <f t="shared" si="0"/>
        <v>1.0097222222248092</v>
      </c>
      <c r="D16" s="7">
        <f t="shared" si="1"/>
        <v>24.233333333395422</v>
      </c>
      <c r="H16">
        <f>18+19</f>
        <v>37</v>
      </c>
      <c r="M16" s="10">
        <f t="shared" si="2"/>
        <v>37</v>
      </c>
      <c r="P16">
        <f t="shared" si="10"/>
        <v>0</v>
      </c>
      <c r="Q16" s="9">
        <f t="shared" si="11"/>
        <v>37</v>
      </c>
      <c r="R16">
        <f t="shared" si="12"/>
        <v>37</v>
      </c>
      <c r="S16" s="12">
        <f t="shared" si="13"/>
        <v>0</v>
      </c>
    </row>
    <row r="17" spans="1:23" x14ac:dyDescent="0.3">
      <c r="A17" s="5">
        <v>43888.633333333331</v>
      </c>
      <c r="B17" s="5">
        <v>43889.801388888889</v>
      </c>
      <c r="C17" s="6">
        <f t="shared" si="0"/>
        <v>1.1680555555576575</v>
      </c>
      <c r="D17" s="7">
        <f t="shared" si="1"/>
        <v>28.03333333338378</v>
      </c>
      <c r="H17">
        <v>21</v>
      </c>
      <c r="I17">
        <v>21</v>
      </c>
      <c r="M17" s="10">
        <f t="shared" si="2"/>
        <v>42</v>
      </c>
      <c r="R17">
        <f t="shared" si="12"/>
        <v>21</v>
      </c>
      <c r="S17" s="12">
        <f t="shared" si="13"/>
        <v>21</v>
      </c>
    </row>
    <row r="18" spans="1:23" x14ac:dyDescent="0.3">
      <c r="A18" s="5">
        <v>43894.361805555556</v>
      </c>
      <c r="B18" s="5">
        <v>43895.662499999999</v>
      </c>
      <c r="C18" s="6">
        <f t="shared" si="0"/>
        <v>1.3006944444423425</v>
      </c>
      <c r="D18" s="7">
        <f t="shared" si="1"/>
        <v>31.21666666661622</v>
      </c>
      <c r="I18">
        <v>19</v>
      </c>
      <c r="J18">
        <v>1</v>
      </c>
      <c r="M18" s="10">
        <f t="shared" si="2"/>
        <v>20</v>
      </c>
      <c r="R18">
        <f t="shared" si="12"/>
        <v>0</v>
      </c>
      <c r="S18" s="12">
        <f t="shared" si="13"/>
        <v>20</v>
      </c>
    </row>
    <row r="19" spans="1:23" x14ac:dyDescent="0.3">
      <c r="A19" s="5">
        <v>43885.372916666667</v>
      </c>
      <c r="B19" s="5">
        <v>43886.855555555558</v>
      </c>
      <c r="C19" s="6">
        <f t="shared" si="0"/>
        <v>1.4826388888905058</v>
      </c>
      <c r="D19" s="7">
        <f t="shared" si="1"/>
        <v>35.583333333372138</v>
      </c>
      <c r="I19">
        <v>44</v>
      </c>
      <c r="J19">
        <v>4</v>
      </c>
      <c r="M19" s="10">
        <f t="shared" si="2"/>
        <v>48</v>
      </c>
      <c r="R19">
        <f t="shared" si="12"/>
        <v>0</v>
      </c>
      <c r="S19" s="12">
        <f t="shared" si="13"/>
        <v>48</v>
      </c>
    </row>
    <row r="20" spans="1:23" x14ac:dyDescent="0.3">
      <c r="A20" s="5">
        <v>43886.862500000003</v>
      </c>
      <c r="B20" s="5">
        <v>43888.404861111114</v>
      </c>
      <c r="C20" s="6">
        <f t="shared" si="0"/>
        <v>1.5423611111109494</v>
      </c>
      <c r="D20" s="7">
        <f t="shared" si="1"/>
        <v>37.016666666662786</v>
      </c>
      <c r="I20">
        <v>15</v>
      </c>
      <c r="J20">
        <v>5</v>
      </c>
      <c r="M20" s="10">
        <f t="shared" si="2"/>
        <v>20</v>
      </c>
      <c r="R20">
        <f t="shared" si="12"/>
        <v>0</v>
      </c>
      <c r="S20" s="12">
        <f t="shared" si="13"/>
        <v>20</v>
      </c>
    </row>
    <row r="21" spans="1:23" x14ac:dyDescent="0.3">
      <c r="A21" s="5">
        <v>43775.740972222222</v>
      </c>
      <c r="B21" s="5">
        <v>43777.525000000001</v>
      </c>
      <c r="C21" s="6">
        <f t="shared" si="0"/>
        <v>1.7840277777795563</v>
      </c>
      <c r="D21" s="7">
        <f t="shared" si="1"/>
        <v>42.816666666709352</v>
      </c>
      <c r="J21">
        <v>10</v>
      </c>
      <c r="M21" s="10">
        <f t="shared" si="2"/>
        <v>10</v>
      </c>
      <c r="R21">
        <f t="shared" si="12"/>
        <v>0</v>
      </c>
      <c r="S21" s="12">
        <f t="shared" si="13"/>
        <v>10</v>
      </c>
      <c r="T21" s="8">
        <f t="shared" ref="T21:T25" si="14">SUM(H21:J21)</f>
        <v>10</v>
      </c>
      <c r="U21" s="9">
        <f t="shared" ref="U21:U25" si="15">SUM(K21)</f>
        <v>0</v>
      </c>
    </row>
    <row r="22" spans="1:23" x14ac:dyDescent="0.3">
      <c r="A22" s="5">
        <v>43660.702777777777</v>
      </c>
      <c r="B22" s="5">
        <v>43662.661111111112</v>
      </c>
      <c r="C22" s="6">
        <f t="shared" si="0"/>
        <v>1.9583333333357587</v>
      </c>
      <c r="D22" s="7">
        <f t="shared" si="1"/>
        <v>47.000000000058208</v>
      </c>
      <c r="J22">
        <v>5</v>
      </c>
      <c r="M22" s="10">
        <f t="shared" si="2"/>
        <v>5</v>
      </c>
      <c r="R22">
        <f t="shared" si="12"/>
        <v>0</v>
      </c>
      <c r="S22" s="12">
        <f t="shared" si="13"/>
        <v>5</v>
      </c>
      <c r="T22" s="8">
        <f t="shared" si="14"/>
        <v>5</v>
      </c>
      <c r="U22" s="9">
        <f t="shared" si="15"/>
        <v>0</v>
      </c>
    </row>
    <row r="23" spans="1:23" x14ac:dyDescent="0.3">
      <c r="A23" s="5">
        <v>43885.443749999999</v>
      </c>
      <c r="B23" s="5">
        <v>43887.488888888889</v>
      </c>
      <c r="C23" s="6">
        <f t="shared" si="0"/>
        <v>2.0451388888905058</v>
      </c>
      <c r="D23" s="7">
        <f t="shared" si="1"/>
        <v>49.083333333372138</v>
      </c>
      <c r="J23">
        <v>23</v>
      </c>
      <c r="M23" s="10">
        <f t="shared" si="2"/>
        <v>23</v>
      </c>
      <c r="R23">
        <f t="shared" si="12"/>
        <v>0</v>
      </c>
      <c r="S23" s="12">
        <f t="shared" si="13"/>
        <v>23</v>
      </c>
      <c r="T23" s="8">
        <f t="shared" si="14"/>
        <v>23</v>
      </c>
      <c r="U23" s="9">
        <f t="shared" si="15"/>
        <v>0</v>
      </c>
    </row>
    <row r="24" spans="1:23" x14ac:dyDescent="0.3">
      <c r="A24" s="5">
        <v>43660.428472222222</v>
      </c>
      <c r="B24" s="5">
        <v>43662.60833333333</v>
      </c>
      <c r="C24" s="6">
        <f t="shared" si="0"/>
        <v>2.179861111108039</v>
      </c>
      <c r="D24" s="7">
        <f t="shared" si="1"/>
        <v>52.316666666592937</v>
      </c>
      <c r="J24">
        <v>15</v>
      </c>
      <c r="M24" s="10">
        <f t="shared" si="2"/>
        <v>15</v>
      </c>
      <c r="T24" s="8">
        <f t="shared" si="14"/>
        <v>15</v>
      </c>
      <c r="U24" s="9">
        <f t="shared" si="15"/>
        <v>0</v>
      </c>
    </row>
    <row r="25" spans="1:23" x14ac:dyDescent="0.3">
      <c r="A25" s="5">
        <v>43886.901388888888</v>
      </c>
      <c r="B25" s="5">
        <v>43889.45416666667</v>
      </c>
      <c r="C25" s="6">
        <f t="shared" si="0"/>
        <v>2.5527777777824667</v>
      </c>
      <c r="D25" s="7">
        <f t="shared" si="1"/>
        <v>61.266666666779201</v>
      </c>
      <c r="K25">
        <v>11</v>
      </c>
      <c r="M25" s="10">
        <f t="shared" si="2"/>
        <v>11</v>
      </c>
      <c r="T25" s="8">
        <f t="shared" si="14"/>
        <v>0</v>
      </c>
      <c r="U25" s="9">
        <f t="shared" si="15"/>
        <v>11</v>
      </c>
    </row>
    <row r="26" spans="1:23" x14ac:dyDescent="0.3">
      <c r="A26" s="5">
        <v>43660.510416666664</v>
      </c>
      <c r="B26" s="5">
        <v>43663.487500000003</v>
      </c>
      <c r="C26" s="6">
        <f t="shared" si="0"/>
        <v>2.977083333338669</v>
      </c>
      <c r="D26" s="7">
        <f t="shared" si="1"/>
        <v>71.450000000128057</v>
      </c>
      <c r="K26">
        <v>2</v>
      </c>
      <c r="M26" s="10">
        <f t="shared" si="2"/>
        <v>2</v>
      </c>
      <c r="T26" s="8">
        <f t="shared" ref="T26:T27" si="16">SUM(H26:J26)</f>
        <v>0</v>
      </c>
      <c r="U26" s="9">
        <f t="shared" ref="U26:U27" si="17">SUM(K26)</f>
        <v>2</v>
      </c>
    </row>
    <row r="27" spans="1:23" x14ac:dyDescent="0.3">
      <c r="A27" s="5">
        <v>43885.411805555559</v>
      </c>
      <c r="B27" s="5">
        <v>43888.456944444442</v>
      </c>
      <c r="C27" s="6">
        <f t="shared" si="0"/>
        <v>3.0451388888832298</v>
      </c>
      <c r="D27" s="7">
        <f t="shared" si="1"/>
        <v>73.083333333197515</v>
      </c>
      <c r="K27">
        <v>33</v>
      </c>
      <c r="M27" s="10">
        <f t="shared" si="2"/>
        <v>33</v>
      </c>
      <c r="T27" s="8">
        <f t="shared" si="16"/>
        <v>0</v>
      </c>
      <c r="U27" s="9">
        <f t="shared" si="17"/>
        <v>33</v>
      </c>
      <c r="V27">
        <f t="shared" ref="V27:V32" si="18">SUM(H27:K27)</f>
        <v>33</v>
      </c>
      <c r="W27" s="9">
        <f t="shared" ref="W27:W32" si="19">SUM(L27)</f>
        <v>0</v>
      </c>
    </row>
    <row r="28" spans="1:23" x14ac:dyDescent="0.3">
      <c r="A28" s="5">
        <v>43731.511111111111</v>
      </c>
      <c r="B28" s="5">
        <v>43734.672222222223</v>
      </c>
      <c r="C28" s="6">
        <f t="shared" si="0"/>
        <v>3.1611111111124046</v>
      </c>
      <c r="D28" s="7">
        <f t="shared" si="1"/>
        <v>75.866666666697711</v>
      </c>
      <c r="K28">
        <v>12</v>
      </c>
      <c r="M28" s="10">
        <f t="shared" si="2"/>
        <v>12</v>
      </c>
      <c r="V28">
        <f t="shared" si="18"/>
        <v>12</v>
      </c>
      <c r="W28" s="9">
        <f t="shared" si="19"/>
        <v>0</v>
      </c>
    </row>
    <row r="29" spans="1:23" x14ac:dyDescent="0.3">
      <c r="A29" s="5">
        <v>43658.753472222219</v>
      </c>
      <c r="B29" s="5">
        <v>43662.459722222222</v>
      </c>
      <c r="C29" s="6">
        <f t="shared" si="0"/>
        <v>3.7062500000029104</v>
      </c>
      <c r="D29" s="7">
        <f t="shared" si="1"/>
        <v>88.950000000069849</v>
      </c>
      <c r="K29" s="15">
        <v>2</v>
      </c>
      <c r="L29" s="16">
        <v>8</v>
      </c>
      <c r="M29" s="10">
        <f t="shared" si="2"/>
        <v>10</v>
      </c>
      <c r="V29">
        <f t="shared" si="18"/>
        <v>2</v>
      </c>
      <c r="W29" s="9">
        <f t="shared" si="19"/>
        <v>8</v>
      </c>
    </row>
    <row r="30" spans="1:23" x14ac:dyDescent="0.3">
      <c r="A30" s="5">
        <v>43727.548611111109</v>
      </c>
      <c r="B30" s="5">
        <v>43731.529166666667</v>
      </c>
      <c r="C30" s="6">
        <f t="shared" si="0"/>
        <v>3.9805555555576575</v>
      </c>
      <c r="D30" s="7">
        <f t="shared" si="1"/>
        <v>95.53333333338378</v>
      </c>
      <c r="L30" s="9">
        <v>1</v>
      </c>
      <c r="M30" s="10">
        <f t="shared" si="2"/>
        <v>1</v>
      </c>
      <c r="V30">
        <f t="shared" si="18"/>
        <v>0</v>
      </c>
      <c r="W30" s="9">
        <f t="shared" si="19"/>
        <v>1</v>
      </c>
    </row>
    <row r="31" spans="1:23" x14ac:dyDescent="0.3">
      <c r="A31" s="5">
        <v>43731.431944444441</v>
      </c>
      <c r="B31" s="5">
        <v>43735.469444444447</v>
      </c>
      <c r="C31" s="6">
        <f t="shared" si="0"/>
        <v>4.0375000000058208</v>
      </c>
      <c r="D31" s="7">
        <f t="shared" si="1"/>
        <v>96.900000000139698</v>
      </c>
      <c r="L31" s="9">
        <v>5</v>
      </c>
      <c r="M31" s="10">
        <f t="shared" si="2"/>
        <v>5</v>
      </c>
      <c r="V31">
        <f t="shared" si="18"/>
        <v>0</v>
      </c>
      <c r="W31" s="9">
        <f t="shared" si="19"/>
        <v>5</v>
      </c>
    </row>
    <row r="32" spans="1:23" x14ac:dyDescent="0.3">
      <c r="A32" s="5">
        <v>43657.863194444442</v>
      </c>
      <c r="B32" s="5">
        <v>43662.409722222219</v>
      </c>
      <c r="C32" s="6">
        <f t="shared" si="0"/>
        <v>4.546527777776646</v>
      </c>
      <c r="D32" s="7">
        <f t="shared" si="1"/>
        <v>109.1166666666395</v>
      </c>
      <c r="L32" s="9">
        <v>23</v>
      </c>
      <c r="M32" s="10">
        <f t="shared" si="2"/>
        <v>23</v>
      </c>
      <c r="V32">
        <f t="shared" si="18"/>
        <v>0</v>
      </c>
      <c r="W32" s="9">
        <f t="shared" si="19"/>
        <v>23</v>
      </c>
    </row>
    <row r="34" spans="1:13" x14ac:dyDescent="0.3">
      <c r="A34" s="11" t="s">
        <v>19</v>
      </c>
      <c r="M34" s="11">
        <f>SUM(M3:M32)</f>
        <v>518</v>
      </c>
    </row>
  </sheetData>
  <mergeCells count="10">
    <mergeCell ref="A1:A2"/>
    <mergeCell ref="B1:B2"/>
    <mergeCell ref="C1:D1"/>
    <mergeCell ref="E1:L1"/>
    <mergeCell ref="M1:M2"/>
    <mergeCell ref="P1:Q1"/>
    <mergeCell ref="R1:S1"/>
    <mergeCell ref="V1:W1"/>
    <mergeCell ref="T1:U1"/>
    <mergeCell ref="N1:O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F95D3-E4A6-462D-888D-11B602788341}">
  <dimension ref="A1:W36"/>
  <sheetViews>
    <sheetView topLeftCell="A22" workbookViewId="0">
      <selection sqref="A1:A2"/>
    </sheetView>
  </sheetViews>
  <sheetFormatPr defaultRowHeight="14.4" x14ac:dyDescent="0.3"/>
  <cols>
    <col min="1" max="1" width="18.21875" style="10" customWidth="1"/>
    <col min="2" max="2" width="17" style="10" customWidth="1"/>
    <col min="3" max="3" width="6.6640625" style="8" customWidth="1"/>
    <col min="4" max="4" width="6.33203125" style="8" customWidth="1"/>
    <col min="5" max="5" width="5.77734375" style="8" bestFit="1" customWidth="1"/>
    <col min="6" max="6" width="9.21875" customWidth="1"/>
    <col min="7" max="7" width="9.88671875" bestFit="1" customWidth="1"/>
    <col min="8" max="9" width="9.6640625" bestFit="1" customWidth="1"/>
    <col min="10" max="10" width="9.6640625" customWidth="1"/>
    <col min="11" max="11" width="9.33203125" bestFit="1" customWidth="1"/>
    <col min="12" max="12" width="8.6640625" style="9" bestFit="1" customWidth="1"/>
    <col min="13" max="13" width="5.21875" style="10" bestFit="1" customWidth="1"/>
    <col min="14" max="14" width="5.88671875" customWidth="1"/>
    <col min="15" max="15" width="6.5546875" style="9" customWidth="1"/>
    <col min="16" max="16" width="7" customWidth="1"/>
    <col min="17" max="17" width="7.44140625" style="9" customWidth="1"/>
    <col min="18" max="18" width="6.5546875" customWidth="1"/>
    <col min="19" max="19" width="7.21875" style="12" customWidth="1"/>
    <col min="20" max="20" width="7.77734375" style="8" customWidth="1"/>
    <col min="21" max="21" width="8" style="9" customWidth="1"/>
    <col min="22" max="22" width="6.5546875" customWidth="1"/>
    <col min="23" max="23" width="7" style="9" customWidth="1"/>
  </cols>
  <sheetData>
    <row r="1" spans="1:23" x14ac:dyDescent="0.3">
      <c r="A1" s="24" t="s">
        <v>0</v>
      </c>
      <c r="B1" s="24" t="s">
        <v>1</v>
      </c>
      <c r="C1" s="21" t="s">
        <v>2</v>
      </c>
      <c r="D1" s="23"/>
      <c r="E1" s="21" t="s">
        <v>3</v>
      </c>
      <c r="F1" s="22"/>
      <c r="G1" s="22"/>
      <c r="H1" s="22"/>
      <c r="I1" s="22"/>
      <c r="J1" s="22"/>
      <c r="K1" s="22"/>
      <c r="L1" s="23"/>
      <c r="M1" s="25" t="s">
        <v>4</v>
      </c>
      <c r="N1" s="21" t="s">
        <v>12</v>
      </c>
      <c r="O1" s="22"/>
      <c r="P1" s="21" t="s">
        <v>13</v>
      </c>
      <c r="Q1" s="22"/>
      <c r="R1" s="21" t="s">
        <v>22</v>
      </c>
      <c r="S1" s="22"/>
      <c r="T1" s="21" t="s">
        <v>23</v>
      </c>
      <c r="U1" s="23"/>
      <c r="V1" s="21" t="s">
        <v>16</v>
      </c>
      <c r="W1" s="23"/>
    </row>
    <row r="2" spans="1:23" ht="43.8" customHeight="1" x14ac:dyDescent="0.3">
      <c r="A2" s="24"/>
      <c r="B2" s="24"/>
      <c r="C2" s="1" t="s">
        <v>5</v>
      </c>
      <c r="D2" s="1" t="s">
        <v>6</v>
      </c>
      <c r="E2" s="2" t="s">
        <v>9</v>
      </c>
      <c r="F2" s="3" t="s">
        <v>10</v>
      </c>
      <c r="G2" s="3" t="s">
        <v>11</v>
      </c>
      <c r="H2" s="3" t="s">
        <v>24</v>
      </c>
      <c r="I2" s="3" t="s">
        <v>22</v>
      </c>
      <c r="J2" s="3" t="s">
        <v>25</v>
      </c>
      <c r="K2" s="3" t="s">
        <v>14</v>
      </c>
      <c r="L2" s="4" t="s">
        <v>15</v>
      </c>
      <c r="M2" s="24"/>
      <c r="N2" s="3" t="s">
        <v>7</v>
      </c>
      <c r="O2" s="4" t="s">
        <v>8</v>
      </c>
      <c r="P2" s="3" t="s">
        <v>7</v>
      </c>
      <c r="Q2" s="4" t="s">
        <v>8</v>
      </c>
      <c r="R2" s="3" t="s">
        <v>7</v>
      </c>
      <c r="S2" s="13" t="s">
        <v>8</v>
      </c>
      <c r="T2" s="2" t="s">
        <v>7</v>
      </c>
      <c r="U2" s="4" t="s">
        <v>8</v>
      </c>
      <c r="V2" s="3" t="s">
        <v>7</v>
      </c>
      <c r="W2" s="4" t="s">
        <v>8</v>
      </c>
    </row>
    <row r="3" spans="1:23" x14ac:dyDescent="0.3">
      <c r="A3" s="5">
        <v>43782.42291666667</v>
      </c>
      <c r="B3" s="5">
        <v>43782.43472222222</v>
      </c>
      <c r="C3" s="6">
        <f t="shared" ref="C3:C30" si="0">B3-A3</f>
        <v>1.1805555550381541E-2</v>
      </c>
      <c r="D3" s="7">
        <f t="shared" ref="D3:D30" si="1">C3*24</f>
        <v>0.28333333320915699</v>
      </c>
      <c r="E3" s="8">
        <v>9</v>
      </c>
      <c r="M3" s="10">
        <f t="shared" ref="M3:M30" si="2">SUM(E3:L3)</f>
        <v>9</v>
      </c>
      <c r="N3">
        <f t="shared" ref="N3:N11" si="3">E3</f>
        <v>9</v>
      </c>
      <c r="O3" s="9">
        <f t="shared" ref="O3:O11" si="4">SUM(F3:G3)</f>
        <v>0</v>
      </c>
    </row>
    <row r="4" spans="1:23" x14ac:dyDescent="0.3">
      <c r="A4" s="5">
        <v>43784.438888888886</v>
      </c>
      <c r="B4" s="5">
        <v>43784.506944444445</v>
      </c>
      <c r="C4" s="6">
        <f t="shared" si="0"/>
        <v>6.805555555911269E-2</v>
      </c>
      <c r="D4" s="7">
        <f t="shared" si="1"/>
        <v>1.6333333334187046</v>
      </c>
      <c r="E4" s="8">
        <v>18</v>
      </c>
      <c r="M4" s="10">
        <f t="shared" si="2"/>
        <v>18</v>
      </c>
      <c r="N4">
        <f t="shared" si="3"/>
        <v>18</v>
      </c>
      <c r="O4" s="9">
        <f t="shared" si="4"/>
        <v>0</v>
      </c>
    </row>
    <row r="5" spans="1:23" x14ac:dyDescent="0.3">
      <c r="A5" s="5">
        <v>43780.53125</v>
      </c>
      <c r="B5" s="5">
        <v>43780.618750000001</v>
      </c>
      <c r="C5" s="6">
        <f t="shared" si="0"/>
        <v>8.7500000001455192E-2</v>
      </c>
      <c r="D5" s="7">
        <f t="shared" si="1"/>
        <v>2.1000000000349246</v>
      </c>
      <c r="E5" s="8">
        <v>8</v>
      </c>
      <c r="M5" s="10">
        <f t="shared" si="2"/>
        <v>8</v>
      </c>
      <c r="N5">
        <f t="shared" si="3"/>
        <v>8</v>
      </c>
      <c r="O5" s="9">
        <f t="shared" si="4"/>
        <v>0</v>
      </c>
    </row>
    <row r="6" spans="1:23" x14ac:dyDescent="0.3">
      <c r="A6" s="5">
        <v>43865.404166666667</v>
      </c>
      <c r="B6" s="5">
        <v>43865.525694444441</v>
      </c>
      <c r="C6" s="6">
        <f t="shared" si="0"/>
        <v>0.12152777777373558</v>
      </c>
      <c r="D6" s="7">
        <f t="shared" si="1"/>
        <v>2.9166666665696539</v>
      </c>
      <c r="E6" s="8">
        <v>13</v>
      </c>
      <c r="M6" s="10">
        <f t="shared" si="2"/>
        <v>13</v>
      </c>
      <c r="N6">
        <f t="shared" si="3"/>
        <v>13</v>
      </c>
      <c r="O6" s="9">
        <f t="shared" si="4"/>
        <v>0</v>
      </c>
    </row>
    <row r="7" spans="1:23" x14ac:dyDescent="0.3">
      <c r="A7" s="5">
        <v>43783.472916666666</v>
      </c>
      <c r="B7" s="5">
        <v>43783.646527777775</v>
      </c>
      <c r="C7" s="6">
        <f t="shared" si="0"/>
        <v>0.17361111110949423</v>
      </c>
      <c r="D7" s="7">
        <f t="shared" si="1"/>
        <v>4.1666666666278616</v>
      </c>
      <c r="E7" s="8">
        <v>10</v>
      </c>
      <c r="M7" s="10">
        <f t="shared" si="2"/>
        <v>10</v>
      </c>
      <c r="N7">
        <f t="shared" si="3"/>
        <v>10</v>
      </c>
      <c r="O7" s="9">
        <f t="shared" si="4"/>
        <v>0</v>
      </c>
      <c r="P7">
        <f t="shared" ref="P7" si="5">SUM(E7:F7)</f>
        <v>10</v>
      </c>
      <c r="Q7" s="9">
        <f t="shared" ref="Q7" si="6">SUM(G7:H7)</f>
        <v>0</v>
      </c>
    </row>
    <row r="8" spans="1:23" x14ac:dyDescent="0.3">
      <c r="A8" s="5">
        <v>43784.359027777777</v>
      </c>
      <c r="B8" s="5">
        <v>43784.613888888889</v>
      </c>
      <c r="C8" s="6">
        <f t="shared" si="0"/>
        <v>0.25486111111240461</v>
      </c>
      <c r="D8" s="7">
        <f t="shared" si="1"/>
        <v>6.1166666666977108</v>
      </c>
      <c r="E8" s="8">
        <v>2</v>
      </c>
      <c r="F8">
        <v>43</v>
      </c>
      <c r="M8" s="10">
        <f t="shared" si="2"/>
        <v>45</v>
      </c>
      <c r="N8">
        <f t="shared" si="3"/>
        <v>2</v>
      </c>
      <c r="O8" s="9">
        <f t="shared" si="4"/>
        <v>43</v>
      </c>
      <c r="P8">
        <f t="shared" ref="P8:P14" si="7">SUM(E8:F8)</f>
        <v>45</v>
      </c>
      <c r="Q8" s="9">
        <f t="shared" ref="Q8:Q14" si="8">SUM(G8:H8)</f>
        <v>0</v>
      </c>
    </row>
    <row r="9" spans="1:23" x14ac:dyDescent="0.3">
      <c r="A9" s="5">
        <v>43783.393055555556</v>
      </c>
      <c r="B9" s="5">
        <v>43783.732638888891</v>
      </c>
      <c r="C9" s="6">
        <f t="shared" si="0"/>
        <v>0.33958333333430346</v>
      </c>
      <c r="D9" s="7">
        <f t="shared" si="1"/>
        <v>8.1500000000232831</v>
      </c>
      <c r="F9">
        <v>28</v>
      </c>
      <c r="M9" s="10">
        <f t="shared" si="2"/>
        <v>28</v>
      </c>
      <c r="N9">
        <f t="shared" si="3"/>
        <v>0</v>
      </c>
      <c r="O9" s="9">
        <f t="shared" si="4"/>
        <v>28</v>
      </c>
      <c r="P9">
        <f t="shared" si="7"/>
        <v>28</v>
      </c>
      <c r="Q9" s="9">
        <f t="shared" si="8"/>
        <v>0</v>
      </c>
    </row>
    <row r="10" spans="1:23" x14ac:dyDescent="0.3">
      <c r="A10" s="5">
        <v>43864.880555555559</v>
      </c>
      <c r="B10" s="5">
        <v>43865.379861111112</v>
      </c>
      <c r="C10" s="6">
        <f t="shared" si="0"/>
        <v>0.49930555555329192</v>
      </c>
      <c r="D10" s="7">
        <f t="shared" si="1"/>
        <v>11.983333333279006</v>
      </c>
      <c r="F10">
        <v>7</v>
      </c>
      <c r="M10" s="10">
        <f t="shared" si="2"/>
        <v>7</v>
      </c>
      <c r="N10">
        <f t="shared" si="3"/>
        <v>0</v>
      </c>
      <c r="O10" s="9">
        <f t="shared" si="4"/>
        <v>7</v>
      </c>
      <c r="P10">
        <f t="shared" si="7"/>
        <v>7</v>
      </c>
      <c r="Q10" s="9">
        <f t="shared" si="8"/>
        <v>0</v>
      </c>
    </row>
    <row r="11" spans="1:23" x14ac:dyDescent="0.3">
      <c r="A11" s="5">
        <v>43864.816666666666</v>
      </c>
      <c r="B11" s="5">
        <v>43865.404861111114</v>
      </c>
      <c r="C11" s="6">
        <f t="shared" si="0"/>
        <v>0.58819444444816327</v>
      </c>
      <c r="D11" s="7">
        <f t="shared" si="1"/>
        <v>14.116666666755918</v>
      </c>
      <c r="F11">
        <v>9</v>
      </c>
      <c r="G11">
        <v>9</v>
      </c>
      <c r="M11" s="10">
        <f t="shared" si="2"/>
        <v>18</v>
      </c>
      <c r="N11">
        <f t="shared" si="3"/>
        <v>0</v>
      </c>
      <c r="O11" s="9">
        <f t="shared" si="4"/>
        <v>18</v>
      </c>
      <c r="P11">
        <f t="shared" si="7"/>
        <v>9</v>
      </c>
      <c r="Q11" s="9">
        <f t="shared" si="8"/>
        <v>9</v>
      </c>
      <c r="R11">
        <f t="shared" ref="R11:R12" si="9">SUM(G11:H11)</f>
        <v>9</v>
      </c>
      <c r="S11" s="12">
        <f t="shared" ref="S11:S12" si="10">SUM(I11:K11)</f>
        <v>0</v>
      </c>
    </row>
    <row r="12" spans="1:23" x14ac:dyDescent="0.3">
      <c r="A12" s="5">
        <v>43734.783333333333</v>
      </c>
      <c r="B12" s="5">
        <v>43735.493055555555</v>
      </c>
      <c r="C12" s="6">
        <f t="shared" si="0"/>
        <v>0.70972222222189885</v>
      </c>
      <c r="D12" s="7">
        <f t="shared" si="1"/>
        <v>17.033333333325572</v>
      </c>
      <c r="G12">
        <v>1</v>
      </c>
      <c r="H12">
        <v>10</v>
      </c>
      <c r="M12" s="10">
        <f t="shared" si="2"/>
        <v>11</v>
      </c>
      <c r="P12">
        <f t="shared" si="7"/>
        <v>0</v>
      </c>
      <c r="Q12" s="9">
        <f t="shared" si="8"/>
        <v>11</v>
      </c>
      <c r="R12">
        <f t="shared" si="9"/>
        <v>11</v>
      </c>
      <c r="S12" s="12">
        <f t="shared" si="10"/>
        <v>0</v>
      </c>
    </row>
    <row r="13" spans="1:23" x14ac:dyDescent="0.3">
      <c r="A13" s="5">
        <v>43776.654861111114</v>
      </c>
      <c r="B13" s="5">
        <v>43777.440972222219</v>
      </c>
      <c r="C13" s="6">
        <f t="shared" si="0"/>
        <v>0.78611111110512866</v>
      </c>
      <c r="D13" s="7">
        <f t="shared" si="1"/>
        <v>18.866666666523088</v>
      </c>
      <c r="G13">
        <v>2</v>
      </c>
      <c r="H13">
        <v>18</v>
      </c>
      <c r="I13">
        <v>4</v>
      </c>
      <c r="M13" s="10">
        <f t="shared" si="2"/>
        <v>24</v>
      </c>
      <c r="P13">
        <f t="shared" si="7"/>
        <v>0</v>
      </c>
      <c r="Q13" s="9">
        <f t="shared" si="8"/>
        <v>20</v>
      </c>
      <c r="R13">
        <f t="shared" ref="R13:R19" si="11">SUM(G13:H13)</f>
        <v>20</v>
      </c>
      <c r="S13" s="12">
        <f t="shared" ref="S13:S19" si="12">SUM(I13:K13)</f>
        <v>4</v>
      </c>
    </row>
    <row r="14" spans="1:23" x14ac:dyDescent="0.3">
      <c r="A14" s="5">
        <v>43775.629166666666</v>
      </c>
      <c r="B14" s="5">
        <v>43776.493055555555</v>
      </c>
      <c r="C14" s="6">
        <f t="shared" si="0"/>
        <v>0.86388888888905058</v>
      </c>
      <c r="D14" s="7">
        <f t="shared" si="1"/>
        <v>20.733333333337214</v>
      </c>
      <c r="H14">
        <v>7</v>
      </c>
      <c r="I14">
        <v>7</v>
      </c>
      <c r="M14" s="10">
        <f t="shared" si="2"/>
        <v>14</v>
      </c>
      <c r="P14">
        <f t="shared" si="7"/>
        <v>0</v>
      </c>
      <c r="Q14" s="9">
        <f t="shared" si="8"/>
        <v>7</v>
      </c>
      <c r="R14">
        <f t="shared" si="11"/>
        <v>7</v>
      </c>
      <c r="S14" s="12">
        <f t="shared" si="12"/>
        <v>7</v>
      </c>
    </row>
    <row r="15" spans="1:23" x14ac:dyDescent="0.3">
      <c r="A15" s="5">
        <v>43726.568055555559</v>
      </c>
      <c r="B15" s="5">
        <v>43727.581944444442</v>
      </c>
      <c r="C15" s="6">
        <f t="shared" si="0"/>
        <v>1.0138888888832298</v>
      </c>
      <c r="D15" s="7">
        <f t="shared" si="1"/>
        <v>24.333333333197515</v>
      </c>
      <c r="H15">
        <v>1</v>
      </c>
      <c r="I15">
        <v>7</v>
      </c>
      <c r="M15" s="10">
        <f t="shared" si="2"/>
        <v>8</v>
      </c>
      <c r="R15">
        <f t="shared" si="11"/>
        <v>1</v>
      </c>
      <c r="S15" s="12">
        <f t="shared" si="12"/>
        <v>7</v>
      </c>
    </row>
    <row r="16" spans="1:23" x14ac:dyDescent="0.3">
      <c r="A16" s="5">
        <v>43738.442361111112</v>
      </c>
      <c r="B16" s="5">
        <v>43739.591666666667</v>
      </c>
      <c r="C16" s="6">
        <f t="shared" si="0"/>
        <v>1.1493055555547471</v>
      </c>
      <c r="D16" s="7">
        <f t="shared" si="1"/>
        <v>27.583333333313931</v>
      </c>
      <c r="I16">
        <v>6</v>
      </c>
      <c r="M16" s="10">
        <f t="shared" si="2"/>
        <v>6</v>
      </c>
      <c r="R16">
        <f t="shared" si="11"/>
        <v>0</v>
      </c>
      <c r="S16" s="12">
        <f t="shared" si="12"/>
        <v>6</v>
      </c>
    </row>
    <row r="17" spans="1:23" x14ac:dyDescent="0.3">
      <c r="A17" s="5">
        <v>43888.649305555555</v>
      </c>
      <c r="B17" s="5">
        <v>43889.871527777781</v>
      </c>
      <c r="C17" s="6">
        <f t="shared" si="0"/>
        <v>1.2222222222262644</v>
      </c>
      <c r="D17" s="7">
        <f t="shared" si="1"/>
        <v>29.333333333430346</v>
      </c>
      <c r="I17">
        <v>7</v>
      </c>
      <c r="M17" s="10">
        <f t="shared" si="2"/>
        <v>7</v>
      </c>
      <c r="R17">
        <f t="shared" si="11"/>
        <v>0</v>
      </c>
      <c r="S17" s="12">
        <f t="shared" si="12"/>
        <v>7</v>
      </c>
      <c r="T17" s="8">
        <f t="shared" ref="T17:T23" si="13">SUM(H17:J17)</f>
        <v>7</v>
      </c>
      <c r="U17" s="9">
        <f t="shared" ref="U17:U23" si="14">SUM(K17)</f>
        <v>0</v>
      </c>
    </row>
    <row r="18" spans="1:23" x14ac:dyDescent="0.3">
      <c r="A18" s="5">
        <v>43894.37777777778</v>
      </c>
      <c r="B18" s="5">
        <v>43895.707638888889</v>
      </c>
      <c r="C18" s="6">
        <f t="shared" si="0"/>
        <v>1.3298611111094942</v>
      </c>
      <c r="D18" s="7">
        <f t="shared" si="1"/>
        <v>31.916666666627862</v>
      </c>
      <c r="I18">
        <v>17</v>
      </c>
      <c r="M18" s="10">
        <f t="shared" si="2"/>
        <v>17</v>
      </c>
      <c r="R18">
        <f t="shared" si="11"/>
        <v>0</v>
      </c>
      <c r="S18" s="12">
        <f t="shared" si="12"/>
        <v>17</v>
      </c>
      <c r="T18" s="8">
        <f t="shared" si="13"/>
        <v>17</v>
      </c>
      <c r="U18" s="9">
        <f t="shared" si="14"/>
        <v>0</v>
      </c>
    </row>
    <row r="19" spans="1:23" x14ac:dyDescent="0.3">
      <c r="A19" s="5">
        <v>43886.910416666666</v>
      </c>
      <c r="B19" s="5">
        <v>43888.429861111108</v>
      </c>
      <c r="C19" s="6">
        <f t="shared" si="0"/>
        <v>1.5194444444423425</v>
      </c>
      <c r="D19" s="7">
        <f t="shared" si="1"/>
        <v>36.46666666661622</v>
      </c>
      <c r="J19">
        <v>5</v>
      </c>
      <c r="M19" s="10">
        <f t="shared" si="2"/>
        <v>5</v>
      </c>
      <c r="R19">
        <f t="shared" si="11"/>
        <v>0</v>
      </c>
      <c r="S19" s="12">
        <f t="shared" si="12"/>
        <v>5</v>
      </c>
      <c r="T19" s="8">
        <f t="shared" si="13"/>
        <v>5</v>
      </c>
      <c r="U19" s="9">
        <f t="shared" si="14"/>
        <v>0</v>
      </c>
    </row>
    <row r="20" spans="1:23" x14ac:dyDescent="0.3">
      <c r="A20" s="5">
        <v>43737.845138888886</v>
      </c>
      <c r="B20" s="5">
        <v>43739.545138888891</v>
      </c>
      <c r="C20" s="6">
        <f t="shared" si="0"/>
        <v>1.7000000000043656</v>
      </c>
      <c r="D20" s="7">
        <f t="shared" si="1"/>
        <v>40.800000000104774</v>
      </c>
      <c r="J20">
        <v>2</v>
      </c>
      <c r="M20" s="10">
        <f t="shared" si="2"/>
        <v>2</v>
      </c>
      <c r="T20" s="8">
        <f t="shared" si="13"/>
        <v>2</v>
      </c>
      <c r="U20" s="9">
        <f t="shared" si="14"/>
        <v>0</v>
      </c>
    </row>
    <row r="21" spans="1:23" x14ac:dyDescent="0.3">
      <c r="A21" s="5">
        <v>43886.869444444441</v>
      </c>
      <c r="B21" s="5">
        <v>43888.68472222222</v>
      </c>
      <c r="C21" s="6">
        <f t="shared" si="0"/>
        <v>1.8152777777795563</v>
      </c>
      <c r="D21" s="7">
        <f t="shared" si="1"/>
        <v>43.566666666709352</v>
      </c>
      <c r="K21">
        <v>20</v>
      </c>
      <c r="M21" s="10">
        <f t="shared" si="2"/>
        <v>20</v>
      </c>
      <c r="T21" s="8">
        <f t="shared" si="13"/>
        <v>0</v>
      </c>
      <c r="U21" s="9">
        <f t="shared" si="14"/>
        <v>20</v>
      </c>
    </row>
    <row r="22" spans="1:23" x14ac:dyDescent="0.3">
      <c r="A22" s="5">
        <v>43731.527083333334</v>
      </c>
      <c r="B22" s="5">
        <v>43733.460416666669</v>
      </c>
      <c r="C22" s="6">
        <f t="shared" si="0"/>
        <v>1.9333333333343035</v>
      </c>
      <c r="D22" s="7">
        <f t="shared" si="1"/>
        <v>46.400000000023283</v>
      </c>
      <c r="K22">
        <v>6</v>
      </c>
      <c r="M22" s="10">
        <f t="shared" si="2"/>
        <v>6</v>
      </c>
      <c r="T22" s="8">
        <f t="shared" si="13"/>
        <v>0</v>
      </c>
      <c r="U22" s="9">
        <f t="shared" si="14"/>
        <v>6</v>
      </c>
    </row>
    <row r="23" spans="1:23" x14ac:dyDescent="0.3">
      <c r="A23" s="5">
        <v>43729.450694444444</v>
      </c>
      <c r="B23" s="5">
        <v>43731.430555555555</v>
      </c>
      <c r="C23" s="6">
        <f t="shared" si="0"/>
        <v>1.9798611111109494</v>
      </c>
      <c r="D23" s="7">
        <f t="shared" si="1"/>
        <v>47.516666666662786</v>
      </c>
      <c r="K23">
        <v>6</v>
      </c>
      <c r="M23" s="10">
        <f t="shared" si="2"/>
        <v>6</v>
      </c>
      <c r="T23" s="8">
        <f t="shared" si="13"/>
        <v>0</v>
      </c>
      <c r="U23" s="9">
        <f t="shared" si="14"/>
        <v>6</v>
      </c>
      <c r="V23">
        <f t="shared" ref="V23:V30" si="15">SUM(H23:K23)</f>
        <v>6</v>
      </c>
      <c r="W23" s="9">
        <f t="shared" ref="W23:W30" si="16">SUM(L23)</f>
        <v>0</v>
      </c>
    </row>
    <row r="24" spans="1:23" x14ac:dyDescent="0.3">
      <c r="A24" s="5">
        <v>43885.379861111112</v>
      </c>
      <c r="B24" s="5">
        <v>43887.43472222222</v>
      </c>
      <c r="C24" s="6">
        <f t="shared" si="0"/>
        <v>2.054861111108039</v>
      </c>
      <c r="D24" s="7">
        <f t="shared" si="1"/>
        <v>49.316666666592937</v>
      </c>
      <c r="K24">
        <v>12</v>
      </c>
      <c r="M24" s="10">
        <f t="shared" si="2"/>
        <v>12</v>
      </c>
      <c r="V24">
        <f t="shared" si="15"/>
        <v>12</v>
      </c>
      <c r="W24" s="9">
        <f t="shared" si="16"/>
        <v>0</v>
      </c>
    </row>
    <row r="25" spans="1:23" x14ac:dyDescent="0.3">
      <c r="A25" s="5">
        <v>43868.911111111112</v>
      </c>
      <c r="B25" s="5">
        <v>43871.418749999997</v>
      </c>
      <c r="C25" s="6">
        <f t="shared" si="0"/>
        <v>2.507638888884685</v>
      </c>
      <c r="D25" s="7">
        <f t="shared" si="1"/>
        <v>60.18333333323244</v>
      </c>
      <c r="K25">
        <v>33</v>
      </c>
      <c r="M25" s="10">
        <f t="shared" si="2"/>
        <v>33</v>
      </c>
      <c r="V25">
        <f t="shared" si="15"/>
        <v>33</v>
      </c>
      <c r="W25" s="9">
        <f t="shared" si="16"/>
        <v>0</v>
      </c>
    </row>
    <row r="26" spans="1:23" x14ac:dyDescent="0.3">
      <c r="A26" s="5">
        <v>43660.720833333333</v>
      </c>
      <c r="B26" s="5">
        <v>43663.401388888888</v>
      </c>
      <c r="C26" s="6">
        <f t="shared" si="0"/>
        <v>2.6805555555547471</v>
      </c>
      <c r="D26" s="7">
        <f t="shared" si="1"/>
        <v>64.333333333313931</v>
      </c>
      <c r="K26">
        <v>8</v>
      </c>
      <c r="M26" s="10">
        <f t="shared" si="2"/>
        <v>8</v>
      </c>
      <c r="V26">
        <f t="shared" si="15"/>
        <v>8</v>
      </c>
      <c r="W26" s="9">
        <f t="shared" si="16"/>
        <v>0</v>
      </c>
    </row>
    <row r="27" spans="1:23" x14ac:dyDescent="0.3">
      <c r="A27" s="5">
        <v>43868.840277777781</v>
      </c>
      <c r="B27" s="5">
        <v>43871.52847222222</v>
      </c>
      <c r="C27" s="6">
        <f t="shared" si="0"/>
        <v>2.6881944444394321</v>
      </c>
      <c r="D27" s="7">
        <f t="shared" si="1"/>
        <v>64.516666666546371</v>
      </c>
      <c r="K27">
        <v>19</v>
      </c>
      <c r="L27" s="9">
        <v>18</v>
      </c>
      <c r="M27" s="10">
        <f t="shared" si="2"/>
        <v>37</v>
      </c>
      <c r="V27">
        <f t="shared" si="15"/>
        <v>19</v>
      </c>
      <c r="W27" s="9">
        <f t="shared" si="16"/>
        <v>18</v>
      </c>
    </row>
    <row r="28" spans="1:23" x14ac:dyDescent="0.3">
      <c r="A28" s="5">
        <v>43660.443749999999</v>
      </c>
      <c r="B28" s="5">
        <v>43663.689583333333</v>
      </c>
      <c r="C28" s="6">
        <f t="shared" si="0"/>
        <v>3.2458333333343035</v>
      </c>
      <c r="D28" s="7">
        <f t="shared" si="1"/>
        <v>77.900000000023283</v>
      </c>
      <c r="L28" s="9">
        <v>2</v>
      </c>
      <c r="M28" s="10">
        <f t="shared" si="2"/>
        <v>2</v>
      </c>
      <c r="V28">
        <f t="shared" si="15"/>
        <v>0</v>
      </c>
      <c r="W28" s="9">
        <f t="shared" si="16"/>
        <v>2</v>
      </c>
    </row>
    <row r="29" spans="1:23" x14ac:dyDescent="0.3">
      <c r="A29" s="5">
        <v>43731.447222222225</v>
      </c>
      <c r="B29" s="5">
        <v>43734.698611111111</v>
      </c>
      <c r="C29" s="6">
        <f t="shared" si="0"/>
        <v>3.2513888888861402</v>
      </c>
      <c r="D29" s="7">
        <f t="shared" si="1"/>
        <v>78.033333333267365</v>
      </c>
      <c r="L29" s="9">
        <v>10</v>
      </c>
      <c r="M29" s="10">
        <f t="shared" si="2"/>
        <v>10</v>
      </c>
      <c r="V29">
        <f t="shared" si="15"/>
        <v>0</v>
      </c>
      <c r="W29" s="9">
        <f t="shared" si="16"/>
        <v>10</v>
      </c>
    </row>
    <row r="30" spans="1:23" x14ac:dyDescent="0.3">
      <c r="A30" s="5">
        <v>43657.878472222219</v>
      </c>
      <c r="B30" s="5">
        <v>43661.678472222222</v>
      </c>
      <c r="C30" s="6">
        <f t="shared" si="0"/>
        <v>3.8000000000029104</v>
      </c>
      <c r="D30" s="7">
        <f t="shared" si="1"/>
        <v>91.200000000069849</v>
      </c>
      <c r="L30" s="9">
        <v>14</v>
      </c>
      <c r="M30" s="10">
        <f t="shared" si="2"/>
        <v>14</v>
      </c>
      <c r="V30">
        <f t="shared" si="15"/>
        <v>0</v>
      </c>
      <c r="W30" s="9">
        <f t="shared" si="16"/>
        <v>14</v>
      </c>
    </row>
    <row r="32" spans="1:23" x14ac:dyDescent="0.3">
      <c r="A32" s="11" t="s">
        <v>18</v>
      </c>
      <c r="M32" s="11">
        <f>SUM(M3:M30)</f>
        <v>398</v>
      </c>
    </row>
    <row r="33" spans="1:13" x14ac:dyDescent="0.3">
      <c r="A33" s="11"/>
      <c r="M33" s="11"/>
    </row>
    <row r="34" spans="1:13" x14ac:dyDescent="0.3">
      <c r="A34" s="11"/>
      <c r="M34" s="11"/>
    </row>
    <row r="35" spans="1:13" x14ac:dyDescent="0.3">
      <c r="A35" s="11"/>
      <c r="M35" s="11"/>
    </row>
    <row r="36" spans="1:13" x14ac:dyDescent="0.3">
      <c r="A36" s="11"/>
      <c r="M36" s="11"/>
    </row>
  </sheetData>
  <mergeCells count="10">
    <mergeCell ref="A1:A2"/>
    <mergeCell ref="B1:B2"/>
    <mergeCell ref="C1:D1"/>
    <mergeCell ref="E1:L1"/>
    <mergeCell ref="M1:M2"/>
    <mergeCell ref="P1:Q1"/>
    <mergeCell ref="R1:S1"/>
    <mergeCell ref="V1:W1"/>
    <mergeCell ref="T1:U1"/>
    <mergeCell ref="N1:O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B783E-BE13-4AE2-820B-05B811CA109E}">
  <dimension ref="A1:W32"/>
  <sheetViews>
    <sheetView workbookViewId="0">
      <selection sqref="A1:A2"/>
    </sheetView>
  </sheetViews>
  <sheetFormatPr defaultRowHeight="14.4" x14ac:dyDescent="0.3"/>
  <cols>
    <col min="1" max="1" width="18.21875" style="10" customWidth="1"/>
    <col min="2" max="2" width="17" style="10" customWidth="1"/>
    <col min="3" max="3" width="6.6640625" style="8" customWidth="1"/>
    <col min="4" max="4" width="6.33203125" style="8" customWidth="1"/>
    <col min="5" max="5" width="5.77734375" style="8" bestFit="1" customWidth="1"/>
    <col min="6" max="6" width="9.21875" customWidth="1"/>
    <col min="7" max="7" width="9.88671875" bestFit="1" customWidth="1"/>
    <col min="8" max="9" width="9.6640625" bestFit="1" customWidth="1"/>
    <col min="10" max="10" width="9.6640625" customWidth="1"/>
    <col min="11" max="11" width="9.33203125" bestFit="1" customWidth="1"/>
    <col min="12" max="12" width="8.6640625" style="9" bestFit="1" customWidth="1"/>
    <col min="13" max="13" width="5.21875" style="10" bestFit="1" customWidth="1"/>
    <col min="14" max="14" width="6.5546875" customWidth="1"/>
    <col min="15" max="15" width="7" style="9" customWidth="1"/>
    <col min="16" max="16" width="6.44140625" customWidth="1"/>
    <col min="17" max="17" width="5.109375" style="9" customWidth="1"/>
    <col min="18" max="18" width="6.5546875" customWidth="1"/>
    <col min="19" max="19" width="7.5546875" style="12" customWidth="1"/>
    <col min="20" max="20" width="7" style="8" customWidth="1"/>
    <col min="21" max="21" width="7.5546875" style="9" customWidth="1"/>
    <col min="22" max="22" width="5.44140625" customWidth="1"/>
    <col min="23" max="23" width="7.6640625" style="9" customWidth="1"/>
  </cols>
  <sheetData>
    <row r="1" spans="1:23" x14ac:dyDescent="0.3">
      <c r="A1" s="24" t="s">
        <v>0</v>
      </c>
      <c r="B1" s="24" t="s">
        <v>1</v>
      </c>
      <c r="C1" s="21" t="s">
        <v>2</v>
      </c>
      <c r="D1" s="23"/>
      <c r="E1" s="21" t="s">
        <v>3</v>
      </c>
      <c r="F1" s="22"/>
      <c r="G1" s="22"/>
      <c r="H1" s="22"/>
      <c r="I1" s="22"/>
      <c r="J1" s="22"/>
      <c r="K1" s="22"/>
      <c r="L1" s="23"/>
      <c r="M1" s="25" t="s">
        <v>4</v>
      </c>
      <c r="N1" s="21" t="s">
        <v>12</v>
      </c>
      <c r="O1" s="22"/>
      <c r="P1" s="21" t="s">
        <v>13</v>
      </c>
      <c r="Q1" s="22"/>
      <c r="R1" s="21" t="s">
        <v>22</v>
      </c>
      <c r="S1" s="22"/>
      <c r="T1" s="21" t="s">
        <v>23</v>
      </c>
      <c r="U1" s="23"/>
      <c r="V1" s="21" t="s">
        <v>16</v>
      </c>
      <c r="W1" s="23"/>
    </row>
    <row r="2" spans="1:23" ht="43.8" customHeight="1" x14ac:dyDescent="0.3">
      <c r="A2" s="24"/>
      <c r="B2" s="24"/>
      <c r="C2" s="1" t="s">
        <v>5</v>
      </c>
      <c r="D2" s="1" t="s">
        <v>6</v>
      </c>
      <c r="E2" s="2" t="s">
        <v>9</v>
      </c>
      <c r="F2" s="3" t="s">
        <v>10</v>
      </c>
      <c r="G2" s="3" t="s">
        <v>11</v>
      </c>
      <c r="H2" s="3" t="s">
        <v>24</v>
      </c>
      <c r="I2" s="3" t="s">
        <v>22</v>
      </c>
      <c r="J2" s="3" t="s">
        <v>25</v>
      </c>
      <c r="K2" s="3" t="s">
        <v>14</v>
      </c>
      <c r="L2" s="4" t="s">
        <v>15</v>
      </c>
      <c r="M2" s="24"/>
      <c r="N2" s="3" t="s">
        <v>7</v>
      </c>
      <c r="O2" s="4" t="s">
        <v>8</v>
      </c>
      <c r="P2" s="3" t="s">
        <v>7</v>
      </c>
      <c r="Q2" s="4" t="s">
        <v>8</v>
      </c>
      <c r="R2" s="3" t="s">
        <v>7</v>
      </c>
      <c r="S2" s="13" t="s">
        <v>8</v>
      </c>
      <c r="T2" s="2" t="s">
        <v>7</v>
      </c>
      <c r="U2" s="4" t="s">
        <v>8</v>
      </c>
      <c r="V2" s="3" t="s">
        <v>7</v>
      </c>
      <c r="W2" s="4" t="s">
        <v>8</v>
      </c>
    </row>
    <row r="3" spans="1:23" x14ac:dyDescent="0.3">
      <c r="A3" s="5">
        <v>43894.409722222219</v>
      </c>
      <c r="B3" s="5">
        <v>43894.430555555555</v>
      </c>
      <c r="C3" s="6">
        <f t="shared" ref="C3:C30" si="0">B3-A3</f>
        <v>2.0833333335758653E-2</v>
      </c>
      <c r="D3" s="7">
        <f t="shared" ref="D3:D30" si="1">C3*24</f>
        <v>0.50000000005820766</v>
      </c>
      <c r="E3" s="8">
        <v>6</v>
      </c>
      <c r="M3" s="10">
        <f t="shared" ref="M3:M30" si="2">SUM(E3:L3)</f>
        <v>6</v>
      </c>
      <c r="N3">
        <f t="shared" ref="N3:N13" si="3">E3</f>
        <v>6</v>
      </c>
      <c r="O3" s="9">
        <f t="shared" ref="O3:O13" si="4">SUM(F3:G3)</f>
        <v>0</v>
      </c>
    </row>
    <row r="4" spans="1:23" x14ac:dyDescent="0.3">
      <c r="A4" s="5">
        <v>43894.393750000003</v>
      </c>
      <c r="B4" s="5">
        <v>43894.459027777775</v>
      </c>
      <c r="C4" s="6">
        <f t="shared" si="0"/>
        <v>6.5277777772280388E-2</v>
      </c>
      <c r="D4" s="7">
        <f t="shared" si="1"/>
        <v>1.5666666665347293</v>
      </c>
      <c r="E4" s="8">
        <v>8</v>
      </c>
      <c r="M4" s="10">
        <f t="shared" si="2"/>
        <v>8</v>
      </c>
      <c r="N4">
        <f t="shared" si="3"/>
        <v>8</v>
      </c>
      <c r="O4" s="9">
        <f t="shared" si="4"/>
        <v>0</v>
      </c>
    </row>
    <row r="5" spans="1:23" x14ac:dyDescent="0.3">
      <c r="A5" s="5">
        <v>43784.454861111109</v>
      </c>
      <c r="B5" s="5">
        <v>43784.534722222219</v>
      </c>
      <c r="C5" s="6">
        <f t="shared" si="0"/>
        <v>7.9861111109494232E-2</v>
      </c>
      <c r="D5" s="7">
        <f t="shared" si="1"/>
        <v>1.9166666666278616</v>
      </c>
      <c r="E5" s="8">
        <v>11</v>
      </c>
      <c r="M5" s="10">
        <f t="shared" si="2"/>
        <v>11</v>
      </c>
      <c r="N5">
        <f t="shared" si="3"/>
        <v>11</v>
      </c>
      <c r="O5" s="9">
        <f t="shared" si="4"/>
        <v>0</v>
      </c>
    </row>
    <row r="6" spans="1:23" x14ac:dyDescent="0.3">
      <c r="A6" s="5">
        <v>43780.515277777777</v>
      </c>
      <c r="B6" s="5">
        <v>43780.638888888891</v>
      </c>
      <c r="C6" s="6">
        <f t="shared" si="0"/>
        <v>0.12361111111385981</v>
      </c>
      <c r="D6" s="7">
        <f t="shared" si="1"/>
        <v>2.9666666667326353</v>
      </c>
      <c r="E6" s="8">
        <v>1</v>
      </c>
      <c r="M6" s="10">
        <f t="shared" si="2"/>
        <v>1</v>
      </c>
      <c r="N6">
        <f t="shared" si="3"/>
        <v>1</v>
      </c>
      <c r="O6" s="9">
        <f t="shared" si="4"/>
        <v>0</v>
      </c>
    </row>
    <row r="7" spans="1:23" x14ac:dyDescent="0.3">
      <c r="A7" s="5">
        <v>43894.384722222225</v>
      </c>
      <c r="B7" s="5">
        <v>43894.563194444447</v>
      </c>
      <c r="C7" s="6">
        <f t="shared" si="0"/>
        <v>0.17847222222189885</v>
      </c>
      <c r="D7" s="7">
        <f t="shared" si="1"/>
        <v>4.2833333333255723</v>
      </c>
      <c r="E7" s="8">
        <v>7</v>
      </c>
      <c r="F7">
        <v>11</v>
      </c>
      <c r="M7" s="10">
        <f t="shared" si="2"/>
        <v>18</v>
      </c>
      <c r="N7">
        <f t="shared" si="3"/>
        <v>7</v>
      </c>
      <c r="O7" s="9">
        <f t="shared" si="4"/>
        <v>11</v>
      </c>
    </row>
    <row r="8" spans="1:23" x14ac:dyDescent="0.3">
      <c r="A8" s="5">
        <v>43784.375</v>
      </c>
      <c r="B8" s="5">
        <v>43784.59375</v>
      </c>
      <c r="C8" s="6">
        <f t="shared" si="0"/>
        <v>0.21875</v>
      </c>
      <c r="D8" s="7">
        <f t="shared" si="1"/>
        <v>5.25</v>
      </c>
      <c r="E8" s="8">
        <v>1</v>
      </c>
      <c r="F8">
        <v>26</v>
      </c>
      <c r="M8" s="10">
        <f t="shared" si="2"/>
        <v>27</v>
      </c>
      <c r="N8">
        <f t="shared" si="3"/>
        <v>1</v>
      </c>
      <c r="O8" s="9">
        <f t="shared" si="4"/>
        <v>26</v>
      </c>
    </row>
    <row r="9" spans="1:23" x14ac:dyDescent="0.3">
      <c r="A9" s="5">
        <v>43783.377083333333</v>
      </c>
      <c r="B9" s="5">
        <v>43783.618055555555</v>
      </c>
      <c r="C9" s="6">
        <f t="shared" si="0"/>
        <v>0.24097222222189885</v>
      </c>
      <c r="D9" s="7">
        <f t="shared" si="1"/>
        <v>5.7833333333255723</v>
      </c>
      <c r="F9">
        <v>15</v>
      </c>
      <c r="M9" s="10">
        <f t="shared" si="2"/>
        <v>15</v>
      </c>
      <c r="N9">
        <f t="shared" si="3"/>
        <v>0</v>
      </c>
      <c r="O9" s="9">
        <f t="shared" si="4"/>
        <v>15</v>
      </c>
    </row>
    <row r="10" spans="1:23" x14ac:dyDescent="0.3">
      <c r="A10" s="5">
        <v>43894.368750000001</v>
      </c>
      <c r="B10" s="5">
        <v>43894.681944444441</v>
      </c>
      <c r="C10" s="6">
        <f t="shared" si="0"/>
        <v>0.31319444443943212</v>
      </c>
      <c r="D10" s="7">
        <f t="shared" si="1"/>
        <v>7.5166666665463708</v>
      </c>
      <c r="F10">
        <v>18</v>
      </c>
      <c r="M10" s="10">
        <f t="shared" si="2"/>
        <v>18</v>
      </c>
      <c r="N10">
        <f t="shared" si="3"/>
        <v>0</v>
      </c>
      <c r="O10" s="9">
        <f t="shared" si="4"/>
        <v>18</v>
      </c>
    </row>
    <row r="11" spans="1:23" x14ac:dyDescent="0.3">
      <c r="A11" s="5">
        <v>43894.336805555555</v>
      </c>
      <c r="B11" s="5">
        <v>43894.697916666664</v>
      </c>
      <c r="C11" s="6">
        <f t="shared" si="0"/>
        <v>0.36111111110949423</v>
      </c>
      <c r="D11" s="7">
        <f t="shared" si="1"/>
        <v>8.6666666666278616</v>
      </c>
      <c r="F11">
        <v>16</v>
      </c>
      <c r="M11" s="10">
        <f t="shared" si="2"/>
        <v>16</v>
      </c>
      <c r="N11">
        <f t="shared" si="3"/>
        <v>0</v>
      </c>
      <c r="O11" s="9">
        <f t="shared" si="4"/>
        <v>16</v>
      </c>
      <c r="P11">
        <f t="shared" ref="P11" si="5">SUM(E11:F11)</f>
        <v>16</v>
      </c>
      <c r="Q11" s="9">
        <f t="shared" ref="Q11" si="6">SUM(G11:H11)</f>
        <v>0</v>
      </c>
    </row>
    <row r="12" spans="1:23" x14ac:dyDescent="0.3">
      <c r="A12" s="5">
        <v>43894.352777777778</v>
      </c>
      <c r="B12" s="5">
        <v>43894.729861111111</v>
      </c>
      <c r="C12" s="6">
        <f t="shared" si="0"/>
        <v>0.37708333333284827</v>
      </c>
      <c r="D12" s="7">
        <f t="shared" si="1"/>
        <v>9.0499999999883585</v>
      </c>
      <c r="F12">
        <v>29</v>
      </c>
      <c r="M12" s="10">
        <f t="shared" si="2"/>
        <v>29</v>
      </c>
      <c r="N12">
        <f t="shared" si="3"/>
        <v>0</v>
      </c>
      <c r="O12" s="9">
        <f t="shared" si="4"/>
        <v>29</v>
      </c>
      <c r="P12">
        <f t="shared" ref="P12:P16" si="7">SUM(E12:F12)</f>
        <v>29</v>
      </c>
      <c r="Q12" s="9">
        <f t="shared" ref="Q12:Q16" si="8">SUM(G12:H12)</f>
        <v>0</v>
      </c>
    </row>
    <row r="13" spans="1:23" x14ac:dyDescent="0.3">
      <c r="A13" s="5">
        <v>43894.329861111109</v>
      </c>
      <c r="B13" s="5">
        <v>43894.771527777775</v>
      </c>
      <c r="C13" s="6">
        <f t="shared" si="0"/>
        <v>0.44166666666569654</v>
      </c>
      <c r="D13" s="7">
        <f t="shared" si="1"/>
        <v>10.599999999976717</v>
      </c>
      <c r="F13">
        <v>40</v>
      </c>
      <c r="M13" s="10">
        <f t="shared" si="2"/>
        <v>40</v>
      </c>
      <c r="N13">
        <f t="shared" si="3"/>
        <v>0</v>
      </c>
      <c r="O13" s="9">
        <f t="shared" si="4"/>
        <v>40</v>
      </c>
      <c r="P13">
        <f t="shared" si="7"/>
        <v>40</v>
      </c>
      <c r="Q13" s="9">
        <f t="shared" si="8"/>
        <v>0</v>
      </c>
    </row>
    <row r="14" spans="1:23" x14ac:dyDescent="0.3">
      <c r="A14" s="5">
        <v>43734.847222222219</v>
      </c>
      <c r="B14" s="5">
        <v>43735.420138888891</v>
      </c>
      <c r="C14" s="6">
        <f t="shared" si="0"/>
        <v>0.57291666667151731</v>
      </c>
      <c r="D14" s="7">
        <f t="shared" si="1"/>
        <v>13.750000000116415</v>
      </c>
      <c r="G14">
        <v>7</v>
      </c>
      <c r="H14">
        <v>5</v>
      </c>
      <c r="M14" s="10">
        <f t="shared" si="2"/>
        <v>12</v>
      </c>
      <c r="P14">
        <f t="shared" si="7"/>
        <v>0</v>
      </c>
      <c r="Q14" s="9">
        <f t="shared" si="8"/>
        <v>12</v>
      </c>
      <c r="R14">
        <f t="shared" ref="R14:R19" si="9">SUM(G14:H14)</f>
        <v>12</v>
      </c>
      <c r="S14" s="12">
        <f t="shared" ref="S14:S19" si="10">SUM(I14:K14)</f>
        <v>0</v>
      </c>
    </row>
    <row r="15" spans="1:23" x14ac:dyDescent="0.3">
      <c r="A15" s="5">
        <v>43886.878472222219</v>
      </c>
      <c r="B15" s="5">
        <v>43887.54791666667</v>
      </c>
      <c r="C15" s="6">
        <f t="shared" si="0"/>
        <v>0.66944444445107365</v>
      </c>
      <c r="D15" s="7">
        <f t="shared" si="1"/>
        <v>16.066666666825768</v>
      </c>
      <c r="H15">
        <v>21</v>
      </c>
      <c r="M15" s="10">
        <f t="shared" si="2"/>
        <v>21</v>
      </c>
      <c r="P15">
        <f t="shared" si="7"/>
        <v>0</v>
      </c>
      <c r="Q15" s="9">
        <f t="shared" si="8"/>
        <v>21</v>
      </c>
      <c r="R15">
        <f t="shared" si="9"/>
        <v>21</v>
      </c>
      <c r="S15" s="12">
        <f t="shared" si="10"/>
        <v>0</v>
      </c>
    </row>
    <row r="16" spans="1:23" x14ac:dyDescent="0.3">
      <c r="A16" s="5">
        <v>43775.613194444442</v>
      </c>
      <c r="B16" s="5">
        <v>43776.377083333333</v>
      </c>
      <c r="C16" s="6">
        <f t="shared" si="0"/>
        <v>0.76388888889050577</v>
      </c>
      <c r="D16" s="7">
        <f t="shared" si="1"/>
        <v>18.333333333372138</v>
      </c>
      <c r="H16">
        <v>3</v>
      </c>
      <c r="I16">
        <v>28</v>
      </c>
      <c r="M16" s="10">
        <f t="shared" si="2"/>
        <v>31</v>
      </c>
      <c r="P16">
        <f t="shared" si="7"/>
        <v>0</v>
      </c>
      <c r="Q16" s="9">
        <f t="shared" si="8"/>
        <v>3</v>
      </c>
      <c r="R16">
        <f t="shared" si="9"/>
        <v>3</v>
      </c>
      <c r="S16" s="12">
        <f t="shared" si="10"/>
        <v>28</v>
      </c>
    </row>
    <row r="17" spans="1:23" x14ac:dyDescent="0.3">
      <c r="A17" s="5">
        <v>43888.729166666664</v>
      </c>
      <c r="B17" s="5">
        <v>43889.576388888891</v>
      </c>
      <c r="C17" s="6">
        <f t="shared" si="0"/>
        <v>0.84722222222626442</v>
      </c>
      <c r="D17" s="7">
        <f t="shared" si="1"/>
        <v>20.333333333430346</v>
      </c>
      <c r="I17">
        <v>4</v>
      </c>
      <c r="M17" s="10">
        <f t="shared" si="2"/>
        <v>4</v>
      </c>
      <c r="R17">
        <f t="shared" si="9"/>
        <v>0</v>
      </c>
      <c r="S17" s="12">
        <f t="shared" si="10"/>
        <v>4</v>
      </c>
    </row>
    <row r="18" spans="1:23" x14ac:dyDescent="0.3">
      <c r="A18" s="5">
        <v>43726.584722222222</v>
      </c>
      <c r="B18" s="5">
        <v>43727.511805555558</v>
      </c>
      <c r="C18" s="6">
        <f t="shared" si="0"/>
        <v>0.92708333333575865</v>
      </c>
      <c r="D18" s="7">
        <f t="shared" si="1"/>
        <v>22.250000000058208</v>
      </c>
      <c r="I18">
        <v>2</v>
      </c>
      <c r="M18" s="10">
        <f t="shared" si="2"/>
        <v>2</v>
      </c>
      <c r="R18">
        <f t="shared" si="9"/>
        <v>0</v>
      </c>
      <c r="S18" s="12">
        <f t="shared" si="10"/>
        <v>2</v>
      </c>
      <c r="T18" s="8">
        <f t="shared" ref="T18:T24" si="11">SUM(H18:J18)</f>
        <v>2</v>
      </c>
      <c r="U18" s="9">
        <f t="shared" ref="U18:U24" si="12">SUM(K18)</f>
        <v>0</v>
      </c>
    </row>
    <row r="19" spans="1:23" x14ac:dyDescent="0.3">
      <c r="A19" s="5">
        <v>43888.665277777778</v>
      </c>
      <c r="B19" s="5">
        <v>43889.679166666669</v>
      </c>
      <c r="C19" s="6">
        <f t="shared" si="0"/>
        <v>1.0138888888905058</v>
      </c>
      <c r="D19" s="7">
        <f t="shared" si="1"/>
        <v>24.333333333372138</v>
      </c>
      <c r="I19">
        <v>2</v>
      </c>
      <c r="J19">
        <v>15</v>
      </c>
      <c r="M19" s="10">
        <f t="shared" si="2"/>
        <v>17</v>
      </c>
      <c r="R19">
        <f t="shared" si="9"/>
        <v>0</v>
      </c>
      <c r="S19" s="12">
        <f t="shared" si="10"/>
        <v>17</v>
      </c>
      <c r="T19" s="8">
        <f t="shared" si="11"/>
        <v>17</v>
      </c>
      <c r="U19" s="9">
        <f t="shared" si="12"/>
        <v>0</v>
      </c>
    </row>
    <row r="20" spans="1:23" x14ac:dyDescent="0.3">
      <c r="A20" s="5">
        <v>43738.410416666666</v>
      </c>
      <c r="B20" s="5">
        <v>43739.479166666664</v>
      </c>
      <c r="C20" s="6">
        <f t="shared" si="0"/>
        <v>1.0687499999985448</v>
      </c>
      <c r="D20" s="7">
        <f t="shared" si="1"/>
        <v>25.649999999965075</v>
      </c>
      <c r="J20">
        <v>1</v>
      </c>
      <c r="M20" s="10">
        <f t="shared" si="2"/>
        <v>1</v>
      </c>
      <c r="T20" s="8">
        <f t="shared" si="11"/>
        <v>1</v>
      </c>
      <c r="U20" s="9">
        <f t="shared" si="12"/>
        <v>0</v>
      </c>
    </row>
    <row r="21" spans="1:23" x14ac:dyDescent="0.3">
      <c r="A21" s="5">
        <v>43885.452777777777</v>
      </c>
      <c r="B21" s="5">
        <v>43886.838888888888</v>
      </c>
      <c r="C21" s="6">
        <f t="shared" si="0"/>
        <v>1.3861111111109494</v>
      </c>
      <c r="D21" s="7">
        <f t="shared" si="1"/>
        <v>33.266666666662786</v>
      </c>
      <c r="J21">
        <v>12</v>
      </c>
      <c r="M21" s="10">
        <f t="shared" si="2"/>
        <v>12</v>
      </c>
      <c r="T21" s="8">
        <f t="shared" si="11"/>
        <v>12</v>
      </c>
      <c r="U21" s="9">
        <f t="shared" si="12"/>
        <v>0</v>
      </c>
    </row>
    <row r="22" spans="1:23" x14ac:dyDescent="0.3">
      <c r="A22" s="5">
        <v>43886.917361111111</v>
      </c>
      <c r="B22" s="5">
        <v>43888.390972222223</v>
      </c>
      <c r="C22" s="6">
        <f t="shared" si="0"/>
        <v>1.4736111111124046</v>
      </c>
      <c r="D22" s="7">
        <f t="shared" si="1"/>
        <v>35.366666666697711</v>
      </c>
      <c r="K22">
        <v>2</v>
      </c>
      <c r="M22" s="10">
        <f t="shared" si="2"/>
        <v>2</v>
      </c>
      <c r="T22" s="8">
        <f t="shared" si="11"/>
        <v>0</v>
      </c>
      <c r="U22" s="9">
        <f t="shared" si="12"/>
        <v>2</v>
      </c>
    </row>
    <row r="23" spans="1:23" x14ac:dyDescent="0.3">
      <c r="A23" s="5">
        <v>43778.958333333336</v>
      </c>
      <c r="B23" s="5">
        <v>43780.448611111111</v>
      </c>
      <c r="C23" s="6">
        <f t="shared" si="0"/>
        <v>1.4902777777751908</v>
      </c>
      <c r="D23" s="7">
        <f t="shared" si="1"/>
        <v>35.766666666604578</v>
      </c>
      <c r="K23">
        <v>7</v>
      </c>
      <c r="M23" s="10">
        <f t="shared" si="2"/>
        <v>7</v>
      </c>
      <c r="T23" s="8">
        <f t="shared" si="11"/>
        <v>0</v>
      </c>
      <c r="U23" s="9">
        <f t="shared" si="12"/>
        <v>7</v>
      </c>
    </row>
    <row r="24" spans="1:23" x14ac:dyDescent="0.3">
      <c r="A24" s="5">
        <v>43729.561805555553</v>
      </c>
      <c r="B24" s="5">
        <v>43731.407638888886</v>
      </c>
      <c r="C24" s="6">
        <f t="shared" si="0"/>
        <v>1.8458333333328483</v>
      </c>
      <c r="D24" s="7">
        <f t="shared" si="1"/>
        <v>44.299999999988358</v>
      </c>
      <c r="K24">
        <v>3</v>
      </c>
      <c r="M24" s="10">
        <f t="shared" si="2"/>
        <v>3</v>
      </c>
      <c r="T24" s="8">
        <f t="shared" si="11"/>
        <v>0</v>
      </c>
      <c r="U24" s="9">
        <f t="shared" si="12"/>
        <v>3</v>
      </c>
    </row>
    <row r="25" spans="1:23" x14ac:dyDescent="0.3">
      <c r="A25" s="5">
        <v>43660.607638888891</v>
      </c>
      <c r="B25" s="5">
        <v>43662.552777777775</v>
      </c>
      <c r="C25" s="6">
        <f t="shared" si="0"/>
        <v>1.945138888884685</v>
      </c>
      <c r="D25" s="7">
        <f t="shared" si="1"/>
        <v>46.68333333323244</v>
      </c>
      <c r="K25">
        <v>8</v>
      </c>
      <c r="M25" s="10">
        <f t="shared" si="2"/>
        <v>8</v>
      </c>
      <c r="V25">
        <f t="shared" ref="V25:V30" si="13">SUM(H25:K25)</f>
        <v>8</v>
      </c>
      <c r="W25" s="9">
        <f t="shared" ref="W25:W30" si="14">SUM(L25)</f>
        <v>0</v>
      </c>
    </row>
    <row r="26" spans="1:23" x14ac:dyDescent="0.3">
      <c r="A26" s="5">
        <v>43731.463194444441</v>
      </c>
      <c r="B26" s="5">
        <v>43733.440972222219</v>
      </c>
      <c r="C26" s="6">
        <f t="shared" si="0"/>
        <v>1.9777777777781012</v>
      </c>
      <c r="D26" s="7">
        <f t="shared" si="1"/>
        <v>47.466666666674428</v>
      </c>
      <c r="K26">
        <v>5</v>
      </c>
      <c r="M26" s="10">
        <f t="shared" si="2"/>
        <v>5</v>
      </c>
      <c r="V26">
        <f t="shared" si="13"/>
        <v>5</v>
      </c>
      <c r="W26" s="9">
        <f t="shared" si="14"/>
        <v>0</v>
      </c>
    </row>
    <row r="27" spans="1:23" x14ac:dyDescent="0.3">
      <c r="A27" s="5">
        <v>43729.466666666667</v>
      </c>
      <c r="B27" s="5">
        <v>43731.479166666664</v>
      </c>
      <c r="C27" s="6">
        <f t="shared" si="0"/>
        <v>2.0124999999970896</v>
      </c>
      <c r="D27" s="7">
        <f t="shared" si="1"/>
        <v>48.299999999930151</v>
      </c>
      <c r="K27">
        <v>3</v>
      </c>
      <c r="M27" s="10">
        <f t="shared" si="2"/>
        <v>3</v>
      </c>
      <c r="V27">
        <f t="shared" si="13"/>
        <v>3</v>
      </c>
      <c r="W27" s="9">
        <f t="shared" si="14"/>
        <v>0</v>
      </c>
    </row>
    <row r="28" spans="1:23" x14ac:dyDescent="0.3">
      <c r="A28" s="5">
        <v>43840.439583333333</v>
      </c>
      <c r="B28" s="5">
        <v>43842.968055555553</v>
      </c>
      <c r="C28" s="6">
        <f t="shared" ref="C28" si="15">B28-A28</f>
        <v>2.5284722222204437</v>
      </c>
      <c r="D28" s="7">
        <f t="shared" ref="D28" si="16">C28*24</f>
        <v>60.683333333290648</v>
      </c>
      <c r="L28" s="9">
        <v>8</v>
      </c>
      <c r="M28" s="10">
        <f t="shared" si="2"/>
        <v>8</v>
      </c>
      <c r="V28">
        <f t="shared" ref="V28" si="17">SUM(H28:K28)</f>
        <v>0</v>
      </c>
      <c r="W28" s="9">
        <f t="shared" ref="W28" si="18">SUM(L28)</f>
        <v>8</v>
      </c>
    </row>
    <row r="29" spans="1:23" x14ac:dyDescent="0.3">
      <c r="A29" s="5">
        <v>43735.659722222219</v>
      </c>
      <c r="B29" s="5">
        <v>43738.384027777778</v>
      </c>
      <c r="C29" s="6">
        <f t="shared" si="0"/>
        <v>2.7243055555591127</v>
      </c>
      <c r="D29" s="7">
        <f t="shared" si="1"/>
        <v>65.383333333418705</v>
      </c>
      <c r="L29" s="9">
        <v>6</v>
      </c>
      <c r="M29" s="10">
        <f t="shared" si="2"/>
        <v>6</v>
      </c>
      <c r="V29">
        <f t="shared" si="13"/>
        <v>0</v>
      </c>
      <c r="W29" s="9">
        <f t="shared" si="14"/>
        <v>6</v>
      </c>
    </row>
    <row r="30" spans="1:23" x14ac:dyDescent="0.3">
      <c r="A30" s="5">
        <v>43657.813194444447</v>
      </c>
      <c r="B30" s="5">
        <v>43661.461805555555</v>
      </c>
      <c r="C30" s="6">
        <f t="shared" si="0"/>
        <v>3.648611111108039</v>
      </c>
      <c r="D30" s="7">
        <f t="shared" si="1"/>
        <v>87.566666666592937</v>
      </c>
      <c r="L30" s="9">
        <v>7</v>
      </c>
      <c r="M30" s="10">
        <f t="shared" si="2"/>
        <v>7</v>
      </c>
      <c r="V30">
        <f t="shared" si="13"/>
        <v>0</v>
      </c>
      <c r="W30" s="9">
        <f t="shared" si="14"/>
        <v>7</v>
      </c>
    </row>
    <row r="32" spans="1:23" x14ac:dyDescent="0.3">
      <c r="A32" s="11" t="s">
        <v>18</v>
      </c>
      <c r="M32" s="11">
        <f>SUM(M3:M30)</f>
        <v>338</v>
      </c>
    </row>
  </sheetData>
  <sortState xmlns:xlrd2="http://schemas.microsoft.com/office/spreadsheetml/2017/richdata2" ref="A3:D30">
    <sortCondition ref="D3:D30"/>
  </sortState>
  <mergeCells count="10">
    <mergeCell ref="A1:A2"/>
    <mergeCell ref="B1:B2"/>
    <mergeCell ref="C1:D1"/>
    <mergeCell ref="E1:L1"/>
    <mergeCell ref="M1:M2"/>
    <mergeCell ref="P1:Q1"/>
    <mergeCell ref="R1:S1"/>
    <mergeCell ref="V1:W1"/>
    <mergeCell ref="T1:U1"/>
    <mergeCell ref="N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title</vt:lpstr>
      <vt:lpstr>20</vt:lpstr>
      <vt:lpstr>23</vt:lpstr>
      <vt:lpstr>26</vt:lpstr>
      <vt:lpstr>29</vt:lpstr>
      <vt:lpstr>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Dmitrii Kucherov</dc:creator>
  <cp:lastModifiedBy>Dmitrii Kucherov</cp:lastModifiedBy>
  <cp:lastPrinted>2020-05-17T21:07:35Z</cp:lastPrinted>
  <dcterms:created xsi:type="dcterms:W3CDTF">2015-06-05T18:19:34Z</dcterms:created>
  <dcterms:modified xsi:type="dcterms:W3CDTF">2020-05-22T12:36:59Z</dcterms:modified>
</cp:coreProperties>
</file>