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nealon/Desktop/"/>
    </mc:Choice>
  </mc:AlternateContent>
  <xr:revisionPtr revIDLastSave="3" documentId="13_ncr:1_{5C123626-FC7E-774F-AADC-E16E345C49A9}" xr6:coauthVersionLast="47" xr6:coauthVersionMax="47" xr10:uidLastSave="{3227700F-77C0-4C6C-8952-8CAEAB48C81B}"/>
  <bookViews>
    <workbookView xWindow="3360" yWindow="2680" windowWidth="26820" windowHeight="17060" firstSheet="3" activeTab="3" xr2:uid="{00000000-000D-0000-FFFF-FFFF00000000}"/>
  </bookViews>
  <sheets>
    <sheet name="Notes" sheetId="3" r:id="rId1"/>
    <sheet name="r values" sheetId="1" r:id="rId2"/>
    <sheet name="r2 values" sheetId="5" r:id="rId3"/>
    <sheet name="p-value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8" i="5" l="1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</calcChain>
</file>

<file path=xl/sharedStrings.xml><?xml version="1.0" encoding="utf-8"?>
<sst xmlns="http://schemas.openxmlformats.org/spreadsheetml/2006/main" count="718" uniqueCount="228">
  <si>
    <t>Correlation classifications: Very strongly correlated (r = 0.90-1.00); Strongly correlated (r = 0.70-0.89); Moderately correlated (r = 0.50-0.69); Weakly correlated (r = 0.20-0.49); Very weakly correlated (r = 0.00-0.19)</t>
  </si>
  <si>
    <t>Spearman's correlations calculated for continuous x continuous correlations and continuous with interval and ranked variables.</t>
  </si>
  <si>
    <t>Pearson's correlations calculated for binary variables (Fasted- Y/N and Renal Diet- Y/N): Pearson corelations applied to a binary x continous variable correlation are equivalent to a point-biserial correlation that uses binary variables as one of the two correlated variables.</t>
  </si>
  <si>
    <t>p-values of &lt; 0.05 were defined as significant and are represented as golden text with a yellow background; p-values smaller than 1.00 E-6 are represented as p &lt; 0.000001</t>
  </si>
  <si>
    <t>r values that achieved statistical significance are bolded</t>
  </si>
  <si>
    <t>For metadata variable "CKD" Stage, categories were: stage 1 versus stage 2 versus stage 3 versus stage 4</t>
  </si>
  <si>
    <t xml:space="preserve">Abbreviations: </t>
  </si>
  <si>
    <t>BCS</t>
  </si>
  <si>
    <t>Body condition score</t>
  </si>
  <si>
    <t>BP</t>
  </si>
  <si>
    <t>Blood pressure</t>
  </si>
  <si>
    <t>BUN</t>
  </si>
  <si>
    <t>Blood urea nitrogen</t>
  </si>
  <si>
    <t>CKD</t>
  </si>
  <si>
    <t>Chronic kidney disease</t>
  </si>
  <si>
    <t>DC</t>
  </si>
  <si>
    <t>Dicarboxylic acid</t>
  </si>
  <si>
    <t>DPA</t>
  </si>
  <si>
    <t>Docosapentaenoic acid</t>
  </si>
  <si>
    <t>GPC</t>
  </si>
  <si>
    <t>Glycerophosphorylcholine</t>
  </si>
  <si>
    <t>GPE</t>
  </si>
  <si>
    <t>Glycerophosphorylethanolamine</t>
  </si>
  <si>
    <t>GPI</t>
  </si>
  <si>
    <t>Glycerophosphorylinositol</t>
  </si>
  <si>
    <t>HCT</t>
  </si>
  <si>
    <t>Hematocrit</t>
  </si>
  <si>
    <t>HODE</t>
  </si>
  <si>
    <t>Hydroxyoctadecadienoic acid</t>
  </si>
  <si>
    <t>MCS</t>
  </si>
  <si>
    <t>Muscle condition score</t>
  </si>
  <si>
    <t>SDMA</t>
  </si>
  <si>
    <t>Symmetric dimethyl arginine</t>
  </si>
  <si>
    <t>TP</t>
  </si>
  <si>
    <t>Total protein</t>
  </si>
  <si>
    <t>TT4</t>
  </si>
  <si>
    <t>Total Thyroxine</t>
  </si>
  <si>
    <t>USG</t>
  </si>
  <si>
    <t>Urine Specific Gravity</t>
  </si>
  <si>
    <t>Chemical Class</t>
  </si>
  <si>
    <t>Metabolic Pathway</t>
  </si>
  <si>
    <t>Metabolite</t>
  </si>
  <si>
    <t>CKD Stage</t>
  </si>
  <si>
    <t>Age</t>
  </si>
  <si>
    <t>Weight</t>
  </si>
  <si>
    <t>Creatinine</t>
  </si>
  <si>
    <t>Phosphorus</t>
  </si>
  <si>
    <t>Total Calcium</t>
  </si>
  <si>
    <t>Potassium</t>
  </si>
  <si>
    <t>Sodium</t>
  </si>
  <si>
    <t>Albumin</t>
  </si>
  <si>
    <t>Globulin</t>
  </si>
  <si>
    <t>Cholesterol</t>
  </si>
  <si>
    <t>Bicarbonate</t>
  </si>
  <si>
    <t>Proteinuria</t>
  </si>
  <si>
    <t>Fasted</t>
  </si>
  <si>
    <t>Renal Diet</t>
  </si>
  <si>
    <t>Amino Acid</t>
  </si>
  <si>
    <t>Alanine, Aspartate</t>
  </si>
  <si>
    <t>N-carbamoylalanine</t>
  </si>
  <si>
    <t>Glycine, Serine, Threonine</t>
  </si>
  <si>
    <t>threonine</t>
  </si>
  <si>
    <t>Guanidino, Acetamido</t>
  </si>
  <si>
    <t>1-methylguanidine</t>
  </si>
  <si>
    <t>guanidinosuccinate</t>
  </si>
  <si>
    <t>Histidine</t>
  </si>
  <si>
    <t>histidine</t>
  </si>
  <si>
    <t>Leucine, Isoleucine, Valine</t>
  </si>
  <si>
    <t>isoleucine</t>
  </si>
  <si>
    <t>leucine</t>
  </si>
  <si>
    <t>valine</t>
  </si>
  <si>
    <t>Lysine</t>
  </si>
  <si>
    <t>lysine</t>
  </si>
  <si>
    <t>Lysine Metabolism</t>
  </si>
  <si>
    <t>N,N-dimethyl-5-aminovalerate</t>
  </si>
  <si>
    <t>Methionine, Cysteine, S-Adenosyl-Methionine, Taurine</t>
  </si>
  <si>
    <t>methionine</t>
  </si>
  <si>
    <t>S-methylcysteine</t>
  </si>
  <si>
    <t>taurine</t>
  </si>
  <si>
    <t>tyrosine</t>
  </si>
  <si>
    <t>Phenylalanine</t>
  </si>
  <si>
    <t>phenylacetate</t>
  </si>
  <si>
    <t>phenylalanine</t>
  </si>
  <si>
    <t>Tryptophan</t>
  </si>
  <si>
    <t>indoleacetate</t>
  </si>
  <si>
    <t>indoleacetylglutamine</t>
  </si>
  <si>
    <t>indoxyl-3-sulfate</t>
  </si>
  <si>
    <t>tryptophan</t>
  </si>
  <si>
    <t>tryptophan betaine</t>
  </si>
  <si>
    <t>Tyrosine</t>
  </si>
  <si>
    <t>phenol sulfate</t>
  </si>
  <si>
    <t>Urea cycle, Arginine, Proline</t>
  </si>
  <si>
    <t>arginine</t>
  </si>
  <si>
    <t>dimethylguanidino valeric acid (DMGV)</t>
  </si>
  <si>
    <t>Carbohydrate</t>
  </si>
  <si>
    <t>Glycolysis, Gluconeogenesis, Pyruvate</t>
  </si>
  <si>
    <t>1,5-anhydroglucitol (1,5-AG)</t>
  </si>
  <si>
    <t>Cofactor and Vitamin</t>
  </si>
  <si>
    <t>Ascorbate, Aldarate</t>
  </si>
  <si>
    <t>gulonate</t>
  </si>
  <si>
    <t>retinal</t>
  </si>
  <si>
    <t>Pantothenate, Co-enzyme A</t>
  </si>
  <si>
    <t>pantoate</t>
  </si>
  <si>
    <t>Lipid</t>
  </si>
  <si>
    <t>Bile Acid, Secondary</t>
  </si>
  <si>
    <t>deoxycholate</t>
  </si>
  <si>
    <t>taurodeoxycholic acid 3-sulfate</t>
  </si>
  <si>
    <t>Ceramides</t>
  </si>
  <si>
    <t>ceramide (d18:1/17:0, d17:1/18:0)</t>
  </si>
  <si>
    <t>ceramide (d18:2/24:1, d18:1/24:2)</t>
  </si>
  <si>
    <t>Diacylglycerol</t>
  </si>
  <si>
    <t>diacylglycerol (16:1/18:2 [2], 16:0/18:3 [1])</t>
  </si>
  <si>
    <t>linoleoyl-arachidonoyl-glycerol (18:2/20:4) [1]</t>
  </si>
  <si>
    <t>linoleoyl-linolenoyl-glycerol (18:2/18:3) [1]</t>
  </si>
  <si>
    <t>linoleoyl-linoleoyl-glycerol (18:2/18:2) [2]</t>
  </si>
  <si>
    <t>oleoyl-linoleoyl-glycerol (18:1/18:2) [1]</t>
  </si>
  <si>
    <t>palmitoleoyl-linoleoyl-glycerol (16:1/18:2) [1]</t>
  </si>
  <si>
    <t>Endocannabinoid</t>
  </si>
  <si>
    <t>azeloyltaurine</t>
  </si>
  <si>
    <t>hexanoyltaurine</t>
  </si>
  <si>
    <t>oleoyl ethanolamide</t>
  </si>
  <si>
    <t>Fatty Acid (Acyl Carnitine, Dicarboxylate)</t>
  </si>
  <si>
    <t>pimeloylcarnitine/3-methyladipoylcarnitine (C7-DC)</t>
  </si>
  <si>
    <t>suberoylcarnitine (C8-DC)</t>
  </si>
  <si>
    <t>Fatty Acid (Acyl Carnitine, Hydroxy)</t>
  </si>
  <si>
    <t>(R)-3-hydroxybutyrylcarnitine</t>
  </si>
  <si>
    <t>Fatty Acid, Acyl Choline</t>
  </si>
  <si>
    <t>arachidonoylcholine</t>
  </si>
  <si>
    <t>dihomo-linolenoyl-choline</t>
  </si>
  <si>
    <t>linoleoylcholine</t>
  </si>
  <si>
    <t>oleoylcholine</t>
  </si>
  <si>
    <t>Fatty Acid/BCAA</t>
  </si>
  <si>
    <t>2-methylmalonylcarnitine (C4-DC)</t>
  </si>
  <si>
    <t>Fatty Acid, Amino</t>
  </si>
  <si>
    <t>2-aminoheptanoate</t>
  </si>
  <si>
    <t>2-aminooctanoate</t>
  </si>
  <si>
    <t>Fatty Acid, Branched</t>
  </si>
  <si>
    <t>(16 or 17)-methylstearate (a19:0 or i19:0)</t>
  </si>
  <si>
    <t>(9 or 10)-methylundecanoate (a12:0 or i12:0)</t>
  </si>
  <si>
    <t>Fatty Acid, Dicarboxylate</t>
  </si>
  <si>
    <t>3-hydroxyadipate</t>
  </si>
  <si>
    <t>branched chain 14:0 dicarboxylic acid</t>
  </si>
  <si>
    <t>octadecenedioate (C18:1-DC)</t>
  </si>
  <si>
    <t>pimelate</t>
  </si>
  <si>
    <t>sebacate</t>
  </si>
  <si>
    <t>Fatty Acid, Dihydroxy</t>
  </si>
  <si>
    <t>3,4-dihydroxybutyrate</t>
  </si>
  <si>
    <t>Fatty Acid, Monohydroxy</t>
  </si>
  <si>
    <t>13-HODE + 9-HODE</t>
  </si>
  <si>
    <t>2-hydroxydecanoate</t>
  </si>
  <si>
    <t>Fatty Acid, Short Chain</t>
  </si>
  <si>
    <t>butyrate/isobutyrate (4:0)</t>
  </si>
  <si>
    <t>valerate</t>
  </si>
  <si>
    <t>Glycerolipid</t>
  </si>
  <si>
    <t>glycerol-3-phosphate</t>
  </si>
  <si>
    <t>Lactosylceramides</t>
  </si>
  <si>
    <t>lactosyl-N-palmitoyl-sphingosine (d18:1/16:0)</t>
  </si>
  <si>
    <t>Fatty Acid, Long Chain Polyunsaturated  (n3 and n6)</t>
  </si>
  <si>
    <t>docosapentaenoate (n6 DPA; 22:5n6)</t>
  </si>
  <si>
    <t xml:space="preserve">Fatty Acid, Long Chain Saturated </t>
  </si>
  <si>
    <t>arachidate (20:0)</t>
  </si>
  <si>
    <t>Lysophospholipid</t>
  </si>
  <si>
    <t>1-arachidonoyl-GPI (20:4)</t>
  </si>
  <si>
    <t>1-lignoceroyl-GPC (24:0)</t>
  </si>
  <si>
    <t>Monoacylglycerol</t>
  </si>
  <si>
    <t>1-arachidonylglycerol (20:4)</t>
  </si>
  <si>
    <t>2-arachidonoylglycerol (20:4)</t>
  </si>
  <si>
    <t>Phosphatidylcholine</t>
  </si>
  <si>
    <t>1-myristoyl-2-palmitoyl-GPC (14:0/16:0)</t>
  </si>
  <si>
    <t>1-palmitoleoyl-2-linolenoyl-GPC (16:1/18:3)</t>
  </si>
  <si>
    <t>stearoylcholine</t>
  </si>
  <si>
    <t>Phosphatidylethanolamine</t>
  </si>
  <si>
    <t>1-palmitoyl-2-arachidonoyl-GPE (16:0/20:4)</t>
  </si>
  <si>
    <t>Phosphatidylinositol</t>
  </si>
  <si>
    <t>1-oleoyl-2-arachidonoyl-GPI (18:1/20:4)</t>
  </si>
  <si>
    <t>1-palmitoyl-2-arachidonoyl-GPI (16:0/20:4)</t>
  </si>
  <si>
    <t>1-palmitoyl-2-linoleoyl-GPI (16:0/18:2)</t>
  </si>
  <si>
    <t>Phospholipid</t>
  </si>
  <si>
    <t>choline</t>
  </si>
  <si>
    <t>trimethylamine N-oxide</t>
  </si>
  <si>
    <t>Plasmalogen</t>
  </si>
  <si>
    <t>1-(1-enyl-palmitoyl)-2-arachidonoyl-GPE (P-16:0/20:4)</t>
  </si>
  <si>
    <t>1-(1-enyl-palmitoyl)-2-oleoyl-GPE (P-16:0/18:1)</t>
  </si>
  <si>
    <t>Sphingolipid, Synthesis</t>
  </si>
  <si>
    <t>sphingadienine</t>
  </si>
  <si>
    <t>Sterol</t>
  </si>
  <si>
    <t>cholesterol sulfate</t>
  </si>
  <si>
    <t>Nucleotide</t>
  </si>
  <si>
    <t>Purine, Adenine</t>
  </si>
  <si>
    <t>N6-succinyladenosine</t>
  </si>
  <si>
    <t>Pyrimidine, Uracil</t>
  </si>
  <si>
    <t>4-ureidobutyrate</t>
  </si>
  <si>
    <t>Pyrimidine, Orotate</t>
  </si>
  <si>
    <t>orotidine</t>
  </si>
  <si>
    <t>Unknown</t>
  </si>
  <si>
    <t>Partially-Characterized Metabolite</t>
  </si>
  <si>
    <t>pentose acid</t>
  </si>
  <si>
    <t>bilirubin degradation product, C17H18N2O4 (2)</t>
  </si>
  <si>
    <t>bilirubin degradation product, C17H18N2O4 (3)</t>
  </si>
  <si>
    <t>branched-chain, straight-chain, or cyclopropyl 10:1 fatty acid (1)</t>
  </si>
  <si>
    <t>X-11850</t>
  </si>
  <si>
    <t>X-12007</t>
  </si>
  <si>
    <t>X-12117</t>
  </si>
  <si>
    <t>X-12127</t>
  </si>
  <si>
    <t>X-12730</t>
  </si>
  <si>
    <t>X-16124</t>
  </si>
  <si>
    <t>X-17351</t>
  </si>
  <si>
    <t>X-21258</t>
  </si>
  <si>
    <t>X-21283</t>
  </si>
  <si>
    <t>X-23672</t>
  </si>
  <si>
    <t>X-24935</t>
  </si>
  <si>
    <t>X-24937</t>
  </si>
  <si>
    <t>X-25387</t>
  </si>
  <si>
    <t>Xenobiotic</t>
  </si>
  <si>
    <t>Benzoate</t>
  </si>
  <si>
    <t>p-cresol sulfate</t>
  </si>
  <si>
    <t>Chemical</t>
  </si>
  <si>
    <t>methylnaphthyl sulfate (2)</t>
  </si>
  <si>
    <t>Food Component/Plant</t>
  </si>
  <si>
    <t>4-allylphenol sulfate</t>
  </si>
  <si>
    <t>caffeic acid sulfate</t>
  </si>
  <si>
    <t>equol sulfate</t>
  </si>
  <si>
    <t>methyl indole-3-acetate</t>
  </si>
  <si>
    <t xml:space="preserve">CKD Stage </t>
  </si>
  <si>
    <t>Age (years)</t>
  </si>
  <si>
    <t>&lt;0.000001</t>
  </si>
  <si>
    <t>&gt;0.999999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</si>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</sst>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5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2"/>
      <color rgb="FF9C5700"/>
      <name val="Calibri"/>
      <family val="2"/>
      <scheme val="minor"/>
    </font>
    <font>
      <b/>
      <i/>
      <sz val="12"/>
      <name val="Arial"/>
      <family val="2"/>
    </font>
    <font>
      <b/>
      <i/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2" borderId="0" applyNumberFormat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/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0" fillId="2" borderId="1" xfId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6" xfId="0" applyFont="1" applyBorder="1"/>
    <xf numFmtId="0" fontId="1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200025</xdr:colOff>
      <xdr:row>92</xdr:row>
      <xdr:rowOff>152400</xdr:rowOff>
    </xdr:from>
    <xdr:to>
      <xdr:col>27</xdr:col>
      <xdr:colOff>276225</xdr:colOff>
      <xdr:row>95</xdr:row>
      <xdr:rowOff>9525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C1DA8012-0246-41DD-B9C4-5659A5F40F82}"/>
                </a:ext>
              </a:extLst>
            </xdr14:cNvPr>
            <xdr14:cNvContentPartPr/>
          </xdr14:nvContentPartPr>
          <xdr14:nvPr macro=""/>
          <xdr14:xfrm>
            <a:off x="33489900" y="542925"/>
            <a:ext cx="76200" cy="428625"/>
          </xdr14:xfrm>
        </xdr:contentPart>
      </mc:Choice>
      <mc:Fallback xmlns="">
        <xdr:pic>
          <xdr:nvPicPr>
            <xdr:cNvPr id="5" name="">
              <a:extLst>
                <a:ext uri="{FF2B5EF4-FFF2-40B4-BE49-F238E27FC236}">
                  <a16:creationId xmlns:a16="http://schemas.microsoft.com/office/drawing/2014/main" id="{C1DA8012-0246-41DD-B9C4-5659A5F40F8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471928" y="525291"/>
              <a:ext cx="111784" cy="464254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3-09-13T17:26:26.169"/>
    </inkml:context>
    <inkml:brush xml:id="br0">
      <inkml:brushProperty name="width" value="0.1" units="cm"/>
      <inkml:brushProperty name="height" value="0.1" units="cm"/>
    </inkml:brush>
  </inkml:definitions>
  <inkml:trace contextRef="#ctx0" brushRef="#br0">22171 1958 0 0 0,'0'0'0'0'0</inkml:trace>
  <inkml:trace contextRef="#ctx0" brushRef="#br0" timeOffset="36.47">21960 3254 0 0 0,'0'0'0'0'0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8B27-77F0-451E-9BCF-8A521796E9E4}">
  <dimension ref="A2:B25"/>
  <sheetViews>
    <sheetView workbookViewId="0">
      <selection activeCell="D18" sqref="D18"/>
    </sheetView>
  </sheetViews>
  <sheetFormatPr defaultColWidth="8.85546875" defaultRowHeight="15"/>
  <cols>
    <col min="2" max="2" width="30.42578125" bestFit="1" customWidth="1"/>
  </cols>
  <sheetData>
    <row r="2" spans="1:2">
      <c r="A2" t="s">
        <v>0</v>
      </c>
    </row>
    <row r="3" spans="1:2">
      <c r="A3" t="s">
        <v>1</v>
      </c>
    </row>
    <row r="4" spans="1:2">
      <c r="A4" t="s">
        <v>2</v>
      </c>
    </row>
    <row r="5" spans="1:2">
      <c r="A5" t="s">
        <v>3</v>
      </c>
    </row>
    <row r="6" spans="1:2">
      <c r="A6" t="s">
        <v>4</v>
      </c>
    </row>
    <row r="7" spans="1:2">
      <c r="A7" t="s">
        <v>5</v>
      </c>
    </row>
    <row r="9" spans="1:2">
      <c r="A9" s="29" t="s">
        <v>6</v>
      </c>
      <c r="B9" s="29"/>
    </row>
    <row r="10" spans="1:2">
      <c r="A10" t="s">
        <v>7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17</v>
      </c>
      <c r="B15" s="2" t="s">
        <v>18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s="2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</sheetData>
  <mergeCells count="1"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11"/>
  <sheetViews>
    <sheetView workbookViewId="0">
      <selection activeCell="O32" sqref="O32"/>
    </sheetView>
  </sheetViews>
  <sheetFormatPr defaultColWidth="9.140625" defaultRowHeight="14.1"/>
  <cols>
    <col min="1" max="1" width="18.140625" style="10" bestFit="1" customWidth="1"/>
    <col min="2" max="2" width="45.85546875" style="10" bestFit="1" customWidth="1"/>
    <col min="3" max="3" width="54.28515625" style="10" bestFit="1" customWidth="1"/>
    <col min="4" max="4" width="13.28515625" style="13" bestFit="1" customWidth="1"/>
    <col min="5" max="5" width="11" style="13" bestFit="1" customWidth="1"/>
    <col min="6" max="6" width="12.140625" style="13" bestFit="1" customWidth="1"/>
    <col min="7" max="8" width="11.7109375" style="13" bestFit="1" customWidth="1"/>
    <col min="9" max="9" width="12.85546875" style="13" bestFit="1" customWidth="1"/>
    <col min="10" max="10" width="11.85546875" style="13" bestFit="1" customWidth="1"/>
    <col min="11" max="11" width="12.42578125" style="13" bestFit="1" customWidth="1"/>
    <col min="12" max="12" width="9.140625" style="13"/>
    <col min="13" max="13" width="13.42578125" style="13" bestFit="1" customWidth="1"/>
    <col min="14" max="14" width="14.7109375" style="13" bestFit="1" customWidth="1"/>
    <col min="15" max="15" width="13.28515625" style="13" bestFit="1" customWidth="1"/>
    <col min="16" max="16" width="13" style="13" bestFit="1" customWidth="1"/>
    <col min="17" max="17" width="13.7109375" style="13" bestFit="1" customWidth="1"/>
    <col min="18" max="18" width="12.42578125" style="13" bestFit="1" customWidth="1"/>
    <col min="19" max="19" width="13.7109375" style="13" bestFit="1" customWidth="1"/>
    <col min="20" max="20" width="13" style="13" bestFit="1" customWidth="1"/>
    <col min="21" max="21" width="14" style="13" bestFit="1" customWidth="1"/>
    <col min="22" max="22" width="14.42578125" style="13" bestFit="1" customWidth="1"/>
    <col min="23" max="23" width="12.42578125" style="13" bestFit="1" customWidth="1"/>
    <col min="24" max="24" width="13.42578125" style="13" bestFit="1" customWidth="1"/>
    <col min="25" max="25" width="14.140625" style="13" bestFit="1" customWidth="1"/>
    <col min="26" max="26" width="13.140625" style="13" bestFit="1" customWidth="1"/>
    <col min="27" max="27" width="14" style="13" bestFit="1" customWidth="1"/>
    <col min="28" max="16384" width="9.140625" style="10"/>
  </cols>
  <sheetData>
    <row r="1" spans="1:27" s="9" customFormat="1">
      <c r="A1" s="9" t="s">
        <v>39</v>
      </c>
      <c r="B1" s="9" t="s">
        <v>40</v>
      </c>
      <c r="C1" s="9" t="s">
        <v>41</v>
      </c>
      <c r="D1" s="15" t="s">
        <v>42</v>
      </c>
      <c r="E1" s="15" t="s">
        <v>43</v>
      </c>
      <c r="F1" s="15" t="s">
        <v>44</v>
      </c>
      <c r="G1" s="15" t="s">
        <v>7</v>
      </c>
      <c r="H1" s="15" t="s">
        <v>29</v>
      </c>
      <c r="I1" s="15" t="s">
        <v>9</v>
      </c>
      <c r="J1" s="15" t="s">
        <v>25</v>
      </c>
      <c r="K1" s="15" t="s">
        <v>45</v>
      </c>
      <c r="L1" s="15" t="s">
        <v>11</v>
      </c>
      <c r="M1" s="15" t="s">
        <v>31</v>
      </c>
      <c r="N1" s="15" t="s">
        <v>46</v>
      </c>
      <c r="O1" s="15" t="s">
        <v>47</v>
      </c>
      <c r="P1" s="15" t="s">
        <v>48</v>
      </c>
      <c r="Q1" s="15" t="s">
        <v>49</v>
      </c>
      <c r="R1" s="15" t="s">
        <v>50</v>
      </c>
      <c r="S1" s="15" t="s">
        <v>51</v>
      </c>
      <c r="T1" s="15" t="s">
        <v>33</v>
      </c>
      <c r="U1" s="15" t="s">
        <v>52</v>
      </c>
      <c r="V1" s="15" t="s">
        <v>53</v>
      </c>
      <c r="W1" s="15" t="s">
        <v>37</v>
      </c>
      <c r="X1" s="15" t="s">
        <v>54</v>
      </c>
      <c r="Y1" s="15" t="s">
        <v>35</v>
      </c>
      <c r="Z1" s="15" t="s">
        <v>55</v>
      </c>
      <c r="AA1" s="15" t="s">
        <v>56</v>
      </c>
    </row>
    <row r="2" spans="1:27" hidden="1">
      <c r="A2" s="31" t="s">
        <v>57</v>
      </c>
      <c r="B2" s="10" t="s">
        <v>58</v>
      </c>
      <c r="C2" s="12" t="s">
        <v>59</v>
      </c>
      <c r="D2" s="16">
        <v>0.54449999999999998</v>
      </c>
      <c r="E2" s="16">
        <v>0.29149999999999998</v>
      </c>
      <c r="F2" s="16">
        <v>-0.45810000000000001</v>
      </c>
      <c r="G2" s="16">
        <v>-0.37730000000000002</v>
      </c>
      <c r="H2" s="16">
        <v>0.47820000000000001</v>
      </c>
      <c r="I2" s="11">
        <v>-9.0329999999999994E-2</v>
      </c>
      <c r="J2" s="11">
        <v>-0.2414</v>
      </c>
      <c r="K2" s="16">
        <v>0.54690000000000005</v>
      </c>
      <c r="L2" s="16">
        <v>0.4899</v>
      </c>
      <c r="M2" s="11">
        <v>0.4395</v>
      </c>
      <c r="N2" s="11">
        <v>-2.3400000000000001E-2</v>
      </c>
      <c r="O2" s="16">
        <v>0.40229999999999999</v>
      </c>
      <c r="P2" s="11">
        <v>0.24210000000000001</v>
      </c>
      <c r="Q2" s="11">
        <v>-0.2606</v>
      </c>
      <c r="R2" s="11">
        <v>-0.21809999999999999</v>
      </c>
      <c r="S2" s="11">
        <v>0.28810000000000002</v>
      </c>
      <c r="T2" s="16">
        <v>0.35049999999999998</v>
      </c>
      <c r="U2" s="11">
        <v>0.13150000000000001</v>
      </c>
      <c r="V2" s="11">
        <v>-8.7319999999999995E-2</v>
      </c>
      <c r="W2" s="16">
        <v>-0.58679999999999999</v>
      </c>
      <c r="X2" s="11">
        <v>0.1457</v>
      </c>
      <c r="Y2" s="11">
        <v>-0.27479999999999999</v>
      </c>
      <c r="Z2" s="11">
        <v>6.3369999999999998E-3</v>
      </c>
      <c r="AA2" s="16">
        <v>0.48449999999999999</v>
      </c>
    </row>
    <row r="3" spans="1:27" hidden="1">
      <c r="A3" s="31"/>
      <c r="B3" s="10" t="s">
        <v>60</v>
      </c>
      <c r="C3" s="12" t="s">
        <v>61</v>
      </c>
      <c r="D3" s="16">
        <v>-0.7712</v>
      </c>
      <c r="E3" s="16">
        <v>-0.29859999999999998</v>
      </c>
      <c r="F3" s="16">
        <v>0.3619</v>
      </c>
      <c r="G3" s="16">
        <v>0.3674</v>
      </c>
      <c r="H3" s="16">
        <v>-0.51970000000000005</v>
      </c>
      <c r="I3" s="11">
        <v>7.8320000000000001E-2</v>
      </c>
      <c r="J3" s="16">
        <v>0.33539999999999998</v>
      </c>
      <c r="K3" s="16">
        <v>-0.71430000000000005</v>
      </c>
      <c r="L3" s="16">
        <v>-0.62560000000000004</v>
      </c>
      <c r="M3" s="11">
        <v>0.13519999999999999</v>
      </c>
      <c r="N3" s="11">
        <v>-8.8620000000000004E-2</v>
      </c>
      <c r="O3" s="16">
        <v>-0.49020000000000002</v>
      </c>
      <c r="P3" s="11">
        <v>-6.9279999999999994E-2</v>
      </c>
      <c r="Q3" s="11">
        <v>-3.124E-2</v>
      </c>
      <c r="R3" s="16">
        <v>0.31409999999999999</v>
      </c>
      <c r="S3" s="11">
        <v>-0.17</v>
      </c>
      <c r="T3" s="11">
        <v>-0.1542</v>
      </c>
      <c r="U3" s="11">
        <v>-0.2072</v>
      </c>
      <c r="V3" s="11">
        <v>0.20150000000000001</v>
      </c>
      <c r="W3" s="16">
        <v>0.74929999999999997</v>
      </c>
      <c r="X3" s="11">
        <v>-0.26329999999999998</v>
      </c>
      <c r="Y3" s="16">
        <v>0.3533</v>
      </c>
      <c r="Z3" s="11">
        <v>0.14960000000000001</v>
      </c>
      <c r="AA3" s="16">
        <v>-0.6966</v>
      </c>
    </row>
    <row r="4" spans="1:27" ht="15" hidden="1" customHeight="1">
      <c r="A4" s="31"/>
      <c r="B4" s="31" t="s">
        <v>62</v>
      </c>
      <c r="C4" s="10" t="s">
        <v>63</v>
      </c>
      <c r="D4" s="16">
        <v>0.7359</v>
      </c>
      <c r="E4" s="16">
        <v>0.3851</v>
      </c>
      <c r="F4" s="11">
        <v>-0.1467</v>
      </c>
      <c r="G4" s="11">
        <v>-6.5720000000000001E-2</v>
      </c>
      <c r="H4" s="16">
        <v>0.35349999999999998</v>
      </c>
      <c r="I4" s="11">
        <v>0.1961</v>
      </c>
      <c r="J4" s="16">
        <v>-0.34279999999999999</v>
      </c>
      <c r="K4" s="16">
        <v>0.66700000000000004</v>
      </c>
      <c r="L4" s="16">
        <v>0.73660000000000003</v>
      </c>
      <c r="M4" s="11">
        <v>-0.30430000000000001</v>
      </c>
      <c r="N4" s="16">
        <v>0.30199999999999999</v>
      </c>
      <c r="O4" s="16">
        <v>0.46210000000000001</v>
      </c>
      <c r="P4" s="11">
        <v>0.10349999999999999</v>
      </c>
      <c r="Q4" s="11">
        <v>0.2208</v>
      </c>
      <c r="R4" s="11">
        <v>-7.0080000000000003E-2</v>
      </c>
      <c r="S4" s="16">
        <v>0.3498</v>
      </c>
      <c r="T4" s="16">
        <v>0.37540000000000001</v>
      </c>
      <c r="U4" s="11">
        <v>-0.14299999999999999</v>
      </c>
      <c r="V4" s="11">
        <v>-0.18790000000000001</v>
      </c>
      <c r="W4" s="16">
        <v>-0.57840000000000003</v>
      </c>
      <c r="X4" s="11">
        <v>0.1905</v>
      </c>
      <c r="Y4" s="16">
        <v>-0.3286</v>
      </c>
      <c r="Z4" s="16">
        <v>-0.29459999999999997</v>
      </c>
      <c r="AA4" s="16">
        <v>0.49640000000000001</v>
      </c>
    </row>
    <row r="5" spans="1:27" hidden="1">
      <c r="A5" s="31"/>
      <c r="B5" s="31"/>
      <c r="C5" s="10" t="s">
        <v>64</v>
      </c>
      <c r="D5" s="16">
        <v>0.73370000000000002</v>
      </c>
      <c r="E5" s="16">
        <v>0.50449999999999995</v>
      </c>
      <c r="F5" s="11">
        <v>-0.14610000000000001</v>
      </c>
      <c r="G5" s="11">
        <v>-5.509E-2</v>
      </c>
      <c r="H5" s="16">
        <v>0.47470000000000001</v>
      </c>
      <c r="I5" s="11">
        <v>0.1449</v>
      </c>
      <c r="J5" s="16">
        <v>-0.41499999999999998</v>
      </c>
      <c r="K5" s="16">
        <v>0.58109999999999995</v>
      </c>
      <c r="L5" s="16">
        <v>0.79920000000000002</v>
      </c>
      <c r="M5" s="11">
        <v>0.54090000000000005</v>
      </c>
      <c r="N5" s="16">
        <v>0.42270000000000002</v>
      </c>
      <c r="O5" s="16">
        <v>0.3705</v>
      </c>
      <c r="P5" s="11">
        <v>0.1106</v>
      </c>
      <c r="Q5" s="11">
        <v>-9.1719999999999996E-2</v>
      </c>
      <c r="R5" s="11">
        <v>-0.17730000000000001</v>
      </c>
      <c r="S5" s="16">
        <v>0.39419999999999999</v>
      </c>
      <c r="T5" s="16">
        <v>0.49619999999999997</v>
      </c>
      <c r="U5" s="11">
        <v>-0.16159999999999999</v>
      </c>
      <c r="V5" s="11">
        <v>2.8840000000000001E-2</v>
      </c>
      <c r="W5" s="16">
        <v>-0.66059999999999997</v>
      </c>
      <c r="X5" s="16">
        <v>0.37390000000000001</v>
      </c>
      <c r="Y5" s="11">
        <v>-0.248</v>
      </c>
      <c r="Z5" s="11">
        <v>-0.17130000000000001</v>
      </c>
      <c r="AA5" s="16">
        <v>0.46489999999999998</v>
      </c>
    </row>
    <row r="6" spans="1:27" hidden="1">
      <c r="A6" s="31"/>
      <c r="B6" s="10" t="s">
        <v>65</v>
      </c>
      <c r="C6" s="12" t="s">
        <v>66</v>
      </c>
      <c r="D6" s="16">
        <v>-0.72699999999999998</v>
      </c>
      <c r="E6" s="11">
        <v>-0.26029999999999998</v>
      </c>
      <c r="F6" s="11">
        <v>4.6909999999999999E-3</v>
      </c>
      <c r="G6" s="11">
        <v>0.1027</v>
      </c>
      <c r="H6" s="16">
        <v>-0.3417</v>
      </c>
      <c r="I6" s="11">
        <v>-4.317E-2</v>
      </c>
      <c r="J6" s="11">
        <v>0.1515</v>
      </c>
      <c r="K6" s="16">
        <v>-0.68630000000000002</v>
      </c>
      <c r="L6" s="16">
        <v>-0.68740000000000001</v>
      </c>
      <c r="M6" s="11">
        <v>-0.5071</v>
      </c>
      <c r="N6" s="11">
        <v>-0.2271</v>
      </c>
      <c r="O6" s="16">
        <v>-0.58279999999999998</v>
      </c>
      <c r="P6" s="11">
        <v>1.119E-2</v>
      </c>
      <c r="Q6" s="11">
        <v>-7.1569999999999995E-2</v>
      </c>
      <c r="R6" s="11">
        <v>0.1079</v>
      </c>
      <c r="S6" s="11">
        <v>-0.1991</v>
      </c>
      <c r="T6" s="11">
        <v>-0.22339999999999999</v>
      </c>
      <c r="U6" s="11">
        <v>-0.15790000000000001</v>
      </c>
      <c r="V6" s="11">
        <v>0.18690000000000001</v>
      </c>
      <c r="W6" s="16">
        <v>0.67859999999999998</v>
      </c>
      <c r="X6" s="16">
        <v>-0.43099999999999999</v>
      </c>
      <c r="Y6" s="16">
        <v>0.34949999999999998</v>
      </c>
      <c r="Z6" s="11">
        <v>0.17180000000000001</v>
      </c>
      <c r="AA6" s="16">
        <v>-0.66659999999999997</v>
      </c>
    </row>
    <row r="7" spans="1:27" hidden="1">
      <c r="A7" s="31"/>
      <c r="B7" s="31" t="s">
        <v>67</v>
      </c>
      <c r="C7" s="12" t="s">
        <v>68</v>
      </c>
      <c r="D7" s="16">
        <v>-0.5464</v>
      </c>
      <c r="E7" s="11">
        <v>-7.3959999999999998E-2</v>
      </c>
      <c r="F7" s="11">
        <v>3.916E-2</v>
      </c>
      <c r="G7" s="11">
        <v>0.17530000000000001</v>
      </c>
      <c r="H7" s="11">
        <v>-0.25569999999999998</v>
      </c>
      <c r="I7" s="11">
        <v>0.1056</v>
      </c>
      <c r="J7" s="11">
        <v>0.159</v>
      </c>
      <c r="K7" s="16">
        <v>-0.55510000000000004</v>
      </c>
      <c r="L7" s="16">
        <v>-0.47270000000000001</v>
      </c>
      <c r="M7" s="11">
        <v>-3.381E-2</v>
      </c>
      <c r="N7" s="11">
        <v>-3.3349999999999998E-2</v>
      </c>
      <c r="O7" s="16">
        <v>-0.3911</v>
      </c>
      <c r="P7" s="11">
        <v>-2.7420000000000001E-3</v>
      </c>
      <c r="Q7" s="11">
        <v>-0.1235</v>
      </c>
      <c r="R7" s="11">
        <v>0.14899999999999999</v>
      </c>
      <c r="S7" s="11">
        <v>7.0879999999999999E-2</v>
      </c>
      <c r="T7" s="11">
        <v>3.884E-2</v>
      </c>
      <c r="U7" s="16">
        <v>-0.38419999999999999</v>
      </c>
      <c r="V7" s="11">
        <v>0.1246</v>
      </c>
      <c r="W7" s="16">
        <v>0.49</v>
      </c>
      <c r="X7" s="11">
        <v>-0.2422</v>
      </c>
      <c r="Y7" s="16">
        <v>0.3332</v>
      </c>
      <c r="Z7" s="11">
        <v>7.7640000000000001E-2</v>
      </c>
      <c r="AA7" s="16">
        <v>-0.60699999999999998</v>
      </c>
    </row>
    <row r="8" spans="1:27" hidden="1">
      <c r="A8" s="31"/>
      <c r="B8" s="31"/>
      <c r="C8" s="12" t="s">
        <v>69</v>
      </c>
      <c r="D8" s="16">
        <v>-0.59740000000000004</v>
      </c>
      <c r="E8" s="11">
        <v>-0.1014</v>
      </c>
      <c r="F8" s="11">
        <v>0.1011</v>
      </c>
      <c r="G8" s="11">
        <v>0.1903</v>
      </c>
      <c r="H8" s="16">
        <v>-0.28139999999999998</v>
      </c>
      <c r="I8" s="11">
        <v>7.0300000000000001E-2</v>
      </c>
      <c r="J8" s="11">
        <v>0.20200000000000001</v>
      </c>
      <c r="K8" s="16">
        <v>-0.59689999999999999</v>
      </c>
      <c r="L8" s="16">
        <v>-0.50519999999999998</v>
      </c>
      <c r="M8" s="11">
        <v>-3.381E-2</v>
      </c>
      <c r="N8" s="11">
        <v>-1.204E-2</v>
      </c>
      <c r="O8" s="16">
        <v>-0.41099999999999998</v>
      </c>
      <c r="P8" s="11">
        <v>3.4430000000000002E-2</v>
      </c>
      <c r="Q8" s="11">
        <v>-0.1182</v>
      </c>
      <c r="R8" s="11">
        <v>0.17549999999999999</v>
      </c>
      <c r="S8" s="11">
        <v>6.5860000000000002E-2</v>
      </c>
      <c r="T8" s="11">
        <v>3.6060000000000002E-2</v>
      </c>
      <c r="U8" s="16">
        <v>-0.30280000000000001</v>
      </c>
      <c r="V8" s="11">
        <v>0.1595</v>
      </c>
      <c r="W8" s="16">
        <v>0.52810000000000001</v>
      </c>
      <c r="X8" s="11">
        <v>-0.22320000000000001</v>
      </c>
      <c r="Y8" s="16">
        <v>0.3422</v>
      </c>
      <c r="Z8" s="11">
        <v>3.8300000000000001E-2</v>
      </c>
      <c r="AA8" s="16">
        <v>-0.59860000000000002</v>
      </c>
    </row>
    <row r="9" spans="1:27" hidden="1">
      <c r="A9" s="31"/>
      <c r="B9" s="31"/>
      <c r="C9" s="12" t="s">
        <v>70</v>
      </c>
      <c r="D9" s="16">
        <v>-0.57450000000000001</v>
      </c>
      <c r="E9" s="11">
        <v>-0.13159999999999999</v>
      </c>
      <c r="F9" s="11">
        <v>1.7770000000000001E-2</v>
      </c>
      <c r="G9" s="11">
        <v>8.8550000000000004E-2</v>
      </c>
      <c r="H9" s="16">
        <v>-0.3392</v>
      </c>
      <c r="I9" s="11">
        <v>1.9120000000000002E-2</v>
      </c>
      <c r="J9" s="11">
        <v>0.20669999999999999</v>
      </c>
      <c r="K9" s="16">
        <v>-0.54830000000000001</v>
      </c>
      <c r="L9" s="16">
        <v>-0.51500000000000001</v>
      </c>
      <c r="M9" s="11">
        <v>0.37190000000000001</v>
      </c>
      <c r="N9" s="11">
        <v>-6.0440000000000001E-2</v>
      </c>
      <c r="O9" s="16">
        <v>-0.3463</v>
      </c>
      <c r="P9" s="11">
        <v>-1.584E-2</v>
      </c>
      <c r="Q9" s="11">
        <v>-0.18010000000000001</v>
      </c>
      <c r="R9" s="11">
        <v>0.1166</v>
      </c>
      <c r="S9" s="11">
        <v>4.5679999999999998E-2</v>
      </c>
      <c r="T9" s="11">
        <v>1.942E-2</v>
      </c>
      <c r="U9" s="16">
        <v>-0.30159999999999998</v>
      </c>
      <c r="V9" s="11">
        <v>0.1026</v>
      </c>
      <c r="W9" s="16">
        <v>0.47770000000000001</v>
      </c>
      <c r="X9" s="16">
        <v>-0.34179999999999999</v>
      </c>
      <c r="Y9" s="16">
        <v>0.32300000000000001</v>
      </c>
      <c r="Z9" s="11">
        <v>0.11269999999999999</v>
      </c>
      <c r="AA9" s="16">
        <v>-0.54959999999999998</v>
      </c>
    </row>
    <row r="10" spans="1:27" hidden="1">
      <c r="A10" s="31"/>
      <c r="B10" s="10" t="s">
        <v>71</v>
      </c>
      <c r="C10" s="12" t="s">
        <v>72</v>
      </c>
      <c r="D10" s="16">
        <v>-0.5514</v>
      </c>
      <c r="E10" s="11">
        <v>-0.17499999999999999</v>
      </c>
      <c r="F10" s="11">
        <v>-2.6499999999999999E-2</v>
      </c>
      <c r="G10" s="11">
        <v>-1.008E-2</v>
      </c>
      <c r="H10" s="11">
        <v>-0.1081</v>
      </c>
      <c r="I10" s="11">
        <v>-6.1429999999999998E-2</v>
      </c>
      <c r="J10" s="11">
        <v>0.19070000000000001</v>
      </c>
      <c r="K10" s="16">
        <v>-0.53549999999999998</v>
      </c>
      <c r="L10" s="16">
        <v>-0.52690000000000003</v>
      </c>
      <c r="M10" s="11">
        <v>0.27039999999999997</v>
      </c>
      <c r="N10" s="11">
        <v>-0.22059999999999999</v>
      </c>
      <c r="O10" s="11">
        <v>-0.20300000000000001</v>
      </c>
      <c r="P10" s="11">
        <v>2.681E-2</v>
      </c>
      <c r="Q10" s="11">
        <v>-0.15939999999999999</v>
      </c>
      <c r="R10" s="11">
        <v>7.9490000000000005E-2</v>
      </c>
      <c r="S10" s="11">
        <v>-5.3860000000000002E-3</v>
      </c>
      <c r="T10" s="11">
        <v>-2.5059999999999999E-2</v>
      </c>
      <c r="U10" s="11">
        <v>-5.6959999999999997E-2</v>
      </c>
      <c r="V10" s="11">
        <v>4.752E-2</v>
      </c>
      <c r="W10" s="16">
        <v>0.51329999999999998</v>
      </c>
      <c r="X10" s="11">
        <v>-0.1237</v>
      </c>
      <c r="Y10" s="16">
        <v>0.29659999999999997</v>
      </c>
      <c r="Z10" s="11">
        <v>0.19</v>
      </c>
      <c r="AA10" s="16">
        <v>-0.2974</v>
      </c>
    </row>
    <row r="11" spans="1:27" hidden="1">
      <c r="A11" s="31"/>
      <c r="B11" s="10" t="s">
        <v>73</v>
      </c>
      <c r="C11" s="10" t="s">
        <v>74</v>
      </c>
      <c r="D11" s="16">
        <v>0.50190000000000001</v>
      </c>
      <c r="E11" s="11">
        <v>0.2447</v>
      </c>
      <c r="F11" s="11">
        <v>2.9940000000000001E-2</v>
      </c>
      <c r="G11" s="11">
        <v>0.14990000000000001</v>
      </c>
      <c r="H11" s="11">
        <v>0.22720000000000001</v>
      </c>
      <c r="I11" s="11">
        <v>2.963E-2</v>
      </c>
      <c r="J11" s="11">
        <v>-0.21060000000000001</v>
      </c>
      <c r="K11" s="16">
        <v>0.47039999999999998</v>
      </c>
      <c r="L11" s="16">
        <v>0.4209</v>
      </c>
      <c r="M11" s="11">
        <v>-0.13519999999999999</v>
      </c>
      <c r="N11" s="11">
        <v>5.824E-2</v>
      </c>
      <c r="O11" s="11">
        <v>0.25069999999999998</v>
      </c>
      <c r="P11" s="11">
        <v>0.1958</v>
      </c>
      <c r="Q11" s="11">
        <v>-4.8779999999999997E-2</v>
      </c>
      <c r="R11" s="11">
        <v>-0.1764</v>
      </c>
      <c r="S11" s="11">
        <v>0.2455</v>
      </c>
      <c r="T11" s="16">
        <v>0.30669999999999997</v>
      </c>
      <c r="U11" s="11">
        <v>-5.9610000000000003E-2</v>
      </c>
      <c r="V11" s="11">
        <v>0.1651</v>
      </c>
      <c r="W11" s="16">
        <v>-0.38119999999999998</v>
      </c>
      <c r="X11" s="11">
        <v>-9.3450000000000005E-2</v>
      </c>
      <c r="Y11" s="11">
        <v>-5.1549999999999999E-2</v>
      </c>
      <c r="Z11" s="11">
        <v>0.20119999999999999</v>
      </c>
      <c r="AA11" s="11">
        <v>0.2445</v>
      </c>
    </row>
    <row r="12" spans="1:27" hidden="1">
      <c r="A12" s="31"/>
      <c r="B12" s="31" t="s">
        <v>75</v>
      </c>
      <c r="C12" s="12" t="s">
        <v>76</v>
      </c>
      <c r="D12" s="16">
        <v>-0.48499999999999999</v>
      </c>
      <c r="E12" s="11">
        <v>-0.14449999999999999</v>
      </c>
      <c r="F12" s="11">
        <v>0.16769999999999999</v>
      </c>
      <c r="G12" s="16">
        <v>0.29099999999999998</v>
      </c>
      <c r="H12" s="11">
        <v>-0.21809999999999999</v>
      </c>
      <c r="I12" s="11">
        <v>0.1202</v>
      </c>
      <c r="J12" s="11">
        <v>5.2350000000000001E-2</v>
      </c>
      <c r="K12" s="16">
        <v>-0.54610000000000003</v>
      </c>
      <c r="L12" s="16">
        <v>-0.47220000000000001</v>
      </c>
      <c r="M12" s="11">
        <v>-0.13519999999999999</v>
      </c>
      <c r="N12" s="11">
        <v>-6.7239999999999994E-2</v>
      </c>
      <c r="O12" s="16">
        <v>-0.49769999999999998</v>
      </c>
      <c r="P12" s="11">
        <v>7.5819999999999999E-2</v>
      </c>
      <c r="Q12" s="11">
        <v>0.17860000000000001</v>
      </c>
      <c r="R12" s="16">
        <v>0.27539999999999998</v>
      </c>
      <c r="S12" s="11">
        <v>-0.14630000000000001</v>
      </c>
      <c r="T12" s="11">
        <v>-0.12429999999999999</v>
      </c>
      <c r="U12" s="11">
        <v>-0.159</v>
      </c>
      <c r="V12" s="11">
        <v>3.3670000000000002E-3</v>
      </c>
      <c r="W12" s="16">
        <v>0.46460000000000001</v>
      </c>
      <c r="X12" s="11">
        <v>-0.16059999999999999</v>
      </c>
      <c r="Y12" s="11">
        <v>0.20449999999999999</v>
      </c>
      <c r="Z12" s="11">
        <v>0.1103</v>
      </c>
      <c r="AA12" s="16">
        <v>-0.49509999999999998</v>
      </c>
    </row>
    <row r="13" spans="1:27" hidden="1">
      <c r="A13" s="31"/>
      <c r="B13" s="31"/>
      <c r="C13" s="10" t="s">
        <v>77</v>
      </c>
      <c r="D13" s="16">
        <v>-0.67390000000000005</v>
      </c>
      <c r="E13" s="11">
        <v>-0.2596</v>
      </c>
      <c r="F13" s="11">
        <v>-0.11799999999999999</v>
      </c>
      <c r="G13" s="11">
        <v>-0.16439999999999999</v>
      </c>
      <c r="H13" s="16">
        <v>-0.27379999999999999</v>
      </c>
      <c r="I13" s="11">
        <v>-4.7379999999999999E-2</v>
      </c>
      <c r="J13" s="11">
        <v>0.2263</v>
      </c>
      <c r="K13" s="16">
        <v>-0.57589999999999997</v>
      </c>
      <c r="L13" s="16">
        <v>-0.73860000000000003</v>
      </c>
      <c r="M13" s="11">
        <v>0.30430000000000001</v>
      </c>
      <c r="N13" s="16">
        <v>-0.31619999999999998</v>
      </c>
      <c r="O13" s="16">
        <v>-0.49399999999999999</v>
      </c>
      <c r="P13" s="11">
        <v>-9.6420000000000006E-2</v>
      </c>
      <c r="Q13" s="11">
        <v>-0.15440000000000001</v>
      </c>
      <c r="R13" s="11">
        <v>-0.2155</v>
      </c>
      <c r="S13" s="11">
        <v>-0.15429999999999999</v>
      </c>
      <c r="T13" s="16">
        <v>-0.32429999999999998</v>
      </c>
      <c r="U13" s="11">
        <v>-7.7280000000000001E-2</v>
      </c>
      <c r="V13" s="11">
        <v>0.19500000000000001</v>
      </c>
      <c r="W13" s="16">
        <v>0.56140000000000001</v>
      </c>
      <c r="X13" s="16">
        <v>-0.57020000000000004</v>
      </c>
      <c r="Y13" s="16">
        <v>0.37190000000000001</v>
      </c>
      <c r="Z13" s="11">
        <v>0.20799999999999999</v>
      </c>
      <c r="AA13" s="16">
        <v>-0.55149999999999999</v>
      </c>
    </row>
    <row r="14" spans="1:27" hidden="1">
      <c r="A14" s="31"/>
      <c r="B14" s="31"/>
      <c r="C14" s="12" t="s">
        <v>78</v>
      </c>
      <c r="D14" s="11">
        <v>0.13650000000000001</v>
      </c>
      <c r="E14" s="16">
        <v>0.3528</v>
      </c>
      <c r="F14" s="11">
        <v>-8.5989999999999997E-2</v>
      </c>
      <c r="G14" s="11">
        <v>0.1007</v>
      </c>
      <c r="H14" s="11">
        <v>-7.9100000000000004E-2</v>
      </c>
      <c r="I14" s="11">
        <v>7.7460000000000003E-3</v>
      </c>
      <c r="J14" s="11">
        <v>-1.218E-2</v>
      </c>
      <c r="K14" s="11">
        <v>0.17349999999999999</v>
      </c>
      <c r="L14" s="11">
        <v>6.0769999999999998E-2</v>
      </c>
      <c r="M14" s="11">
        <v>-6.7610000000000003E-2</v>
      </c>
      <c r="N14" s="11">
        <v>-0.1341</v>
      </c>
      <c r="O14" s="11">
        <v>0.2525</v>
      </c>
      <c r="P14" s="16">
        <v>0.40550000000000003</v>
      </c>
      <c r="Q14" s="11">
        <v>4.1619999999999997E-2</v>
      </c>
      <c r="R14" s="11">
        <v>0.22559999999999999</v>
      </c>
      <c r="S14" s="11">
        <v>-3.7699999999999997E-2</v>
      </c>
      <c r="T14" s="11">
        <v>0.1038</v>
      </c>
      <c r="U14" s="11">
        <v>-0.11269999999999999</v>
      </c>
      <c r="V14" s="11">
        <v>0.17230000000000001</v>
      </c>
      <c r="W14" s="11">
        <v>-0.17119999999999999</v>
      </c>
      <c r="X14" s="11">
        <v>-3.184E-2</v>
      </c>
      <c r="Y14" s="11">
        <v>0.16880000000000001</v>
      </c>
      <c r="Z14" s="11">
        <v>-8.8789999999999994E-2</v>
      </c>
      <c r="AA14" s="11">
        <v>6.3469999999999999E-2</v>
      </c>
    </row>
    <row r="15" spans="1:27" hidden="1">
      <c r="A15" s="31"/>
      <c r="B15" s="31"/>
      <c r="C15" s="12" t="s">
        <v>79</v>
      </c>
      <c r="D15" s="16">
        <v>-0.67969999999999997</v>
      </c>
      <c r="E15" s="11">
        <v>-0.26450000000000001</v>
      </c>
      <c r="F15" s="16">
        <v>0.31019999999999998</v>
      </c>
      <c r="G15" s="16">
        <v>0.31609999999999999</v>
      </c>
      <c r="H15" s="16">
        <v>-0.4869</v>
      </c>
      <c r="I15" s="11">
        <v>0.17249999999999999</v>
      </c>
      <c r="J15" s="16">
        <v>0.35649999999999998</v>
      </c>
      <c r="K15" s="16">
        <v>-0.63929999999999998</v>
      </c>
      <c r="L15" s="16">
        <v>-0.59260000000000002</v>
      </c>
      <c r="M15" s="11">
        <v>-0.4395</v>
      </c>
      <c r="N15" s="11">
        <v>-8.7209999999999996E-2</v>
      </c>
      <c r="O15" s="16">
        <v>-0.47289999999999999</v>
      </c>
      <c r="P15" s="11">
        <v>-5.1490000000000001E-2</v>
      </c>
      <c r="Q15" s="11">
        <v>-7.8990000000000005E-2</v>
      </c>
      <c r="R15" s="11">
        <v>0.2293</v>
      </c>
      <c r="S15" s="11">
        <v>-0.2445</v>
      </c>
      <c r="T15" s="16">
        <v>-0.29380000000000001</v>
      </c>
      <c r="U15" s="16">
        <v>-0.32629999999999998</v>
      </c>
      <c r="V15" s="11">
        <v>3.3610000000000001E-2</v>
      </c>
      <c r="W15" s="16">
        <v>0.69469999999999998</v>
      </c>
      <c r="X15" s="11">
        <v>-5.6610000000000001E-2</v>
      </c>
      <c r="Y15" s="16">
        <v>0.35260000000000002</v>
      </c>
      <c r="Z15" s="11">
        <v>-1.166E-2</v>
      </c>
      <c r="AA15" s="16">
        <v>-0.48749999999999999</v>
      </c>
    </row>
    <row r="16" spans="1:27" hidden="1">
      <c r="A16" s="31"/>
      <c r="B16" s="31" t="s">
        <v>80</v>
      </c>
      <c r="C16" s="12" t="s">
        <v>81</v>
      </c>
      <c r="D16" s="11">
        <v>-0.1792</v>
      </c>
      <c r="E16" s="11">
        <v>6.4979999999999996E-2</v>
      </c>
      <c r="F16" s="11">
        <v>-0.10009999999999999</v>
      </c>
      <c r="G16" s="11">
        <v>5.7680000000000002E-2</v>
      </c>
      <c r="H16" s="11">
        <v>-0.11119999999999999</v>
      </c>
      <c r="I16" s="11">
        <v>1.468E-2</v>
      </c>
      <c r="J16" s="11">
        <v>6.6489999999999994E-2</v>
      </c>
      <c r="K16" s="11">
        <v>-0.1057</v>
      </c>
      <c r="L16" s="11">
        <v>-0.1167</v>
      </c>
      <c r="M16" s="11">
        <v>0.4395</v>
      </c>
      <c r="N16" s="11">
        <v>-0.16470000000000001</v>
      </c>
      <c r="O16" s="11">
        <v>-0.22370000000000001</v>
      </c>
      <c r="P16" s="11">
        <v>-2.9409999999999999E-2</v>
      </c>
      <c r="Q16" s="11">
        <v>-0.25769999999999998</v>
      </c>
      <c r="R16" s="11">
        <v>-0.1411</v>
      </c>
      <c r="S16" s="11">
        <v>-0.1091</v>
      </c>
      <c r="T16" s="11">
        <v>-6.4159999999999995E-2</v>
      </c>
      <c r="U16" s="16">
        <v>-0.31490000000000001</v>
      </c>
      <c r="V16" s="11">
        <v>0.24179999999999999</v>
      </c>
      <c r="W16" s="11">
        <v>7.2889999999999996E-2</v>
      </c>
      <c r="X16" s="11">
        <v>-0.20549999999999999</v>
      </c>
      <c r="Y16" s="11">
        <v>0.10489999999999999</v>
      </c>
      <c r="Z16" s="11">
        <v>0.18079999999999999</v>
      </c>
      <c r="AA16" s="11">
        <v>0.1968</v>
      </c>
    </row>
    <row r="17" spans="1:34" hidden="1">
      <c r="A17" s="31"/>
      <c r="B17" s="31"/>
      <c r="C17" s="12" t="s">
        <v>82</v>
      </c>
      <c r="D17" s="16">
        <v>-0.75629999999999997</v>
      </c>
      <c r="E17" s="11">
        <v>-0.26550000000000001</v>
      </c>
      <c r="F17" s="11">
        <v>0.23780000000000001</v>
      </c>
      <c r="G17" s="16">
        <v>0.29139999999999999</v>
      </c>
      <c r="H17" s="16">
        <v>-0.44440000000000002</v>
      </c>
      <c r="I17" s="11">
        <v>9.572E-2</v>
      </c>
      <c r="J17" s="11">
        <v>0.20930000000000001</v>
      </c>
      <c r="K17" s="16">
        <v>-0.73770000000000002</v>
      </c>
      <c r="L17" s="16">
        <v>-0.66749999999999998</v>
      </c>
      <c r="M17" s="11">
        <v>-0.13519999999999999</v>
      </c>
      <c r="N17" s="11">
        <v>-4.351E-2</v>
      </c>
      <c r="O17" s="16">
        <v>-0.60440000000000005</v>
      </c>
      <c r="P17" s="11">
        <v>-9.8330000000000001E-2</v>
      </c>
      <c r="Q17" s="11">
        <v>-3.1460000000000002E-2</v>
      </c>
      <c r="R17" s="11">
        <v>0.1459</v>
      </c>
      <c r="S17" s="11">
        <v>-0.1636</v>
      </c>
      <c r="T17" s="11">
        <v>-0.18079999999999999</v>
      </c>
      <c r="U17" s="16">
        <v>-0.3473</v>
      </c>
      <c r="V17" s="11">
        <v>0.16189999999999999</v>
      </c>
      <c r="W17" s="16">
        <v>0.73719999999999997</v>
      </c>
      <c r="X17" s="11">
        <v>-0.25750000000000001</v>
      </c>
      <c r="Y17" s="16">
        <v>0.3765</v>
      </c>
      <c r="Z17" s="11">
        <v>0.18859999999999999</v>
      </c>
      <c r="AA17" s="16">
        <v>-0.62160000000000004</v>
      </c>
    </row>
    <row r="18" spans="1:34" ht="15" hidden="1" customHeight="1">
      <c r="A18" s="31"/>
      <c r="B18" s="31" t="s">
        <v>83</v>
      </c>
      <c r="C18" s="12" t="s">
        <v>84</v>
      </c>
      <c r="D18" s="18">
        <v>0.215862</v>
      </c>
      <c r="E18" s="18">
        <v>0.16958599999999999</v>
      </c>
      <c r="F18" s="18">
        <v>0.17057900000000001</v>
      </c>
      <c r="G18" s="18">
        <v>4.0714300000000002E-2</v>
      </c>
      <c r="H18" s="18">
        <v>4.2661499999999998E-2</v>
      </c>
      <c r="I18" s="18">
        <v>8.96922E-3</v>
      </c>
      <c r="J18" s="18">
        <v>8.1098699999999996E-2</v>
      </c>
      <c r="K18" s="18">
        <v>0.24735699999999999</v>
      </c>
      <c r="L18" s="22">
        <v>0.36153200000000002</v>
      </c>
      <c r="M18" s="18">
        <v>0.77754199999999996</v>
      </c>
      <c r="N18" s="18">
        <v>-2.1666500000000002E-2</v>
      </c>
      <c r="O18" s="18">
        <v>6.2688599999999997E-2</v>
      </c>
      <c r="P18" s="18">
        <v>2.54402E-2</v>
      </c>
      <c r="Q18" s="18">
        <v>-0.13899800000000001</v>
      </c>
      <c r="R18" s="18">
        <v>-0.15873100000000001</v>
      </c>
      <c r="S18" s="18">
        <v>-2.0365999999999999E-2</v>
      </c>
      <c r="T18" s="18">
        <v>2.1300300000000001E-2</v>
      </c>
      <c r="U18" s="18">
        <v>-0.12010800000000001</v>
      </c>
      <c r="V18" s="22">
        <v>0.31589200000000001</v>
      </c>
      <c r="W18" s="18">
        <v>-0.172294</v>
      </c>
      <c r="X18" s="18">
        <v>0.17482700000000001</v>
      </c>
      <c r="Y18" s="18">
        <v>-0.196239</v>
      </c>
      <c r="Z18" s="18">
        <v>8.2045199999999999E-2</v>
      </c>
      <c r="AA18" s="18">
        <v>0.19086600000000001</v>
      </c>
      <c r="AB18" s="19"/>
      <c r="AC18" s="19"/>
      <c r="AD18" s="19"/>
      <c r="AE18" s="19"/>
      <c r="AF18" s="19"/>
      <c r="AG18" s="19"/>
      <c r="AH18" s="19"/>
    </row>
    <row r="19" spans="1:34" hidden="1">
      <c r="A19" s="31"/>
      <c r="B19" s="31"/>
      <c r="C19" s="10" t="s">
        <v>85</v>
      </c>
      <c r="D19" s="16">
        <v>0.50509999999999999</v>
      </c>
      <c r="E19" s="11">
        <v>0.14649999999999999</v>
      </c>
      <c r="F19" s="11">
        <v>-9.8390000000000005E-3</v>
      </c>
      <c r="G19" s="11">
        <v>-0.1221</v>
      </c>
      <c r="H19" s="11">
        <v>0.1469</v>
      </c>
      <c r="I19" s="11">
        <v>8.054E-2</v>
      </c>
      <c r="J19" s="11">
        <v>-2.588E-2</v>
      </c>
      <c r="K19" s="16">
        <v>0.57750000000000001</v>
      </c>
      <c r="L19" s="16">
        <v>0.52400000000000002</v>
      </c>
      <c r="M19" s="11">
        <v>0.4395</v>
      </c>
      <c r="N19" s="11">
        <v>0.1162</v>
      </c>
      <c r="O19" s="11">
        <v>0.17530000000000001</v>
      </c>
      <c r="P19" s="11">
        <v>5.0879999999999996E-3</v>
      </c>
      <c r="Q19" s="11">
        <v>3.1820000000000001E-2</v>
      </c>
      <c r="R19" s="11">
        <v>-0.24890000000000001</v>
      </c>
      <c r="S19" s="11">
        <v>-7.4160000000000004E-2</v>
      </c>
      <c r="T19" s="11">
        <v>-0.1055</v>
      </c>
      <c r="U19" s="11">
        <v>-0.15579999999999999</v>
      </c>
      <c r="V19" s="11">
        <v>3.4380000000000001E-2</v>
      </c>
      <c r="W19" s="16">
        <v>-0.41880000000000001</v>
      </c>
      <c r="X19" s="11">
        <v>4.2110000000000002E-2</v>
      </c>
      <c r="Y19" s="16">
        <v>-0.28349999999999997</v>
      </c>
      <c r="Z19" s="11">
        <v>-1.7440000000000001E-2</v>
      </c>
      <c r="AA19" s="16">
        <v>0.58250000000000002</v>
      </c>
    </row>
    <row r="20" spans="1:34" hidden="1">
      <c r="A20" s="31"/>
      <c r="B20" s="31"/>
      <c r="C20" s="12" t="s">
        <v>86</v>
      </c>
      <c r="D20" s="16">
        <v>0.28760000000000002</v>
      </c>
      <c r="E20" s="11">
        <v>0.18959999999999999</v>
      </c>
      <c r="F20" s="16">
        <v>-0.41460000000000002</v>
      </c>
      <c r="G20" s="16">
        <v>-0.26840000000000003</v>
      </c>
      <c r="H20" s="16">
        <v>0.37459999999999999</v>
      </c>
      <c r="I20" s="11">
        <v>-0.19020000000000001</v>
      </c>
      <c r="J20" s="11">
        <v>-8.7729999999999995E-3</v>
      </c>
      <c r="K20" s="11">
        <v>0.25269999999999998</v>
      </c>
      <c r="L20" s="16">
        <v>0.35439999999999999</v>
      </c>
      <c r="M20" s="11">
        <v>0.5071</v>
      </c>
      <c r="N20" s="11">
        <v>-1.367E-2</v>
      </c>
      <c r="O20" s="11">
        <v>0.19020000000000001</v>
      </c>
      <c r="P20" s="11">
        <v>1.4109999999999999E-2</v>
      </c>
      <c r="Q20" s="11">
        <v>-0.13489999999999999</v>
      </c>
      <c r="R20" s="11">
        <v>-0.1691</v>
      </c>
      <c r="S20" s="11">
        <v>0.25230000000000002</v>
      </c>
      <c r="T20" s="16">
        <v>0.27379999999999999</v>
      </c>
      <c r="U20" s="11">
        <v>6.6949999999999996E-2</v>
      </c>
      <c r="V20" s="11">
        <v>-9.8180000000000003E-2</v>
      </c>
      <c r="W20" s="16">
        <v>-0.29699999999999999</v>
      </c>
      <c r="X20" s="11">
        <v>0.1792</v>
      </c>
      <c r="Y20" s="11">
        <v>-0.17150000000000001</v>
      </c>
      <c r="Z20" s="11">
        <v>-1.053E-4</v>
      </c>
      <c r="AA20" s="11">
        <v>0.23130000000000001</v>
      </c>
    </row>
    <row r="21" spans="1:34" hidden="1">
      <c r="A21" s="31"/>
      <c r="B21" s="31"/>
      <c r="C21" s="12" t="s">
        <v>87</v>
      </c>
      <c r="D21" s="16">
        <v>-0.74750000000000005</v>
      </c>
      <c r="E21" s="16">
        <v>-0.28129999999999999</v>
      </c>
      <c r="F21" s="16">
        <v>0.3</v>
      </c>
      <c r="G21" s="16">
        <v>0.32429999999999998</v>
      </c>
      <c r="H21" s="16">
        <v>-0.47689999999999999</v>
      </c>
      <c r="I21" s="11">
        <v>3.6920000000000001E-2</v>
      </c>
      <c r="J21" s="11">
        <v>0.22070000000000001</v>
      </c>
      <c r="K21" s="16">
        <v>-0.6956</v>
      </c>
      <c r="L21" s="16">
        <v>-0.6321</v>
      </c>
      <c r="M21" s="11">
        <v>-0.77749999999999997</v>
      </c>
      <c r="N21" s="11">
        <v>-0.1358</v>
      </c>
      <c r="O21" s="16">
        <v>-0.54959999999999998</v>
      </c>
      <c r="P21" s="11">
        <v>-9.7030000000000005E-2</v>
      </c>
      <c r="Q21" s="11">
        <v>4.2979999999999997E-2</v>
      </c>
      <c r="R21" s="16">
        <v>0.27700000000000002</v>
      </c>
      <c r="S21" s="11">
        <v>-0.2661</v>
      </c>
      <c r="T21" s="11">
        <v>-0.26369999999999999</v>
      </c>
      <c r="U21" s="11">
        <v>-0.26490000000000002</v>
      </c>
      <c r="V21" s="11">
        <v>0.26840000000000003</v>
      </c>
      <c r="W21" s="16">
        <v>0.72550000000000003</v>
      </c>
      <c r="X21" s="11">
        <v>-0.28439999999999999</v>
      </c>
      <c r="Y21" s="16">
        <v>0.42799999999999999</v>
      </c>
      <c r="Z21" s="11">
        <v>4.8419999999999998E-2</v>
      </c>
      <c r="AA21" s="16">
        <v>-0.64170000000000005</v>
      </c>
    </row>
    <row r="22" spans="1:34" hidden="1">
      <c r="A22" s="31"/>
      <c r="B22" s="31"/>
      <c r="C22" s="10" t="s">
        <v>88</v>
      </c>
      <c r="D22" s="16">
        <v>-0.50170000000000003</v>
      </c>
      <c r="E22" s="16">
        <v>-0.52249999999999996</v>
      </c>
      <c r="F22" s="11">
        <v>1.9449999999999999E-2</v>
      </c>
      <c r="G22" s="11">
        <v>-2.0209999999999999E-2</v>
      </c>
      <c r="H22" s="16">
        <v>-0.44330000000000003</v>
      </c>
      <c r="I22" s="11">
        <v>-3.2750000000000001E-2</v>
      </c>
      <c r="J22" s="11">
        <v>4.7489999999999997E-2</v>
      </c>
      <c r="K22" s="16">
        <v>-0.34610000000000002</v>
      </c>
      <c r="L22" s="16">
        <v>-0.51459999999999995</v>
      </c>
      <c r="M22" s="11">
        <v>-0.67610000000000003</v>
      </c>
      <c r="N22" s="11">
        <v>-9.2160000000000006E-2</v>
      </c>
      <c r="O22" s="16">
        <v>-0.32579999999999998</v>
      </c>
      <c r="P22" s="11">
        <v>-0.1031</v>
      </c>
      <c r="Q22" s="11">
        <v>-6.3130000000000006E-2</v>
      </c>
      <c r="R22" s="11">
        <v>1.8159999999999999E-2</v>
      </c>
      <c r="S22" s="11">
        <v>-3.0640000000000001E-2</v>
      </c>
      <c r="T22" s="11">
        <v>-9.4740000000000005E-2</v>
      </c>
      <c r="U22" s="11">
        <v>0.14349999999999999</v>
      </c>
      <c r="V22" s="11">
        <v>5.7349999999999998E-2</v>
      </c>
      <c r="W22" s="16">
        <v>0.50739999999999996</v>
      </c>
      <c r="X22" s="16">
        <v>-0.53390000000000004</v>
      </c>
      <c r="Y22" s="11">
        <v>0.21479999999999999</v>
      </c>
      <c r="Z22" s="11">
        <v>0.1157</v>
      </c>
      <c r="AA22" s="16">
        <v>-0.46750000000000003</v>
      </c>
    </row>
    <row r="23" spans="1:34" hidden="1">
      <c r="A23" s="31"/>
      <c r="B23" s="10" t="s">
        <v>89</v>
      </c>
      <c r="C23" s="12" t="s">
        <v>90</v>
      </c>
      <c r="D23" s="11">
        <v>6.7419999999999994E-2</v>
      </c>
      <c r="E23" s="11">
        <v>0.13700000000000001</v>
      </c>
      <c r="F23" s="11">
        <v>0.10979999999999999</v>
      </c>
      <c r="G23" s="11">
        <v>0.17030000000000001</v>
      </c>
      <c r="H23" s="11">
        <v>4.9250000000000002E-2</v>
      </c>
      <c r="I23" s="11">
        <v>0.17780000000000001</v>
      </c>
      <c r="J23" s="11">
        <v>5.5980000000000002E-2</v>
      </c>
      <c r="K23" s="11">
        <v>9.1410000000000005E-2</v>
      </c>
      <c r="L23" s="11">
        <v>0.14610000000000001</v>
      </c>
      <c r="M23" s="11">
        <v>0.4395</v>
      </c>
      <c r="N23" s="11">
        <v>7.0569999999999994E-2</v>
      </c>
      <c r="O23" s="11">
        <v>-5.4670000000000003E-2</v>
      </c>
      <c r="P23" s="11">
        <v>-1.7899999999999999E-2</v>
      </c>
      <c r="Q23" s="11">
        <v>-0.10879999999999999</v>
      </c>
      <c r="R23" s="11">
        <v>-6.837E-2</v>
      </c>
      <c r="S23" s="11">
        <v>0.1318</v>
      </c>
      <c r="T23" s="11">
        <v>0.25800000000000001</v>
      </c>
      <c r="U23" s="11">
        <v>-0.1492</v>
      </c>
      <c r="V23" s="11">
        <v>7.548E-3</v>
      </c>
      <c r="W23" s="11">
        <v>1.5699999999999999E-2</v>
      </c>
      <c r="X23" s="16">
        <v>0.36109999999999998</v>
      </c>
      <c r="Y23" s="11">
        <v>-0.12870000000000001</v>
      </c>
      <c r="Z23" s="11">
        <v>0.1007</v>
      </c>
      <c r="AA23" s="11">
        <v>9.5589999999999994E-2</v>
      </c>
    </row>
    <row r="24" spans="1:34" hidden="1">
      <c r="A24" s="31"/>
      <c r="B24" s="30" t="s">
        <v>91</v>
      </c>
      <c r="C24" s="12" t="s">
        <v>92</v>
      </c>
      <c r="D24" s="16">
        <v>-0.73580000000000001</v>
      </c>
      <c r="E24" s="16">
        <v>-0.2918</v>
      </c>
      <c r="F24" s="11">
        <v>0.20219999999999999</v>
      </c>
      <c r="G24" s="11">
        <v>0.25169999999999998</v>
      </c>
      <c r="H24" s="16">
        <v>-0.40699999999999997</v>
      </c>
      <c r="I24" s="11">
        <v>0.12379999999999999</v>
      </c>
      <c r="J24" s="11">
        <v>0.25869999999999999</v>
      </c>
      <c r="K24" s="16">
        <v>-0.67110000000000003</v>
      </c>
      <c r="L24" s="16">
        <v>-0.69610000000000005</v>
      </c>
      <c r="M24" s="11">
        <v>-0.13519999999999999</v>
      </c>
      <c r="N24" s="11">
        <v>-0.21529999999999999</v>
      </c>
      <c r="O24" s="16">
        <v>-0.4849</v>
      </c>
      <c r="P24" s="11">
        <v>-9.7540000000000002E-2</v>
      </c>
      <c r="Q24" s="11">
        <v>-4.1590000000000002E-2</v>
      </c>
      <c r="R24" s="11">
        <v>0.18140000000000001</v>
      </c>
      <c r="S24" s="11">
        <v>-0.11169999999999999</v>
      </c>
      <c r="T24" s="11">
        <v>-9.8500000000000004E-2</v>
      </c>
      <c r="U24" s="11">
        <v>-0.246</v>
      </c>
      <c r="V24" s="11">
        <v>0.13059999999999999</v>
      </c>
      <c r="W24" s="16">
        <v>0.74660000000000004</v>
      </c>
      <c r="X24" s="16">
        <v>-0.32069999999999999</v>
      </c>
      <c r="Y24" s="16">
        <v>0.3422</v>
      </c>
      <c r="Z24" s="11">
        <v>0.1948</v>
      </c>
      <c r="AA24" s="16">
        <v>-0.64659999999999995</v>
      </c>
    </row>
    <row r="25" spans="1:34" hidden="1">
      <c r="A25" s="31"/>
      <c r="B25" s="30"/>
      <c r="C25" s="10" t="s">
        <v>93</v>
      </c>
      <c r="D25" s="16">
        <v>0.62729999999999997</v>
      </c>
      <c r="E25" s="16">
        <v>0.36990000000000001</v>
      </c>
      <c r="F25" s="11">
        <v>2.5659999999999999E-2</v>
      </c>
      <c r="G25" s="11">
        <v>-0.16619999999999999</v>
      </c>
      <c r="H25" s="16">
        <v>0.37</v>
      </c>
      <c r="I25" s="11">
        <v>0.1358</v>
      </c>
      <c r="J25" s="11">
        <v>-0.2228</v>
      </c>
      <c r="K25" s="16">
        <v>0.62319999999999998</v>
      </c>
      <c r="L25" s="16">
        <v>0.5968</v>
      </c>
      <c r="M25" s="11">
        <v>0.27039999999999997</v>
      </c>
      <c r="N25" s="11">
        <v>0.18060000000000001</v>
      </c>
      <c r="O25" s="16">
        <v>0.37659999999999999</v>
      </c>
      <c r="P25" s="11">
        <v>4.4749999999999998E-2</v>
      </c>
      <c r="Q25" s="11">
        <v>0.1045</v>
      </c>
      <c r="R25" s="11">
        <v>-0.1681</v>
      </c>
      <c r="S25" s="11">
        <v>0.27339999999999998</v>
      </c>
      <c r="T25" s="11">
        <v>0.1593</v>
      </c>
      <c r="U25" s="11">
        <v>-7.5920000000000001E-2</v>
      </c>
      <c r="V25" s="11">
        <v>-8.6350000000000003E-3</v>
      </c>
      <c r="W25" s="16">
        <v>-0.55430000000000001</v>
      </c>
      <c r="X25" s="11">
        <v>0.22589999999999999</v>
      </c>
      <c r="Y25" s="16">
        <v>-0.39700000000000002</v>
      </c>
      <c r="Z25" s="11">
        <v>0.1021</v>
      </c>
      <c r="AA25" s="16">
        <v>0.38319999999999999</v>
      </c>
    </row>
    <row r="26" spans="1:34" hidden="1">
      <c r="A26" s="10" t="s">
        <v>94</v>
      </c>
      <c r="B26" s="10" t="s">
        <v>95</v>
      </c>
      <c r="C26" s="10" t="s">
        <v>96</v>
      </c>
      <c r="D26" s="16">
        <v>0.37890000000000001</v>
      </c>
      <c r="E26" s="11">
        <v>0.255</v>
      </c>
      <c r="F26" s="16">
        <v>-0.32100000000000001</v>
      </c>
      <c r="G26" s="16">
        <v>-0.46810000000000002</v>
      </c>
      <c r="H26" s="16">
        <v>0.62590000000000001</v>
      </c>
      <c r="I26" s="11">
        <v>9.6439999999999998E-2</v>
      </c>
      <c r="J26" s="16">
        <v>-0.30009999999999998</v>
      </c>
      <c r="K26" s="16">
        <v>0.35510000000000003</v>
      </c>
      <c r="L26" s="16">
        <v>0.32869999999999999</v>
      </c>
      <c r="M26" s="11">
        <v>-0.27039999999999997</v>
      </c>
      <c r="N26" s="11">
        <v>0.16569999999999999</v>
      </c>
      <c r="O26" s="11">
        <v>0.2157</v>
      </c>
      <c r="P26" s="11">
        <v>-6.1350000000000002E-2</v>
      </c>
      <c r="Q26" s="11">
        <v>-0.1532</v>
      </c>
      <c r="R26" s="16">
        <v>-0.38719999999999999</v>
      </c>
      <c r="S26" s="11">
        <v>0.26919999999999999</v>
      </c>
      <c r="T26" s="11">
        <v>0.20319999999999999</v>
      </c>
      <c r="U26" s="11">
        <v>0.21</v>
      </c>
      <c r="V26" s="11">
        <v>-0.18590000000000001</v>
      </c>
      <c r="W26" s="16">
        <v>-0.44030000000000002</v>
      </c>
      <c r="X26" s="16">
        <v>0.38469999999999999</v>
      </c>
      <c r="Y26" s="11">
        <v>-0.22170000000000001</v>
      </c>
      <c r="Z26" s="11">
        <v>0.22420000000000001</v>
      </c>
      <c r="AA26" s="16">
        <v>0.47020000000000001</v>
      </c>
    </row>
    <row r="27" spans="1:34" hidden="1">
      <c r="A27" s="30" t="s">
        <v>97</v>
      </c>
      <c r="B27" s="31" t="s">
        <v>98</v>
      </c>
      <c r="C27" s="12" t="s">
        <v>99</v>
      </c>
      <c r="D27" s="16">
        <v>0.78879999999999995</v>
      </c>
      <c r="E27" s="16">
        <v>0.4451</v>
      </c>
      <c r="F27" s="16">
        <v>-0.318</v>
      </c>
      <c r="G27" s="16">
        <v>-0.29549999999999998</v>
      </c>
      <c r="H27" s="16">
        <v>0.51380000000000003</v>
      </c>
      <c r="I27" s="11">
        <v>-3.2800000000000003E-2</v>
      </c>
      <c r="J27" s="16">
        <v>-0.38929999999999998</v>
      </c>
      <c r="K27" s="16">
        <v>0.7681</v>
      </c>
      <c r="L27" s="16">
        <v>0.77729999999999999</v>
      </c>
      <c r="M27" s="11">
        <v>0.54090000000000005</v>
      </c>
      <c r="N27" s="11">
        <v>0.20979999999999999</v>
      </c>
      <c r="O27" s="16">
        <v>0.49320000000000003</v>
      </c>
      <c r="P27" s="11">
        <v>0.2447</v>
      </c>
      <c r="Q27" s="11">
        <v>-0.1583</v>
      </c>
      <c r="R27" s="11">
        <v>-0.18940000000000001</v>
      </c>
      <c r="S27" s="16">
        <v>0.32519999999999999</v>
      </c>
      <c r="T27" s="16">
        <v>0.32900000000000001</v>
      </c>
      <c r="U27" s="11">
        <v>-0.20799999999999999</v>
      </c>
      <c r="V27" s="11">
        <v>-4.1809999999999998E-3</v>
      </c>
      <c r="W27" s="16">
        <v>-0.79410000000000003</v>
      </c>
      <c r="X27" s="11">
        <v>0.2752</v>
      </c>
      <c r="Y27" s="11">
        <v>-0.22170000000000001</v>
      </c>
      <c r="Z27" s="11">
        <v>-8.566E-2</v>
      </c>
      <c r="AA27" s="16">
        <v>0.68430000000000002</v>
      </c>
    </row>
    <row r="28" spans="1:34" hidden="1">
      <c r="A28" s="30"/>
      <c r="B28" s="31"/>
      <c r="C28" s="12" t="s">
        <v>100</v>
      </c>
      <c r="D28" s="16">
        <v>0.57940000000000003</v>
      </c>
      <c r="E28" s="11">
        <v>0.17419999999999999</v>
      </c>
      <c r="F28" s="11">
        <v>-0.18379999999999999</v>
      </c>
      <c r="G28" s="11">
        <v>-0.2162</v>
      </c>
      <c r="H28" s="16">
        <v>0.34510000000000002</v>
      </c>
      <c r="I28" s="11">
        <v>-8.1040000000000001E-2</v>
      </c>
      <c r="J28" s="11">
        <v>-0.17050000000000001</v>
      </c>
      <c r="K28" s="16">
        <v>0.61829999999999996</v>
      </c>
      <c r="L28" s="16">
        <v>0.57740000000000002</v>
      </c>
      <c r="M28" s="11">
        <v>0.33810000000000001</v>
      </c>
      <c r="N28" s="11">
        <v>2.937E-2</v>
      </c>
      <c r="O28" s="16">
        <v>0.31680000000000003</v>
      </c>
      <c r="P28" s="11">
        <v>0.2195</v>
      </c>
      <c r="Q28" s="11">
        <v>-3.1130000000000001E-2</v>
      </c>
      <c r="R28" s="11">
        <v>-0.22070000000000001</v>
      </c>
      <c r="S28" s="11">
        <v>-8.2330000000000007E-3</v>
      </c>
      <c r="T28" s="11">
        <v>4.1700000000000001E-2</v>
      </c>
      <c r="U28" s="11">
        <v>-3.3009999999999998E-2</v>
      </c>
      <c r="V28" s="11">
        <v>8.5750000000000007E-2</v>
      </c>
      <c r="W28" s="16">
        <v>-0.47789999999999999</v>
      </c>
      <c r="X28" s="11">
        <v>0.16639999999999999</v>
      </c>
      <c r="Y28" s="11">
        <v>-0.13519999999999999</v>
      </c>
      <c r="Z28" s="11">
        <v>-0.1116</v>
      </c>
      <c r="AA28" s="16">
        <v>0.4325</v>
      </c>
    </row>
    <row r="29" spans="1:34" hidden="1">
      <c r="A29" s="30"/>
      <c r="B29" s="10" t="s">
        <v>101</v>
      </c>
      <c r="C29" s="10" t="s">
        <v>102</v>
      </c>
      <c r="D29" s="16">
        <v>0.54120000000000001</v>
      </c>
      <c r="E29" s="11">
        <v>0.14080000000000001</v>
      </c>
      <c r="F29" s="11">
        <v>-0.1076</v>
      </c>
      <c r="G29" s="11">
        <v>-0.12</v>
      </c>
      <c r="H29" s="16">
        <v>0.32740000000000002</v>
      </c>
      <c r="I29" s="11">
        <v>-5.9749999999999998E-2</v>
      </c>
      <c r="J29" s="11">
        <v>-0.27979999999999999</v>
      </c>
      <c r="K29" s="16">
        <v>0.51019999999999999</v>
      </c>
      <c r="L29" s="16">
        <v>0.5615</v>
      </c>
      <c r="M29" s="11">
        <v>-6.7610000000000003E-2</v>
      </c>
      <c r="N29" s="11">
        <v>0.12909999999999999</v>
      </c>
      <c r="O29" s="16">
        <v>0.317</v>
      </c>
      <c r="P29" s="11">
        <v>0.2281</v>
      </c>
      <c r="Q29" s="11">
        <v>7.6200000000000004E-2</v>
      </c>
      <c r="R29" s="11">
        <v>-0.20979999999999999</v>
      </c>
      <c r="S29" s="11">
        <v>3.0640000000000001E-2</v>
      </c>
      <c r="T29" s="11">
        <v>-1.967E-3</v>
      </c>
      <c r="U29" s="11">
        <v>0.14330000000000001</v>
      </c>
      <c r="V29" s="11">
        <v>-4.9420000000000002E-3</v>
      </c>
      <c r="W29" s="16">
        <v>-0.42480000000000001</v>
      </c>
      <c r="X29" s="16">
        <v>0.31059999999999999</v>
      </c>
      <c r="Y29" s="11">
        <v>-0.1978</v>
      </c>
      <c r="Z29" s="17">
        <v>-0.16789999999999999</v>
      </c>
      <c r="AA29" s="16">
        <v>0.59060000000000001</v>
      </c>
    </row>
    <row r="30" spans="1:34" hidden="1">
      <c r="A30" s="30" t="s">
        <v>103</v>
      </c>
      <c r="B30" s="31" t="s">
        <v>104</v>
      </c>
      <c r="C30" s="10" t="s">
        <v>105</v>
      </c>
      <c r="D30" s="16">
        <v>-0.31519999999999998</v>
      </c>
      <c r="E30" s="11">
        <v>2.5729999999999999E-2</v>
      </c>
      <c r="F30" s="11">
        <v>8.8440000000000005E-2</v>
      </c>
      <c r="G30" s="16">
        <v>0.28070000000000001</v>
      </c>
      <c r="H30" s="11">
        <v>-0.17599999999999999</v>
      </c>
      <c r="I30" s="11">
        <v>-0.1208</v>
      </c>
      <c r="J30" s="11">
        <v>0.1192</v>
      </c>
      <c r="K30" s="16">
        <v>-0.34160000000000001</v>
      </c>
      <c r="L30" s="16">
        <v>-0.32350000000000001</v>
      </c>
      <c r="M30" s="11">
        <v>0.84519999999999995</v>
      </c>
      <c r="N30" s="16">
        <v>-0.2984</v>
      </c>
      <c r="O30" s="16">
        <v>-0.2913</v>
      </c>
      <c r="P30" s="11">
        <v>1.9089999999999999E-2</v>
      </c>
      <c r="Q30" s="11">
        <v>-6.6689999999999999E-2</v>
      </c>
      <c r="R30" s="11">
        <v>8.1890000000000004E-2</v>
      </c>
      <c r="S30" s="11">
        <v>5.6890000000000003E-2</v>
      </c>
      <c r="T30" s="11">
        <v>7.8909999999999994E-2</v>
      </c>
      <c r="U30" s="11">
        <v>0.1206</v>
      </c>
      <c r="V30" s="11">
        <v>0.20780000000000001</v>
      </c>
      <c r="W30" s="11">
        <v>0.25580000000000003</v>
      </c>
      <c r="X30" s="11">
        <v>-0.214</v>
      </c>
      <c r="Y30" s="11">
        <v>7.8750000000000001E-2</v>
      </c>
      <c r="Z30" s="11">
        <v>-3.6269999999999997E-2</v>
      </c>
      <c r="AA30" s="11">
        <v>-0.2276</v>
      </c>
    </row>
    <row r="31" spans="1:34" hidden="1">
      <c r="A31" s="30"/>
      <c r="B31" s="31"/>
      <c r="C31" s="10" t="s">
        <v>106</v>
      </c>
      <c r="D31" s="16">
        <v>-0.31219999999999998</v>
      </c>
      <c r="E31" s="11">
        <v>-5.3949999999999998E-2</v>
      </c>
      <c r="F31" s="11">
        <v>-5.1900000000000002E-2</v>
      </c>
      <c r="G31" s="11">
        <v>0.15679999999999999</v>
      </c>
      <c r="H31" s="11">
        <v>-0.1777</v>
      </c>
      <c r="I31" s="11">
        <v>-0.18260000000000001</v>
      </c>
      <c r="J31" s="11">
        <v>6.3079999999999997E-2</v>
      </c>
      <c r="K31" s="16">
        <v>-0.36209999999999998</v>
      </c>
      <c r="L31" s="16">
        <v>-0.3301</v>
      </c>
      <c r="M31" s="11">
        <v>0.77749999999999997</v>
      </c>
      <c r="N31" s="11">
        <v>-0.23319999999999999</v>
      </c>
      <c r="O31" s="16">
        <v>-0.27850000000000003</v>
      </c>
      <c r="P31" s="11">
        <v>4.3660000000000001E-3</v>
      </c>
      <c r="Q31" s="11">
        <v>6.515E-2</v>
      </c>
      <c r="R31" s="11">
        <v>0.1026</v>
      </c>
      <c r="S31" s="11">
        <v>-0.13420000000000001</v>
      </c>
      <c r="T31" s="11">
        <v>-2.6689999999999998E-2</v>
      </c>
      <c r="U31" s="11">
        <v>0.21590000000000001</v>
      </c>
      <c r="V31" s="11">
        <v>8.0640000000000003E-2</v>
      </c>
      <c r="W31" s="11">
        <v>0.2142</v>
      </c>
      <c r="X31" s="11">
        <v>-0.16900000000000001</v>
      </c>
      <c r="Y31" s="11">
        <v>2.8240000000000001E-2</v>
      </c>
      <c r="Z31" s="11">
        <v>-0.1368</v>
      </c>
      <c r="AA31" s="11">
        <v>-0.1588</v>
      </c>
    </row>
    <row r="32" spans="1:34">
      <c r="A32" s="30"/>
      <c r="B32" s="31" t="s">
        <v>107</v>
      </c>
      <c r="C32" s="10" t="s">
        <v>108</v>
      </c>
      <c r="D32" s="16">
        <v>-0.3785</v>
      </c>
      <c r="E32" s="26">
        <v>-1.2120000000000001E-2</v>
      </c>
      <c r="F32" s="26">
        <v>-0.1008</v>
      </c>
      <c r="G32" s="26">
        <v>-0.1643</v>
      </c>
      <c r="H32" s="26">
        <v>3.0939999999999999E-2</v>
      </c>
      <c r="I32" s="26">
        <v>-6.0699999999999999E-3</v>
      </c>
      <c r="J32" s="11">
        <v>0.18870000000000001</v>
      </c>
      <c r="K32" s="16">
        <v>-0.38319999999999999</v>
      </c>
      <c r="L32" s="16">
        <v>-0.40439999999999998</v>
      </c>
      <c r="M32" s="16">
        <v>-0.5071</v>
      </c>
      <c r="N32" s="16">
        <v>-0.29909999999999998</v>
      </c>
      <c r="O32" s="26">
        <v>-1.409E-2</v>
      </c>
      <c r="P32" s="26">
        <v>-0.12180000000000001</v>
      </c>
      <c r="Q32" s="26">
        <v>-0.1522</v>
      </c>
      <c r="R32" s="26">
        <v>2.5649999999999999E-2</v>
      </c>
      <c r="S32" s="26">
        <v>-6.8090000000000002E-4</v>
      </c>
      <c r="T32" s="26">
        <v>-9.025E-3</v>
      </c>
      <c r="U32" s="11">
        <v>0.4622</v>
      </c>
      <c r="V32" s="26">
        <v>-5.0939999999999999E-2</v>
      </c>
      <c r="W32" s="15">
        <v>0.39340000000000003</v>
      </c>
      <c r="X32" s="26">
        <v>-2.6679999999999998E-3</v>
      </c>
      <c r="Y32" s="11">
        <v>5.8250000000000003E-2</v>
      </c>
      <c r="Z32" s="11">
        <v>-3.9719999999999998E-2</v>
      </c>
      <c r="AA32" s="16">
        <v>-0.36330000000000001</v>
      </c>
    </row>
    <row r="33" spans="1:27">
      <c r="A33" s="30"/>
      <c r="B33" s="31"/>
      <c r="C33" s="10" t="s">
        <v>109</v>
      </c>
      <c r="D33" s="16">
        <v>-0.34100000000000003</v>
      </c>
      <c r="E33" s="11">
        <v>-1.8960000000000001E-2</v>
      </c>
      <c r="F33" s="11">
        <v>-5.552E-2</v>
      </c>
      <c r="G33" s="11">
        <v>-0.1361</v>
      </c>
      <c r="H33" s="11">
        <v>2.4850000000000001E-2</v>
      </c>
      <c r="I33" s="11">
        <v>-5.4039999999999998E-2</v>
      </c>
      <c r="J33" s="11">
        <v>0.18690000000000001</v>
      </c>
      <c r="K33" s="16">
        <v>-0.2954</v>
      </c>
      <c r="L33" s="16">
        <v>-0.44519999999999998</v>
      </c>
      <c r="M33" s="11">
        <v>-0.67610000000000003</v>
      </c>
      <c r="N33" s="11">
        <v>-0.24210000000000001</v>
      </c>
      <c r="O33" s="11">
        <v>-1.6619999999999999E-2</v>
      </c>
      <c r="P33" s="11">
        <v>-8.5050000000000001E-2</v>
      </c>
      <c r="Q33" s="11">
        <v>-1.453E-2</v>
      </c>
      <c r="R33" s="11">
        <v>2.8420000000000001E-2</v>
      </c>
      <c r="S33" s="11">
        <v>-0.1104</v>
      </c>
      <c r="T33" s="11">
        <v>-6.6420000000000007E-2</v>
      </c>
      <c r="U33" s="16">
        <v>0.51880000000000004</v>
      </c>
      <c r="V33" s="11">
        <v>-0.1608</v>
      </c>
      <c r="W33" s="16">
        <v>0.36849999999999999</v>
      </c>
      <c r="X33" s="11">
        <v>-1.8849999999999999E-2</v>
      </c>
      <c r="Y33" s="11">
        <v>-0.1051</v>
      </c>
      <c r="Z33" s="16">
        <v>0.3049</v>
      </c>
      <c r="AA33" s="16">
        <v>-0.40799999999999997</v>
      </c>
    </row>
    <row r="34" spans="1:27">
      <c r="A34" s="30"/>
      <c r="B34" s="31" t="s">
        <v>110</v>
      </c>
      <c r="C34" s="10" t="s">
        <v>111</v>
      </c>
      <c r="D34" s="16">
        <v>-0.50649999999999995</v>
      </c>
      <c r="E34" s="16">
        <v>-0.28499999999999998</v>
      </c>
      <c r="F34" s="16">
        <v>0.36120000000000002</v>
      </c>
      <c r="G34" s="16">
        <v>0.31640000000000001</v>
      </c>
      <c r="H34" s="16">
        <v>-0.39410000000000001</v>
      </c>
      <c r="I34" s="11">
        <v>9.7659999999999997E-2</v>
      </c>
      <c r="J34" s="16">
        <v>0.30280000000000001</v>
      </c>
      <c r="K34" s="16">
        <v>-0.44240000000000002</v>
      </c>
      <c r="L34" s="16">
        <v>-0.43540000000000001</v>
      </c>
      <c r="M34" s="11">
        <v>-0.37190000000000001</v>
      </c>
      <c r="N34" s="11">
        <v>-7.3639999999999997E-2</v>
      </c>
      <c r="O34" s="16">
        <v>-0.29920000000000002</v>
      </c>
      <c r="P34" s="11">
        <v>-0.2074</v>
      </c>
      <c r="Q34" s="11">
        <v>0.21829999999999999</v>
      </c>
      <c r="R34" s="11">
        <v>0.25040000000000001</v>
      </c>
      <c r="S34" s="11">
        <v>-0.2319</v>
      </c>
      <c r="T34" s="11">
        <v>-0.25169999999999998</v>
      </c>
      <c r="U34" s="11">
        <v>-9.8330000000000001E-2</v>
      </c>
      <c r="V34" s="11">
        <v>0.1237</v>
      </c>
      <c r="W34" s="16">
        <v>0.54459999999999997</v>
      </c>
      <c r="X34" s="11">
        <v>-0.19270000000000001</v>
      </c>
      <c r="Y34" s="16">
        <v>0.4229</v>
      </c>
      <c r="Z34" s="11">
        <v>0.18679999999999999</v>
      </c>
      <c r="AA34" s="16">
        <v>-0.39629999999999999</v>
      </c>
    </row>
    <row r="35" spans="1:27">
      <c r="A35" s="30"/>
      <c r="B35" s="31"/>
      <c r="C35" s="10" t="s">
        <v>112</v>
      </c>
      <c r="D35" s="16">
        <v>-0.52690000000000003</v>
      </c>
      <c r="E35" s="11">
        <v>7.9600000000000001E-3</v>
      </c>
      <c r="F35" s="11">
        <v>0.1032</v>
      </c>
      <c r="G35" s="11">
        <v>-2.0959999999999999E-2</v>
      </c>
      <c r="H35" s="11">
        <v>-0.14990000000000001</v>
      </c>
      <c r="I35" s="11">
        <v>2.0840000000000001E-2</v>
      </c>
      <c r="J35" s="11">
        <v>0.19270000000000001</v>
      </c>
      <c r="K35" s="16">
        <v>-0.47249999999999998</v>
      </c>
      <c r="L35" s="16">
        <v>-0.49609999999999999</v>
      </c>
      <c r="M35" s="11">
        <v>-0.33810000000000001</v>
      </c>
      <c r="N35" s="11">
        <v>-0.121</v>
      </c>
      <c r="O35" s="11">
        <v>-0.2175</v>
      </c>
      <c r="P35" s="11">
        <v>-0.12189999999999999</v>
      </c>
      <c r="Q35" s="11">
        <v>-0.1308</v>
      </c>
      <c r="R35" s="11">
        <v>0.1439</v>
      </c>
      <c r="S35" s="11">
        <v>-4.3700000000000003E-2</v>
      </c>
      <c r="T35" s="11">
        <v>1.719E-2</v>
      </c>
      <c r="U35" s="11">
        <v>0.26319999999999999</v>
      </c>
      <c r="V35" s="11">
        <v>7.7600000000000002E-2</v>
      </c>
      <c r="W35" s="16">
        <v>0.38679999999999998</v>
      </c>
      <c r="X35" s="11">
        <v>-7.4709999999999999E-2</v>
      </c>
      <c r="Y35" s="16">
        <v>0.28220000000000001</v>
      </c>
      <c r="Z35" s="11">
        <v>0.15790000000000001</v>
      </c>
      <c r="AA35" s="16">
        <v>-0.60550000000000004</v>
      </c>
    </row>
    <row r="36" spans="1:27">
      <c r="A36" s="30"/>
      <c r="B36" s="31"/>
      <c r="C36" s="10" t="s">
        <v>113</v>
      </c>
      <c r="D36" s="16">
        <v>-0.51919999999999999</v>
      </c>
      <c r="E36" s="11">
        <v>-0.18509999999999999</v>
      </c>
      <c r="F36" s="16">
        <v>0.33829999999999999</v>
      </c>
      <c r="G36" s="11">
        <v>0.24210000000000001</v>
      </c>
      <c r="H36" s="16">
        <v>-0.50839999999999996</v>
      </c>
      <c r="I36" s="11">
        <v>7.5829999999999995E-2</v>
      </c>
      <c r="J36" s="16">
        <v>0.32190000000000002</v>
      </c>
      <c r="K36" s="16">
        <v>-0.45</v>
      </c>
      <c r="L36" s="16">
        <v>-0.51100000000000001</v>
      </c>
      <c r="M36" s="11">
        <v>-0.67610000000000003</v>
      </c>
      <c r="N36" s="11">
        <v>-9.8059999999999994E-2</v>
      </c>
      <c r="O36" s="16">
        <v>-0.42649999999999999</v>
      </c>
      <c r="P36" s="11">
        <v>-0.19900000000000001</v>
      </c>
      <c r="Q36" s="11">
        <v>0.13250000000000001</v>
      </c>
      <c r="R36" s="11">
        <v>0.20319999999999999</v>
      </c>
      <c r="S36" s="11">
        <v>-0.25219999999999998</v>
      </c>
      <c r="T36" s="16">
        <v>-0.30099999999999999</v>
      </c>
      <c r="U36" s="11">
        <v>-8.7999999999999995E-2</v>
      </c>
      <c r="V36" s="11">
        <v>0.1749</v>
      </c>
      <c r="W36" s="16">
        <v>0.50329999999999997</v>
      </c>
      <c r="X36" s="16">
        <v>-0.35420000000000001</v>
      </c>
      <c r="Y36" s="16">
        <v>0.39150000000000001</v>
      </c>
      <c r="Z36" s="11">
        <v>0.1852</v>
      </c>
      <c r="AA36" s="16">
        <v>-0.4627</v>
      </c>
    </row>
    <row r="37" spans="1:27">
      <c r="A37" s="30"/>
      <c r="B37" s="31"/>
      <c r="C37" s="10" t="s">
        <v>114</v>
      </c>
      <c r="D37" s="16">
        <v>-0.36099999999999999</v>
      </c>
      <c r="E37" s="11">
        <v>-0.15970000000000001</v>
      </c>
      <c r="F37" s="16">
        <v>0.38890000000000002</v>
      </c>
      <c r="G37" s="16">
        <v>0.30220000000000002</v>
      </c>
      <c r="H37" s="16">
        <v>-0.4859</v>
      </c>
      <c r="I37" s="11">
        <v>0.14410000000000001</v>
      </c>
      <c r="J37" s="16">
        <v>0.34420000000000001</v>
      </c>
      <c r="K37" s="11">
        <v>-0.23200000000000001</v>
      </c>
      <c r="L37" s="16">
        <v>-0.33789999999999998</v>
      </c>
      <c r="M37" s="11">
        <v>-0.84519999999999995</v>
      </c>
      <c r="N37" s="11">
        <v>-0.13950000000000001</v>
      </c>
      <c r="O37" s="11">
        <v>-0.2293</v>
      </c>
      <c r="P37" s="11">
        <v>-0.1409</v>
      </c>
      <c r="Q37" s="11">
        <v>0.20219999999999999</v>
      </c>
      <c r="R37" s="11">
        <v>0.25090000000000001</v>
      </c>
      <c r="S37" s="11">
        <v>-0.15529999999999999</v>
      </c>
      <c r="T37" s="11">
        <v>-0.2036</v>
      </c>
      <c r="U37" s="11">
        <v>-0.16689999999999999</v>
      </c>
      <c r="V37" s="11">
        <v>0.16400000000000001</v>
      </c>
      <c r="W37" s="16">
        <v>0.37630000000000002</v>
      </c>
      <c r="X37" s="16">
        <v>-0.33040000000000003</v>
      </c>
      <c r="Y37" s="16">
        <v>0.40600000000000003</v>
      </c>
      <c r="Z37" s="11">
        <v>0.1492</v>
      </c>
      <c r="AA37" s="16">
        <v>-0.39829999999999999</v>
      </c>
    </row>
    <row r="38" spans="1:27">
      <c r="A38" s="30"/>
      <c r="B38" s="31"/>
      <c r="C38" s="10" t="s">
        <v>115</v>
      </c>
      <c r="D38" s="16">
        <v>-0.36549999999999999</v>
      </c>
      <c r="E38" s="11">
        <v>-8.4739999999999996E-2</v>
      </c>
      <c r="F38" s="16">
        <v>0.38819999999999999</v>
      </c>
      <c r="G38" s="16">
        <v>0.30570000000000003</v>
      </c>
      <c r="H38" s="16">
        <v>-0.35709999999999997</v>
      </c>
      <c r="I38" s="11">
        <v>9.2910000000000006E-2</v>
      </c>
      <c r="J38" s="16">
        <v>0.34339999999999998</v>
      </c>
      <c r="K38" s="16">
        <v>-0.29709999999999998</v>
      </c>
      <c r="L38" s="16">
        <v>-0.33239999999999997</v>
      </c>
      <c r="M38" s="11">
        <v>-0.84519999999999995</v>
      </c>
      <c r="N38" s="11">
        <v>-0.20300000000000001</v>
      </c>
      <c r="O38" s="16">
        <v>-0.27689999999999998</v>
      </c>
      <c r="P38" s="11">
        <v>-0.11899999999999999</v>
      </c>
      <c r="Q38" s="11">
        <v>0.1482</v>
      </c>
      <c r="R38" s="11">
        <v>0.17560000000000001</v>
      </c>
      <c r="S38" s="11">
        <v>-3.9370000000000002E-2</v>
      </c>
      <c r="T38" s="11">
        <v>-6.1249999999999999E-2</v>
      </c>
      <c r="U38" s="11">
        <v>-7.2499999999999995E-2</v>
      </c>
      <c r="V38" s="11">
        <v>0.21360000000000001</v>
      </c>
      <c r="W38" s="16">
        <v>0.40910000000000002</v>
      </c>
      <c r="X38" s="11">
        <v>-0.2636</v>
      </c>
      <c r="Y38" s="16">
        <v>0.46289999999999998</v>
      </c>
      <c r="Z38" s="11">
        <v>0.1028</v>
      </c>
      <c r="AA38" s="16">
        <v>-0.46899999999999997</v>
      </c>
    </row>
    <row r="39" spans="1:27">
      <c r="A39" s="30"/>
      <c r="B39" s="31"/>
      <c r="C39" s="10" t="s">
        <v>116</v>
      </c>
      <c r="D39" s="16">
        <v>-0.52890000000000004</v>
      </c>
      <c r="E39" s="16">
        <v>-0.3271</v>
      </c>
      <c r="F39" s="16">
        <v>0.39119999999999999</v>
      </c>
      <c r="G39" s="16">
        <v>0.31319999999999998</v>
      </c>
      <c r="H39" s="16">
        <v>-0.39810000000000001</v>
      </c>
      <c r="I39" s="11">
        <v>7.1160000000000001E-2</v>
      </c>
      <c r="J39" s="16">
        <v>0.32200000000000001</v>
      </c>
      <c r="K39" s="16">
        <v>-0.45650000000000002</v>
      </c>
      <c r="L39" s="16">
        <v>-0.47310000000000002</v>
      </c>
      <c r="M39" s="11">
        <v>-0.84519999999999995</v>
      </c>
      <c r="N39" s="11">
        <v>-0.16650000000000001</v>
      </c>
      <c r="O39" s="16">
        <v>-0.32879999999999998</v>
      </c>
      <c r="P39" s="11">
        <v>-0.14269999999999999</v>
      </c>
      <c r="Q39" s="11">
        <v>0.1837</v>
      </c>
      <c r="R39" s="16">
        <v>0.27100000000000002</v>
      </c>
      <c r="S39" s="11">
        <v>-0.17960000000000001</v>
      </c>
      <c r="T39" s="11">
        <v>-0.21390000000000001</v>
      </c>
      <c r="U39" s="11">
        <v>-3.0779999999999998E-2</v>
      </c>
      <c r="V39" s="11">
        <v>0.12720000000000001</v>
      </c>
      <c r="W39" s="16">
        <v>0.58169999999999999</v>
      </c>
      <c r="X39" s="11">
        <v>-0.23749999999999999</v>
      </c>
      <c r="Y39" s="16">
        <v>0.42109999999999997</v>
      </c>
      <c r="Z39" s="11">
        <v>0.18360000000000001</v>
      </c>
      <c r="AA39" s="16">
        <v>-0.43080000000000002</v>
      </c>
    </row>
    <row r="40" spans="1:27">
      <c r="A40" s="30"/>
      <c r="B40" s="31" t="s">
        <v>117</v>
      </c>
      <c r="C40" s="10" t="s">
        <v>118</v>
      </c>
      <c r="D40" s="16">
        <v>0.61170000000000002</v>
      </c>
      <c r="E40" s="11">
        <v>9.1469999999999996E-2</v>
      </c>
      <c r="F40" s="11">
        <v>-6.3189999999999996E-2</v>
      </c>
      <c r="G40" s="11">
        <v>5.1130000000000002E-2</v>
      </c>
      <c r="H40" s="11">
        <v>0.21310000000000001</v>
      </c>
      <c r="I40" s="11">
        <v>6.8129999999999996E-2</v>
      </c>
      <c r="J40" s="16">
        <v>-0.30819999999999997</v>
      </c>
      <c r="K40" s="16">
        <v>0.58620000000000005</v>
      </c>
      <c r="L40" s="16">
        <v>0.72119999999999995</v>
      </c>
      <c r="M40" s="11">
        <v>0.67610000000000003</v>
      </c>
      <c r="N40" s="16">
        <v>0.50570000000000004</v>
      </c>
      <c r="O40" s="16">
        <v>0.48370000000000002</v>
      </c>
      <c r="P40" s="11">
        <v>9.5409999999999995E-2</v>
      </c>
      <c r="Q40" s="11">
        <v>-8.9590000000000003E-2</v>
      </c>
      <c r="R40" s="11">
        <v>-6.2909999999999994E-2</v>
      </c>
      <c r="S40" s="11">
        <v>0.25319999999999998</v>
      </c>
      <c r="T40" s="16">
        <v>0.35449999999999998</v>
      </c>
      <c r="U40" s="11">
        <v>-0.23810000000000001</v>
      </c>
      <c r="V40" s="11">
        <v>-0.10539999999999999</v>
      </c>
      <c r="W40" s="16">
        <v>-0.51800000000000002</v>
      </c>
      <c r="X40" s="16">
        <v>0.31659999999999999</v>
      </c>
      <c r="Y40" s="11">
        <v>-0.2276</v>
      </c>
      <c r="Z40" s="11">
        <v>-0.13089999999999999</v>
      </c>
      <c r="AA40" s="16">
        <v>0.52110000000000001</v>
      </c>
    </row>
    <row r="41" spans="1:27">
      <c r="A41" s="30"/>
      <c r="B41" s="31"/>
      <c r="C41" s="10" t="s">
        <v>119</v>
      </c>
      <c r="D41" s="16">
        <v>0.48380000000000001</v>
      </c>
      <c r="E41" s="11">
        <v>6.6180000000000003E-2</v>
      </c>
      <c r="F41" s="11">
        <v>-5.3390000000000002E-4</v>
      </c>
      <c r="G41" s="11">
        <v>-0.1096</v>
      </c>
      <c r="H41" s="11">
        <v>0.2157</v>
      </c>
      <c r="I41" s="11">
        <v>0.21609999999999999</v>
      </c>
      <c r="J41" s="11">
        <v>-3.056E-2</v>
      </c>
      <c r="K41" s="16">
        <v>0.47989999999999999</v>
      </c>
      <c r="L41" s="16">
        <v>0.35320000000000001</v>
      </c>
      <c r="M41" s="11">
        <v>0.1014</v>
      </c>
      <c r="N41" s="11">
        <v>0.2596</v>
      </c>
      <c r="O41" s="16">
        <v>0.33600000000000002</v>
      </c>
      <c r="P41" s="11">
        <v>-0.16189999999999999</v>
      </c>
      <c r="Q41" s="11">
        <v>5.836E-3</v>
      </c>
      <c r="R41" s="11">
        <v>-2.24E-2</v>
      </c>
      <c r="S41" s="11">
        <v>9.0999999999999998E-2</v>
      </c>
      <c r="T41" s="11">
        <v>7.5660000000000005E-2</v>
      </c>
      <c r="U41" s="11">
        <v>-0.18959999999999999</v>
      </c>
      <c r="V41" s="16">
        <v>-0.45169999999999999</v>
      </c>
      <c r="W41" s="16">
        <v>-0.32319999999999999</v>
      </c>
      <c r="X41" s="11">
        <v>0.13289999999999999</v>
      </c>
      <c r="Y41" s="11">
        <v>-6.1420000000000002E-2</v>
      </c>
      <c r="Z41" s="11">
        <v>-3.3860000000000001E-2</v>
      </c>
      <c r="AA41" s="16">
        <v>0.32469999999999999</v>
      </c>
    </row>
    <row r="42" spans="1:27">
      <c r="A42" s="30"/>
      <c r="B42" s="31"/>
      <c r="C42" s="10" t="s">
        <v>120</v>
      </c>
      <c r="D42" s="16">
        <v>-0.5181</v>
      </c>
      <c r="E42" s="16">
        <v>-0.39019999999999999</v>
      </c>
      <c r="F42" s="11">
        <v>9.3390000000000001E-2</v>
      </c>
      <c r="G42" s="11">
        <v>0.15140000000000001</v>
      </c>
      <c r="H42" s="16">
        <v>-0.28139999999999998</v>
      </c>
      <c r="I42" s="11">
        <v>0.1217</v>
      </c>
      <c r="J42" s="16">
        <v>0.27029999999999998</v>
      </c>
      <c r="K42" s="16">
        <v>-0.51719999999999999</v>
      </c>
      <c r="L42" s="16">
        <v>-0.59760000000000002</v>
      </c>
      <c r="M42" s="11">
        <v>-0.4395</v>
      </c>
      <c r="N42" s="11">
        <v>-0.25430000000000003</v>
      </c>
      <c r="O42" s="16">
        <v>-0.26910000000000001</v>
      </c>
      <c r="P42" s="16">
        <v>-0.27410000000000001</v>
      </c>
      <c r="Q42" s="11">
        <v>0.2621</v>
      </c>
      <c r="R42" s="16">
        <v>0.30909999999999999</v>
      </c>
      <c r="S42" s="16">
        <v>-0.3775</v>
      </c>
      <c r="T42" s="16">
        <v>-0.39939999999999998</v>
      </c>
      <c r="U42" s="11">
        <v>-4.5429999999999998E-2</v>
      </c>
      <c r="V42" s="11">
        <v>-0.1507</v>
      </c>
      <c r="W42" s="16">
        <v>0.55810000000000004</v>
      </c>
      <c r="X42" s="11">
        <v>-0.2238</v>
      </c>
      <c r="Y42" s="16">
        <v>0.34100000000000003</v>
      </c>
      <c r="Z42" s="11">
        <v>0.21929999999999999</v>
      </c>
      <c r="AA42" s="16">
        <v>-0.498</v>
      </c>
    </row>
    <row r="43" spans="1:27">
      <c r="A43" s="30"/>
      <c r="B43" s="31" t="s">
        <v>121</v>
      </c>
      <c r="C43" s="10" t="s">
        <v>122</v>
      </c>
      <c r="D43" s="16">
        <v>0.63829999999999998</v>
      </c>
      <c r="E43" s="11">
        <v>9.6680000000000002E-2</v>
      </c>
      <c r="F43" s="11">
        <v>-7.4819999999999998E-2</v>
      </c>
      <c r="G43" s="11">
        <v>-0.10290000000000001</v>
      </c>
      <c r="H43" s="16">
        <v>0.34660000000000002</v>
      </c>
      <c r="I43" s="11">
        <v>2.7220000000000001E-2</v>
      </c>
      <c r="J43" s="16">
        <v>-0.27139999999999997</v>
      </c>
      <c r="K43" s="16">
        <v>0.59440000000000004</v>
      </c>
      <c r="L43" s="16">
        <v>0.5958</v>
      </c>
      <c r="M43" s="11">
        <v>0.16900000000000001</v>
      </c>
      <c r="N43" s="11">
        <v>0.1734</v>
      </c>
      <c r="O43" s="11">
        <v>0.2606</v>
      </c>
      <c r="P43" s="11">
        <v>2.4250000000000001E-2</v>
      </c>
      <c r="Q43" s="11">
        <v>5.4539999999999998E-2</v>
      </c>
      <c r="R43" s="11">
        <v>-0.12039999999999999</v>
      </c>
      <c r="S43" s="11">
        <v>0.17449999999999999</v>
      </c>
      <c r="T43" s="16">
        <v>0.29880000000000001</v>
      </c>
      <c r="U43" s="11">
        <v>-0.1522</v>
      </c>
      <c r="V43" s="11">
        <v>-0.18079999999999999</v>
      </c>
      <c r="W43" s="16">
        <v>-0.51070000000000004</v>
      </c>
      <c r="X43" s="11">
        <v>0.13739999999999999</v>
      </c>
      <c r="Y43" s="11">
        <v>-0.25829999999999997</v>
      </c>
      <c r="Z43" s="11">
        <v>-4.7059999999999998E-2</v>
      </c>
      <c r="AA43" s="16">
        <v>0.34339999999999998</v>
      </c>
    </row>
    <row r="44" spans="1:27">
      <c r="A44" s="30"/>
      <c r="B44" s="31"/>
      <c r="C44" s="10" t="s">
        <v>123</v>
      </c>
      <c r="D44" s="16">
        <v>0.69010000000000005</v>
      </c>
      <c r="E44" s="11">
        <v>6.6290000000000002E-2</v>
      </c>
      <c r="F44" s="11">
        <v>-4.2139999999999997E-2</v>
      </c>
      <c r="G44" s="11">
        <v>-8.6849999999999997E-2</v>
      </c>
      <c r="H44" s="11">
        <v>0.26690000000000003</v>
      </c>
      <c r="I44" s="11">
        <v>0.1181</v>
      </c>
      <c r="J44" s="16">
        <v>-0.36170000000000002</v>
      </c>
      <c r="K44" s="16">
        <v>0.71</v>
      </c>
      <c r="L44" s="16">
        <v>0.6825</v>
      </c>
      <c r="M44" s="11">
        <v>-0.13519999999999999</v>
      </c>
      <c r="N44" s="16">
        <v>0.41470000000000001</v>
      </c>
      <c r="O44" s="16">
        <v>0.30499999999999999</v>
      </c>
      <c r="P44" s="11">
        <v>-1.703E-2</v>
      </c>
      <c r="Q44" s="11">
        <v>0.17480000000000001</v>
      </c>
      <c r="R44" s="11">
        <v>-0.20039999999999999</v>
      </c>
      <c r="S44" s="11">
        <v>6.9269999999999998E-2</v>
      </c>
      <c r="T44" s="11">
        <v>8.0280000000000004E-2</v>
      </c>
      <c r="U44" s="11">
        <v>-0.24179999999999999</v>
      </c>
      <c r="V44" s="11">
        <v>-5.4199999999999998E-2</v>
      </c>
      <c r="W44" s="16">
        <v>-0.58150000000000002</v>
      </c>
      <c r="X44" s="11">
        <v>9.0020000000000003E-2</v>
      </c>
      <c r="Y44" s="11">
        <v>-0.22739999999999999</v>
      </c>
      <c r="Z44" s="11">
        <v>-2.027E-2</v>
      </c>
      <c r="AA44" s="16">
        <v>0.52980000000000005</v>
      </c>
    </row>
    <row r="45" spans="1:27">
      <c r="A45" s="30"/>
      <c r="B45" s="10" t="s">
        <v>124</v>
      </c>
      <c r="C45" s="10" t="s">
        <v>125</v>
      </c>
      <c r="D45" s="16">
        <v>0.36330000000000001</v>
      </c>
      <c r="E45" s="11">
        <v>0.2417</v>
      </c>
      <c r="F45" s="11">
        <v>-0.16089999999999999</v>
      </c>
      <c r="G45" s="11">
        <v>-0.25219999999999998</v>
      </c>
      <c r="H45" s="11">
        <v>0.26919999999999999</v>
      </c>
      <c r="I45" s="11">
        <v>0.1724</v>
      </c>
      <c r="J45" s="11">
        <v>-0.1197</v>
      </c>
      <c r="K45" s="16">
        <v>0.3574</v>
      </c>
      <c r="L45" s="16">
        <v>0.27210000000000001</v>
      </c>
      <c r="M45" s="11">
        <v>0.54090000000000005</v>
      </c>
      <c r="N45" s="11">
        <v>0.21190000000000001</v>
      </c>
      <c r="O45" s="16">
        <v>0.29559999999999997</v>
      </c>
      <c r="P45" s="11">
        <v>-0.12859999999999999</v>
      </c>
      <c r="Q45" s="11">
        <v>-3.755E-2</v>
      </c>
      <c r="R45" s="11">
        <v>-1.5389999999999999E-2</v>
      </c>
      <c r="S45" s="11">
        <v>0.1578</v>
      </c>
      <c r="T45" s="11">
        <v>0.2316</v>
      </c>
      <c r="U45" s="11">
        <v>8.3820000000000006E-2</v>
      </c>
      <c r="V45" s="11">
        <v>-0.27629999999999999</v>
      </c>
      <c r="W45" s="16">
        <v>-0.34510000000000002</v>
      </c>
      <c r="X45" s="11">
        <v>0.23860000000000001</v>
      </c>
      <c r="Y45" s="11">
        <v>-0.13009999999999999</v>
      </c>
      <c r="Z45" s="11">
        <v>9.4670000000000004E-2</v>
      </c>
      <c r="AA45" s="11">
        <v>0.23930000000000001</v>
      </c>
    </row>
    <row r="46" spans="1:27">
      <c r="A46" s="30"/>
      <c r="B46" s="31" t="s">
        <v>126</v>
      </c>
      <c r="C46" s="10" t="s">
        <v>127</v>
      </c>
      <c r="D46" s="16">
        <v>-0.55149999999999999</v>
      </c>
      <c r="E46" s="11">
        <v>-6.9250000000000006E-2</v>
      </c>
      <c r="F46" s="11">
        <v>-0.16919999999999999</v>
      </c>
      <c r="G46" s="11">
        <v>-0.12690000000000001</v>
      </c>
      <c r="H46" s="11">
        <v>-0.10440000000000001</v>
      </c>
      <c r="I46" s="11">
        <v>-9.0509999999999993E-2</v>
      </c>
      <c r="J46" s="11">
        <v>0.13800000000000001</v>
      </c>
      <c r="K46" s="16">
        <v>-0.53759999999999997</v>
      </c>
      <c r="L46" s="16">
        <v>-0.57669999999999999</v>
      </c>
      <c r="M46" s="11">
        <v>-0.84519999999999995</v>
      </c>
      <c r="N46" s="11">
        <v>-0.22220000000000001</v>
      </c>
      <c r="O46" s="11">
        <v>-0.24149999999999999</v>
      </c>
      <c r="P46" s="11">
        <v>-1.8259999999999998E-2</v>
      </c>
      <c r="Q46" s="11">
        <v>-0.18</v>
      </c>
      <c r="R46" s="11">
        <v>-4.972E-2</v>
      </c>
      <c r="S46" s="11">
        <v>-0.20380000000000001</v>
      </c>
      <c r="T46" s="11">
        <v>-0.17749999999999999</v>
      </c>
      <c r="U46" s="11">
        <v>0.27210000000000001</v>
      </c>
      <c r="V46" s="11">
        <v>0.26050000000000001</v>
      </c>
      <c r="W46" s="16">
        <v>0.43659999999999999</v>
      </c>
      <c r="X46" s="11">
        <v>-0.16059999999999999</v>
      </c>
      <c r="Y46" s="11">
        <v>0.25340000000000001</v>
      </c>
      <c r="Z46" s="11">
        <v>4.1799999999999997E-2</v>
      </c>
      <c r="AA46" s="16">
        <v>-0.38950000000000001</v>
      </c>
    </row>
    <row r="47" spans="1:27">
      <c r="A47" s="30"/>
      <c r="B47" s="31"/>
      <c r="C47" s="10" t="s">
        <v>128</v>
      </c>
      <c r="D47" s="16">
        <v>-0.60319999999999996</v>
      </c>
      <c r="E47" s="11">
        <v>-0.25240000000000001</v>
      </c>
      <c r="F47" s="11">
        <v>-8.2030000000000006E-2</v>
      </c>
      <c r="G47" s="11">
        <v>3.5799999999999998E-2</v>
      </c>
      <c r="H47" s="11">
        <v>-0.2319</v>
      </c>
      <c r="I47" s="11">
        <v>-5.2229999999999999E-2</v>
      </c>
      <c r="J47" s="11">
        <v>0.21079999999999999</v>
      </c>
      <c r="K47" s="16">
        <v>-0.53480000000000005</v>
      </c>
      <c r="L47" s="16">
        <v>-0.53849999999999998</v>
      </c>
      <c r="M47" s="11">
        <v>-0.77749999999999997</v>
      </c>
      <c r="N47" s="11">
        <v>-0.20849999999999999</v>
      </c>
      <c r="O47" s="16">
        <v>-0.28589999999999999</v>
      </c>
      <c r="P47" s="11">
        <v>-2.2369999999999998E-3</v>
      </c>
      <c r="Q47" s="11">
        <v>-0.1106</v>
      </c>
      <c r="R47" s="11">
        <v>-5.2249999999999998E-2</v>
      </c>
      <c r="S47" s="11">
        <v>-0.22109999999999999</v>
      </c>
      <c r="T47" s="16">
        <v>-0.3024</v>
      </c>
      <c r="U47" s="11">
        <v>6.8909999999999999E-2</v>
      </c>
      <c r="V47" s="16">
        <v>0.37480000000000002</v>
      </c>
      <c r="W47" s="16">
        <v>0.5444</v>
      </c>
      <c r="X47" s="11">
        <v>-0.20200000000000001</v>
      </c>
      <c r="Y47" s="16">
        <v>0.42249999999999999</v>
      </c>
      <c r="Z47" s="11">
        <v>-6.7150000000000001E-2</v>
      </c>
      <c r="AA47" s="16">
        <v>-0.2908</v>
      </c>
    </row>
    <row r="48" spans="1:27">
      <c r="A48" s="30"/>
      <c r="B48" s="31"/>
      <c r="C48" s="10" t="s">
        <v>129</v>
      </c>
      <c r="D48" s="16">
        <v>-0.63390000000000002</v>
      </c>
      <c r="E48" s="11">
        <v>-0.2087</v>
      </c>
      <c r="F48" s="11">
        <v>8.123E-3</v>
      </c>
      <c r="G48" s="11">
        <v>8.7300000000000003E-2</v>
      </c>
      <c r="H48" s="16">
        <v>-0.31609999999999999</v>
      </c>
      <c r="I48" s="11">
        <v>-8.4260000000000002E-2</v>
      </c>
      <c r="J48" s="11">
        <v>0.19689999999999999</v>
      </c>
      <c r="K48" s="16">
        <v>-0.60970000000000002</v>
      </c>
      <c r="L48" s="16">
        <v>-0.62580000000000002</v>
      </c>
      <c r="M48" s="11">
        <v>-0.77749999999999997</v>
      </c>
      <c r="N48" s="11">
        <v>-0.2319</v>
      </c>
      <c r="O48" s="16">
        <v>-0.46539999999999998</v>
      </c>
      <c r="P48" s="11">
        <v>-1.516E-2</v>
      </c>
      <c r="Q48" s="11">
        <v>-2.257E-2</v>
      </c>
      <c r="R48" s="11">
        <v>-9.3939999999999996E-2</v>
      </c>
      <c r="S48" s="16">
        <v>-0.3493</v>
      </c>
      <c r="T48" s="16">
        <v>-0.37190000000000001</v>
      </c>
      <c r="U48" s="11">
        <v>0.1716</v>
      </c>
      <c r="V48" s="16">
        <v>0.35010000000000002</v>
      </c>
      <c r="W48" s="16">
        <v>0.57030000000000003</v>
      </c>
      <c r="X48" s="11">
        <v>-0.2535</v>
      </c>
      <c r="Y48" s="16">
        <v>0.29310000000000003</v>
      </c>
      <c r="Z48" s="11">
        <v>-1.465E-2</v>
      </c>
      <c r="AA48" s="16">
        <v>-0.45679999999999998</v>
      </c>
    </row>
    <row r="49" spans="1:27">
      <c r="A49" s="30"/>
      <c r="B49" s="31"/>
      <c r="C49" s="10" t="s">
        <v>130</v>
      </c>
      <c r="D49" s="16">
        <v>-0.55700000000000005</v>
      </c>
      <c r="E49" s="11">
        <v>-0.1085</v>
      </c>
      <c r="F49" s="11">
        <v>-9.0230000000000005E-2</v>
      </c>
      <c r="G49" s="11">
        <v>1.8839999999999999E-2</v>
      </c>
      <c r="H49" s="11">
        <v>-0.24279999999999999</v>
      </c>
      <c r="I49" s="11">
        <v>-9.0190000000000006E-2</v>
      </c>
      <c r="J49" s="11">
        <v>0.17399999999999999</v>
      </c>
      <c r="K49" s="16">
        <v>-0.53520000000000001</v>
      </c>
      <c r="L49" s="16">
        <v>-0.53739999999999999</v>
      </c>
      <c r="M49" s="11">
        <v>-0.77749999999999997</v>
      </c>
      <c r="N49" s="11">
        <v>-0.19409999999999999</v>
      </c>
      <c r="O49" s="16">
        <v>-0.35659999999999997</v>
      </c>
      <c r="P49" s="11">
        <v>6.25E-2</v>
      </c>
      <c r="Q49" s="11">
        <v>-8.0049999999999996E-2</v>
      </c>
      <c r="R49" s="11">
        <v>-7.7450000000000005E-2</v>
      </c>
      <c r="S49" s="16">
        <v>-0.31540000000000001</v>
      </c>
      <c r="T49" s="16">
        <v>-0.33069999999999999</v>
      </c>
      <c r="U49" s="11">
        <v>0.13539999999999999</v>
      </c>
      <c r="V49" s="16">
        <v>0.38550000000000001</v>
      </c>
      <c r="W49" s="16">
        <v>0.48370000000000002</v>
      </c>
      <c r="X49" s="11">
        <v>-0.19639999999999999</v>
      </c>
      <c r="Y49" s="16">
        <v>0.28079999999999999</v>
      </c>
      <c r="Z49" s="11">
        <v>-2.6630000000000001E-2</v>
      </c>
      <c r="AA49" s="16">
        <v>-0.36670000000000003</v>
      </c>
    </row>
    <row r="50" spans="1:27">
      <c r="A50" s="30"/>
      <c r="B50" s="10" t="s">
        <v>131</v>
      </c>
      <c r="C50" s="10" t="s">
        <v>132</v>
      </c>
      <c r="D50" s="16">
        <v>0.55959999999999999</v>
      </c>
      <c r="E50" s="11">
        <v>0.14860000000000001</v>
      </c>
      <c r="F50" s="11">
        <v>-5.3690000000000002E-2</v>
      </c>
      <c r="G50" s="11">
        <v>-0.14940000000000001</v>
      </c>
      <c r="H50" s="11">
        <v>0.20280000000000001</v>
      </c>
      <c r="I50" s="11">
        <v>0.1963</v>
      </c>
      <c r="J50" s="11">
        <v>-0.23699999999999999</v>
      </c>
      <c r="K50" s="16">
        <v>0.61599999999999999</v>
      </c>
      <c r="L50" s="16">
        <v>0.56710000000000005</v>
      </c>
      <c r="M50" s="11">
        <v>0.4395</v>
      </c>
      <c r="N50" s="11">
        <v>7.0430000000000006E-2</v>
      </c>
      <c r="O50" s="11">
        <v>0.26550000000000001</v>
      </c>
      <c r="P50" s="11">
        <v>-0.12039999999999999</v>
      </c>
      <c r="Q50" s="11">
        <v>0.21</v>
      </c>
      <c r="R50" s="11">
        <v>-4.5039999999999997E-2</v>
      </c>
      <c r="S50" s="11">
        <v>-0.1163</v>
      </c>
      <c r="T50" s="11">
        <v>-0.1661</v>
      </c>
      <c r="U50" s="11">
        <v>-0.1898</v>
      </c>
      <c r="V50" s="11">
        <v>-7.4940000000000007E-2</v>
      </c>
      <c r="W50" s="16">
        <v>-0.41710000000000003</v>
      </c>
      <c r="X50" s="11">
        <v>0.10589999999999999</v>
      </c>
      <c r="Y50" s="16">
        <v>-0.28299999999999997</v>
      </c>
      <c r="Z50" s="16">
        <v>-0.18459999999999999</v>
      </c>
      <c r="AA50" s="11">
        <v>0.48330000000000001</v>
      </c>
    </row>
    <row r="51" spans="1:27">
      <c r="A51" s="30"/>
      <c r="B51" s="31" t="s">
        <v>133</v>
      </c>
      <c r="C51" s="10" t="s">
        <v>134</v>
      </c>
      <c r="D51" s="16">
        <v>-0.55669999999999997</v>
      </c>
      <c r="E51" s="11">
        <v>-0.14910000000000001</v>
      </c>
      <c r="F51" s="16">
        <v>0.26869999999999999</v>
      </c>
      <c r="G51" s="16">
        <v>0.34050000000000002</v>
      </c>
      <c r="H51" s="16">
        <v>-0.42180000000000001</v>
      </c>
      <c r="I51" s="11">
        <v>0.17780000000000001</v>
      </c>
      <c r="J51" s="11">
        <v>0.12939999999999999</v>
      </c>
      <c r="K51" s="16">
        <v>-0.499</v>
      </c>
      <c r="L51" s="16">
        <v>-0.43099999999999999</v>
      </c>
      <c r="M51" s="11">
        <v>0.37190000000000001</v>
      </c>
      <c r="N51" s="11">
        <v>-2.2349999999999998E-2</v>
      </c>
      <c r="O51" s="16">
        <v>-0.47770000000000001</v>
      </c>
      <c r="P51" s="16">
        <v>-0.2858</v>
      </c>
      <c r="Q51" s="11">
        <v>5.0540000000000002E-2</v>
      </c>
      <c r="R51" s="11">
        <v>5.7579999999999999E-2</v>
      </c>
      <c r="S51" s="11">
        <v>-0.1888</v>
      </c>
      <c r="T51" s="11">
        <v>-0.1047</v>
      </c>
      <c r="U51" s="11">
        <v>-4.8500000000000001E-2</v>
      </c>
      <c r="V51" s="11">
        <v>8.0530000000000004E-2</v>
      </c>
      <c r="W51" s="16">
        <v>0.56110000000000004</v>
      </c>
      <c r="X51" s="11">
        <v>-0.2044</v>
      </c>
      <c r="Y51" s="11">
        <v>6.8290000000000003E-2</v>
      </c>
      <c r="Z51" s="11">
        <v>0.1759</v>
      </c>
      <c r="AA51" s="16">
        <v>-0.6048</v>
      </c>
    </row>
    <row r="52" spans="1:27">
      <c r="A52" s="30"/>
      <c r="B52" s="31"/>
      <c r="C52" s="10" t="s">
        <v>135</v>
      </c>
      <c r="D52" s="16">
        <v>-0.57189999999999996</v>
      </c>
      <c r="E52" s="16">
        <v>-0.28670000000000001</v>
      </c>
      <c r="F52" s="16">
        <v>0.32800000000000001</v>
      </c>
      <c r="G52" s="16">
        <v>0.36659999999999998</v>
      </c>
      <c r="H52" s="16">
        <v>-0.53510000000000002</v>
      </c>
      <c r="I52" s="11">
        <v>-1.6719999999999999E-2</v>
      </c>
      <c r="J52" s="11">
        <v>0.23619999999999999</v>
      </c>
      <c r="K52" s="16">
        <v>-0.51090000000000002</v>
      </c>
      <c r="L52" s="16">
        <v>-0.55940000000000001</v>
      </c>
      <c r="M52" s="11">
        <v>0.54090000000000005</v>
      </c>
      <c r="N52" s="11">
        <v>-0.1691</v>
      </c>
      <c r="O52" s="16">
        <v>-0.47499999999999998</v>
      </c>
      <c r="P52" s="11">
        <v>-0.17879999999999999</v>
      </c>
      <c r="Q52" s="11">
        <v>-1.1010000000000001E-4</v>
      </c>
      <c r="R52" s="11">
        <v>0.2127</v>
      </c>
      <c r="S52" s="16">
        <v>-0.31340000000000001</v>
      </c>
      <c r="T52" s="11">
        <v>-0.26529999999999998</v>
      </c>
      <c r="U52" s="11">
        <v>-0.15240000000000001</v>
      </c>
      <c r="V52" s="11">
        <v>1.1950000000000001E-3</v>
      </c>
      <c r="W52" s="16">
        <v>0.58230000000000004</v>
      </c>
      <c r="X52" s="11">
        <v>-0.2286</v>
      </c>
      <c r="Y52" s="11">
        <v>0.14510000000000001</v>
      </c>
      <c r="Z52" s="11">
        <v>0.20660000000000001</v>
      </c>
      <c r="AA52" s="16">
        <v>-0.29110000000000003</v>
      </c>
    </row>
    <row r="53" spans="1:27">
      <c r="A53" s="30"/>
      <c r="B53" s="31" t="s">
        <v>136</v>
      </c>
      <c r="C53" s="10" t="s">
        <v>137</v>
      </c>
      <c r="D53" s="16">
        <v>-0.4047</v>
      </c>
      <c r="E53" s="11">
        <v>-0.17960000000000001</v>
      </c>
      <c r="F53" s="11">
        <v>0.17080000000000001</v>
      </c>
      <c r="G53" s="11">
        <v>0.1366</v>
      </c>
      <c r="H53" s="11">
        <v>-8.4739999999999996E-2</v>
      </c>
      <c r="I53" s="11">
        <v>-4.6210000000000001E-3</v>
      </c>
      <c r="J53" s="11">
        <v>0.24229999999999999</v>
      </c>
      <c r="K53" s="16">
        <v>-0.42749999999999999</v>
      </c>
      <c r="L53" s="16">
        <v>-0.36399999999999999</v>
      </c>
      <c r="M53" s="11">
        <v>0.37190000000000001</v>
      </c>
      <c r="N53" s="11">
        <v>-0.11269999999999999</v>
      </c>
      <c r="O53" s="11">
        <v>-0.20180000000000001</v>
      </c>
      <c r="P53" s="11">
        <v>-6.0260000000000001E-3</v>
      </c>
      <c r="Q53" s="11">
        <v>-0.15529999999999999</v>
      </c>
      <c r="R53" s="11">
        <v>0.16109999999999999</v>
      </c>
      <c r="S53" s="11">
        <v>-2.5190000000000001E-2</v>
      </c>
      <c r="T53" s="11">
        <v>1.8429999999999998E-2</v>
      </c>
      <c r="U53" s="16">
        <v>-0.31080000000000002</v>
      </c>
      <c r="V53" s="11">
        <v>-2.7640000000000001E-2</v>
      </c>
      <c r="W53" s="16">
        <v>0.33489999999999998</v>
      </c>
      <c r="X53" s="11">
        <v>5.731E-2</v>
      </c>
      <c r="Y53" s="16">
        <v>0.35210000000000002</v>
      </c>
      <c r="Z53" s="11">
        <v>-9.3429999999999999E-2</v>
      </c>
      <c r="AA53" s="11">
        <v>-0.2243</v>
      </c>
    </row>
    <row r="54" spans="1:27">
      <c r="A54" s="30"/>
      <c r="B54" s="31"/>
      <c r="C54" s="10" t="s">
        <v>138</v>
      </c>
      <c r="D54" s="16">
        <v>-0.61040000000000005</v>
      </c>
      <c r="E54" s="16">
        <v>-0.36749999999999999</v>
      </c>
      <c r="F54" s="16">
        <v>0.34620000000000001</v>
      </c>
      <c r="G54" s="16">
        <v>0.35299999999999998</v>
      </c>
      <c r="H54" s="16">
        <v>-0.52869999999999995</v>
      </c>
      <c r="I54" s="11">
        <v>8.6660000000000001E-2</v>
      </c>
      <c r="J54" s="16">
        <v>0.4763</v>
      </c>
      <c r="K54" s="16">
        <v>-0.51229999999999998</v>
      </c>
      <c r="L54" s="16">
        <v>-0.52480000000000004</v>
      </c>
      <c r="M54" s="11">
        <v>0.37190000000000001</v>
      </c>
      <c r="N54" s="11">
        <v>-9.0389999999999998E-2</v>
      </c>
      <c r="O54" s="16">
        <v>-0.28270000000000001</v>
      </c>
      <c r="P54" s="11">
        <v>-0.2361</v>
      </c>
      <c r="Q54" s="11">
        <v>7.0800000000000002E-2</v>
      </c>
      <c r="R54" s="16">
        <v>0.39219999999999999</v>
      </c>
      <c r="S54" s="16">
        <v>-0.36630000000000001</v>
      </c>
      <c r="T54" s="16">
        <v>-0.32569999999999999</v>
      </c>
      <c r="U54" s="11">
        <v>-0.24429999999999999</v>
      </c>
      <c r="V54" s="11">
        <v>4.2360000000000002E-2</v>
      </c>
      <c r="W54" s="16">
        <v>0.54720000000000002</v>
      </c>
      <c r="X54" s="11">
        <v>-0.13880000000000001</v>
      </c>
      <c r="Y54" s="16">
        <v>0.33910000000000001</v>
      </c>
      <c r="Z54" s="17">
        <v>-1.2239999999999999E-2</v>
      </c>
      <c r="AA54" s="23">
        <v>-0.49080000000000001</v>
      </c>
    </row>
    <row r="55" spans="1:27">
      <c r="A55" s="30"/>
      <c r="B55" s="31" t="s">
        <v>139</v>
      </c>
      <c r="C55" s="12" t="s">
        <v>140</v>
      </c>
      <c r="D55" s="16">
        <v>0.40949999999999998</v>
      </c>
      <c r="E55" s="11">
        <v>0.2056</v>
      </c>
      <c r="F55" s="16">
        <v>-0.44330000000000003</v>
      </c>
      <c r="G55" s="16">
        <v>-0.41399999999999998</v>
      </c>
      <c r="H55" s="16">
        <v>0.4304</v>
      </c>
      <c r="I55" s="11">
        <v>5.8659999999999997E-2</v>
      </c>
      <c r="J55" s="16">
        <v>-0.32840000000000003</v>
      </c>
      <c r="K55" s="16">
        <v>0.4461</v>
      </c>
      <c r="L55" s="16">
        <v>0.38900000000000001</v>
      </c>
      <c r="M55" s="11">
        <v>3.381E-2</v>
      </c>
      <c r="N55" s="11">
        <v>4.9160000000000002E-2</v>
      </c>
      <c r="O55" s="16">
        <v>0.36049999999999999</v>
      </c>
      <c r="P55" s="11">
        <v>0.20169999999999999</v>
      </c>
      <c r="Q55" s="11">
        <v>-9.8589999999999997E-2</v>
      </c>
      <c r="R55" s="16">
        <v>-0.30590000000000001</v>
      </c>
      <c r="S55" s="11">
        <v>0.21870000000000001</v>
      </c>
      <c r="T55" s="11">
        <v>0.19120000000000001</v>
      </c>
      <c r="U55" s="11">
        <v>0.17610000000000001</v>
      </c>
      <c r="V55" s="11">
        <v>-9.7750000000000004E-2</v>
      </c>
      <c r="W55" s="16">
        <v>-0.43059999999999998</v>
      </c>
      <c r="X55" s="11">
        <v>4.0399999999999998E-2</v>
      </c>
      <c r="Y55" s="16">
        <v>-0.32740000000000002</v>
      </c>
      <c r="Z55" s="11">
        <v>6.8400000000000002E-2</v>
      </c>
      <c r="AA55" s="16">
        <v>0.32329999999999998</v>
      </c>
    </row>
    <row r="56" spans="1:27">
      <c r="A56" s="30"/>
      <c r="B56" s="31"/>
      <c r="C56" s="10" t="s">
        <v>141</v>
      </c>
      <c r="D56" s="16">
        <v>-0.34620000000000001</v>
      </c>
      <c r="E56" s="11">
        <v>-2.0549999999999999E-2</v>
      </c>
      <c r="F56" s="11">
        <v>-0.20319999999999999</v>
      </c>
      <c r="G56" s="11">
        <v>-9.8849999999999993E-2</v>
      </c>
      <c r="H56" s="11">
        <v>7.0529999999999995E-2</v>
      </c>
      <c r="I56" s="11">
        <v>-0.1542</v>
      </c>
      <c r="J56" s="11">
        <v>0.1176</v>
      </c>
      <c r="K56" s="16">
        <v>-0.4022</v>
      </c>
      <c r="L56" s="16">
        <v>-0.3211</v>
      </c>
      <c r="M56" s="11">
        <v>0.67610000000000003</v>
      </c>
      <c r="N56" s="11">
        <v>-0.16309999999999999</v>
      </c>
      <c r="O56" s="16">
        <v>-0.35460000000000003</v>
      </c>
      <c r="P56" s="11">
        <v>-6.5570000000000003E-2</v>
      </c>
      <c r="Q56" s="11">
        <v>-2.5180000000000001E-2</v>
      </c>
      <c r="R56" s="11">
        <v>-0.1202</v>
      </c>
      <c r="S56" s="11">
        <v>-9.5140000000000002E-2</v>
      </c>
      <c r="T56" s="11">
        <v>-0.13980000000000001</v>
      </c>
      <c r="U56" s="11">
        <v>5.8279999999999998E-2</v>
      </c>
      <c r="V56" s="11">
        <v>-0.1263</v>
      </c>
      <c r="W56" s="11">
        <v>0.2409</v>
      </c>
      <c r="X56" s="11">
        <v>9.9299999999999999E-2</v>
      </c>
      <c r="Y56" s="11">
        <v>-1.602E-2</v>
      </c>
      <c r="Z56" s="11">
        <v>0.15010000000000001</v>
      </c>
      <c r="AA56" s="11">
        <v>-0.26500000000000001</v>
      </c>
    </row>
    <row r="57" spans="1:27">
      <c r="A57" s="30"/>
      <c r="B57" s="31"/>
      <c r="C57" s="10" t="s">
        <v>142</v>
      </c>
      <c r="D57" s="16">
        <v>-0.68369999999999997</v>
      </c>
      <c r="E57" s="16">
        <v>-0.30320000000000003</v>
      </c>
      <c r="F57" s="11">
        <v>0.25559999999999999</v>
      </c>
      <c r="G57" s="16">
        <v>0.44850000000000001</v>
      </c>
      <c r="H57" s="16">
        <v>-0.53990000000000005</v>
      </c>
      <c r="I57" s="11">
        <v>-1.7489999999999999E-2</v>
      </c>
      <c r="J57" s="11">
        <v>0.25309999999999999</v>
      </c>
      <c r="K57" s="16">
        <v>-0.68799999999999994</v>
      </c>
      <c r="L57" s="16">
        <v>-0.70279999999999998</v>
      </c>
      <c r="M57" s="11">
        <v>6.7610000000000003E-2</v>
      </c>
      <c r="N57" s="11">
        <v>-0.2616</v>
      </c>
      <c r="O57" s="16">
        <v>-0.45569999999999999</v>
      </c>
      <c r="P57" s="11">
        <v>-1.8760000000000001E-3</v>
      </c>
      <c r="Q57" s="11">
        <v>5.289E-2</v>
      </c>
      <c r="R57" s="16">
        <v>0.27960000000000002</v>
      </c>
      <c r="S57" s="11">
        <v>-0.18990000000000001</v>
      </c>
      <c r="T57" s="11">
        <v>-0.17369999999999999</v>
      </c>
      <c r="U57" s="11">
        <v>1.371E-2</v>
      </c>
      <c r="V57" s="11">
        <v>0.19070000000000001</v>
      </c>
      <c r="W57" s="16">
        <v>0.71319999999999995</v>
      </c>
      <c r="X57" s="11">
        <v>-0.27229999999999999</v>
      </c>
      <c r="Y57" s="16">
        <v>0.3226</v>
      </c>
      <c r="Z57" s="11">
        <v>7.8469999999999998E-2</v>
      </c>
      <c r="AA57" s="16">
        <v>-0.46789999999999998</v>
      </c>
    </row>
    <row r="58" spans="1:27">
      <c r="A58" s="30"/>
      <c r="B58" s="31"/>
      <c r="C58" s="12" t="s">
        <v>143</v>
      </c>
      <c r="D58" s="16">
        <v>0.48730000000000001</v>
      </c>
      <c r="E58" s="11">
        <v>2.478E-2</v>
      </c>
      <c r="F58" s="11">
        <v>-8.7329999999999994E-3</v>
      </c>
      <c r="G58" s="11">
        <v>-0.1396</v>
      </c>
      <c r="H58" s="11">
        <v>0.17929999999999999</v>
      </c>
      <c r="I58" s="11">
        <v>-1.585E-3</v>
      </c>
      <c r="J58" s="16">
        <v>-0.30730000000000002</v>
      </c>
      <c r="K58" s="16">
        <v>0.4506</v>
      </c>
      <c r="L58" s="16">
        <v>0.49059999999999998</v>
      </c>
      <c r="M58" s="11">
        <v>-0.5071</v>
      </c>
      <c r="N58" s="11">
        <v>0.18590000000000001</v>
      </c>
      <c r="O58" s="11">
        <v>0.20449999999999999</v>
      </c>
      <c r="P58" s="11">
        <v>-2.7390000000000001E-2</v>
      </c>
      <c r="Q58" s="11">
        <v>9.9500000000000005E-2</v>
      </c>
      <c r="R58" s="11">
        <v>-0.1835</v>
      </c>
      <c r="S58" s="11">
        <v>-8.0469999999999999E-4</v>
      </c>
      <c r="T58" s="11">
        <v>-9.9400000000000002E-2</v>
      </c>
      <c r="U58" s="11">
        <v>0.16850000000000001</v>
      </c>
      <c r="V58" s="11">
        <v>5.9360000000000003E-2</v>
      </c>
      <c r="W58" s="16">
        <v>-0.40760000000000002</v>
      </c>
      <c r="X58" s="11">
        <v>3.15E-2</v>
      </c>
      <c r="Y58" s="11">
        <v>-0.26169999999999999</v>
      </c>
      <c r="Z58" s="11">
        <v>-4.6760000000000003E-2</v>
      </c>
      <c r="AA58" s="16">
        <v>0.4032</v>
      </c>
    </row>
    <row r="59" spans="1:27">
      <c r="A59" s="30"/>
      <c r="B59" s="31"/>
      <c r="C59" s="12" t="s">
        <v>144</v>
      </c>
      <c r="D59" s="16">
        <v>0.4415</v>
      </c>
      <c r="E59" s="11">
        <v>-9.7979999999999998E-2</v>
      </c>
      <c r="F59" s="11">
        <v>4.1949999999999999E-3</v>
      </c>
      <c r="G59" s="11">
        <v>-7.5009999999999993E-2</v>
      </c>
      <c r="H59" s="11">
        <v>0.27089999999999997</v>
      </c>
      <c r="I59" s="11">
        <v>-0.1229</v>
      </c>
      <c r="J59" s="11">
        <v>-7.8780000000000003E-2</v>
      </c>
      <c r="K59" s="16">
        <v>0.34620000000000001</v>
      </c>
      <c r="L59" s="16">
        <v>0.47770000000000001</v>
      </c>
      <c r="M59" s="11">
        <v>0.77749999999999997</v>
      </c>
      <c r="N59" s="11">
        <v>0.23719999999999999</v>
      </c>
      <c r="O59" s="16">
        <v>0.27200000000000002</v>
      </c>
      <c r="P59" s="11">
        <v>-0.1507</v>
      </c>
      <c r="Q59" s="11">
        <v>5.1569999999999998E-2</v>
      </c>
      <c r="R59" s="11">
        <v>-3.9419999999999997E-2</v>
      </c>
      <c r="S59" s="11">
        <v>9.3659999999999993E-2</v>
      </c>
      <c r="T59" s="11">
        <v>2.0060000000000001E-2</v>
      </c>
      <c r="U59" s="11">
        <v>-2.2329999999999999E-2</v>
      </c>
      <c r="V59" s="11">
        <v>-0.26100000000000001</v>
      </c>
      <c r="W59" s="16">
        <v>-0.44800000000000001</v>
      </c>
      <c r="X59" s="16">
        <v>0.29620000000000002</v>
      </c>
      <c r="Y59" s="11">
        <v>-0.24390000000000001</v>
      </c>
      <c r="Z59" s="11">
        <v>1.2979999999999999E-3</v>
      </c>
      <c r="AA59" s="16">
        <v>0.36699999999999999</v>
      </c>
    </row>
    <row r="60" spans="1:27">
      <c r="A60" s="30"/>
      <c r="B60" s="10" t="s">
        <v>145</v>
      </c>
      <c r="C60" s="10" t="s">
        <v>146</v>
      </c>
      <c r="D60" s="16">
        <v>0.53920000000000001</v>
      </c>
      <c r="E60" s="16">
        <v>0.38129999999999997</v>
      </c>
      <c r="F60" s="16">
        <v>-0.47510000000000002</v>
      </c>
      <c r="G60" s="16">
        <v>-0.377</v>
      </c>
      <c r="H60" s="15">
        <v>0.58340000000000003</v>
      </c>
      <c r="I60" s="11">
        <v>0.1716</v>
      </c>
      <c r="J60" s="16">
        <v>-0.54190000000000005</v>
      </c>
      <c r="K60" s="16">
        <v>0.44</v>
      </c>
      <c r="L60" s="16">
        <v>0.46460000000000001</v>
      </c>
      <c r="M60" s="11">
        <v>-0.30430000000000001</v>
      </c>
      <c r="N60" s="11">
        <v>0.22040000000000001</v>
      </c>
      <c r="O60" s="16">
        <v>0.3145</v>
      </c>
      <c r="P60" s="11">
        <v>0.18290000000000001</v>
      </c>
      <c r="Q60" s="11">
        <v>-0.1048</v>
      </c>
      <c r="R60" s="16">
        <v>-0.34739999999999999</v>
      </c>
      <c r="S60" s="16">
        <v>0.46029999999999999</v>
      </c>
      <c r="T60" s="16">
        <v>0.43309999999999998</v>
      </c>
      <c r="U60" s="11">
        <v>-0.1013</v>
      </c>
      <c r="V60" s="11">
        <v>9.1069999999999998E-2</v>
      </c>
      <c r="W60" s="16">
        <v>-0.58150000000000002</v>
      </c>
      <c r="X60" s="11">
        <v>8.6599999999999996E-2</v>
      </c>
      <c r="Y60" s="11">
        <v>-4.4760000000000001E-2</v>
      </c>
      <c r="Z60" s="11">
        <v>-4.1549999999999997E-2</v>
      </c>
      <c r="AA60" s="16">
        <v>0.30380000000000001</v>
      </c>
    </row>
    <row r="61" spans="1:27">
      <c r="A61" s="30"/>
      <c r="B61" s="31" t="s">
        <v>147</v>
      </c>
      <c r="C61" s="10" t="s">
        <v>148</v>
      </c>
      <c r="D61" s="16">
        <v>-0.58530000000000004</v>
      </c>
      <c r="E61" s="11">
        <v>-4.895E-2</v>
      </c>
      <c r="F61" s="11">
        <v>6.5549999999999997E-2</v>
      </c>
      <c r="G61" s="16">
        <v>0.31159999999999999</v>
      </c>
      <c r="H61" s="16">
        <v>-0.37880000000000003</v>
      </c>
      <c r="I61" s="11">
        <v>0.19040000000000001</v>
      </c>
      <c r="J61" s="11">
        <v>0.18870000000000001</v>
      </c>
      <c r="K61" s="16">
        <v>-0.62460000000000004</v>
      </c>
      <c r="L61" s="16">
        <v>-0.59150000000000003</v>
      </c>
      <c r="M61" s="11">
        <v>0.5071</v>
      </c>
      <c r="N61" s="11">
        <v>-7.9070000000000001E-2</v>
      </c>
      <c r="O61" s="11">
        <v>-0.23219999999999999</v>
      </c>
      <c r="P61" s="11">
        <v>3.4389999999999997E-2</v>
      </c>
      <c r="Q61" s="11">
        <v>-3.9419999999999997E-2</v>
      </c>
      <c r="R61" s="11">
        <v>0.26240000000000002</v>
      </c>
      <c r="S61" s="11">
        <v>-8.5489999999999997E-2</v>
      </c>
      <c r="T61" s="11">
        <v>-4.2470000000000001E-2</v>
      </c>
      <c r="U61" s="11">
        <v>-3.5819999999999998E-2</v>
      </c>
      <c r="V61" s="11">
        <v>-2.699E-2</v>
      </c>
      <c r="W61" s="16">
        <v>0.53739999999999999</v>
      </c>
      <c r="X61" s="11">
        <v>-4.82E-2</v>
      </c>
      <c r="Y61" s="16">
        <v>0.34939999999999999</v>
      </c>
      <c r="Z61" s="11">
        <v>-1.5259999999999999E-2</v>
      </c>
      <c r="AA61" s="16">
        <v>-0.4042</v>
      </c>
    </row>
    <row r="62" spans="1:27">
      <c r="A62" s="30"/>
      <c r="B62" s="31"/>
      <c r="C62" s="10" t="s">
        <v>149</v>
      </c>
      <c r="D62" s="16">
        <v>-0.46579999999999999</v>
      </c>
      <c r="E62" s="11">
        <v>-3.6540000000000003E-2</v>
      </c>
      <c r="F62" s="11">
        <v>0.2419</v>
      </c>
      <c r="G62" s="16">
        <v>0.32700000000000001</v>
      </c>
      <c r="H62" s="16">
        <v>-0.27660000000000001</v>
      </c>
      <c r="I62" s="11">
        <v>-6.9620000000000001E-2</v>
      </c>
      <c r="J62" s="11">
        <v>0.2185</v>
      </c>
      <c r="K62" s="16">
        <v>-0.44209999999999999</v>
      </c>
      <c r="L62" s="16">
        <v>-0.48580000000000001</v>
      </c>
      <c r="M62" s="11">
        <v>-0.27039999999999997</v>
      </c>
      <c r="N62" s="11">
        <v>-0.12039999999999999</v>
      </c>
      <c r="O62" s="16">
        <v>-0.31950000000000001</v>
      </c>
      <c r="P62" s="11">
        <v>3.2439999999999997E-2</v>
      </c>
      <c r="Q62" s="11">
        <v>7.3039999999999997E-3</v>
      </c>
      <c r="R62" s="11">
        <v>0.23230000000000001</v>
      </c>
      <c r="S62" s="11">
        <v>6.1960000000000001E-2</v>
      </c>
      <c r="T62" s="11">
        <v>-2.4379999999999999E-2</v>
      </c>
      <c r="U62" s="11">
        <v>3.9960000000000002E-2</v>
      </c>
      <c r="V62" s="11">
        <v>0.20150000000000001</v>
      </c>
      <c r="W62" s="16">
        <v>0.4098</v>
      </c>
      <c r="X62" s="11">
        <v>-0.18640000000000001</v>
      </c>
      <c r="Y62" s="11">
        <v>0.22339999999999999</v>
      </c>
      <c r="Z62" s="11">
        <v>0.122</v>
      </c>
      <c r="AA62" s="16">
        <v>-0.32079999999999997</v>
      </c>
    </row>
    <row r="63" spans="1:27">
      <c r="A63" s="30"/>
      <c r="B63" s="31" t="s">
        <v>150</v>
      </c>
      <c r="C63" s="10" t="s">
        <v>151</v>
      </c>
      <c r="D63" s="16">
        <v>0.40920000000000001</v>
      </c>
      <c r="E63" s="11">
        <v>0.1613</v>
      </c>
      <c r="F63" s="11">
        <v>-0.24210000000000001</v>
      </c>
      <c r="G63" s="11">
        <v>-0.12089999999999999</v>
      </c>
      <c r="H63" s="16">
        <v>0.41099999999999998</v>
      </c>
      <c r="I63" s="11">
        <v>7.9320000000000002E-2</v>
      </c>
      <c r="J63" s="16">
        <v>-0.3427</v>
      </c>
      <c r="K63" s="11">
        <v>0.2571</v>
      </c>
      <c r="L63" s="16">
        <v>0.36559999999999998</v>
      </c>
      <c r="M63" s="11">
        <v>-0.77749999999999997</v>
      </c>
      <c r="N63" s="11">
        <v>7.9719999999999999E-2</v>
      </c>
      <c r="O63" s="11">
        <v>5.0869999999999999E-2</v>
      </c>
      <c r="P63" s="11">
        <v>0.23430000000000001</v>
      </c>
      <c r="Q63" s="11">
        <v>-5.142E-2</v>
      </c>
      <c r="R63" s="11">
        <v>-0.183</v>
      </c>
      <c r="S63" s="11">
        <v>0.14280000000000001</v>
      </c>
      <c r="T63" s="11">
        <v>0.1988</v>
      </c>
      <c r="U63" s="11">
        <v>-5.8749999999999997E-2</v>
      </c>
      <c r="V63" s="11">
        <v>3.8670000000000003E-2</v>
      </c>
      <c r="W63" s="16">
        <v>-0.3009</v>
      </c>
      <c r="X63" s="11">
        <v>0.17530000000000001</v>
      </c>
      <c r="Y63" s="11">
        <v>-0.1976</v>
      </c>
      <c r="Z63" s="11">
        <v>-4.4949999999999997E-2</v>
      </c>
      <c r="AA63" s="16">
        <v>0.33329999999999999</v>
      </c>
    </row>
    <row r="64" spans="1:27">
      <c r="A64" s="30"/>
      <c r="B64" s="31"/>
      <c r="C64" s="12" t="s">
        <v>152</v>
      </c>
      <c r="D64" s="11">
        <v>0.18129999999999999</v>
      </c>
      <c r="E64" s="11">
        <v>9.375E-2</v>
      </c>
      <c r="F64" s="11">
        <v>-0.1013</v>
      </c>
      <c r="G64" s="11">
        <v>-2.717E-2</v>
      </c>
      <c r="H64" s="11">
        <v>0.2437</v>
      </c>
      <c r="I64" s="11">
        <v>5.0959999999999998E-2</v>
      </c>
      <c r="J64" s="16">
        <v>-0.27010000000000001</v>
      </c>
      <c r="K64" s="11">
        <v>3.7789999999999997E-2</v>
      </c>
      <c r="L64" s="11">
        <v>0.26300000000000001</v>
      </c>
      <c r="M64" s="11">
        <v>-6.7610000000000003E-2</v>
      </c>
      <c r="N64" s="11">
        <v>9.017E-2</v>
      </c>
      <c r="O64" s="11">
        <v>-4.7870000000000003E-2</v>
      </c>
      <c r="P64" s="11">
        <v>0.16930000000000001</v>
      </c>
      <c r="Q64" s="11">
        <v>-7.5679999999999997E-2</v>
      </c>
      <c r="R64" s="11">
        <v>-9.2069999999999999E-2</v>
      </c>
      <c r="S64" s="11">
        <v>0.1143</v>
      </c>
      <c r="T64" s="11">
        <v>0.2475</v>
      </c>
      <c r="U64" s="11">
        <v>-0.13270000000000001</v>
      </c>
      <c r="V64" s="11">
        <v>6.1740000000000003E-2</v>
      </c>
      <c r="W64" s="11">
        <v>-0.12280000000000001</v>
      </c>
      <c r="X64" s="11">
        <v>0.20050000000000001</v>
      </c>
      <c r="Y64" s="11">
        <v>-0.17549999999999999</v>
      </c>
      <c r="Z64" s="11">
        <v>-5.3460000000000001E-2</v>
      </c>
      <c r="AA64" s="11">
        <v>0.16600000000000001</v>
      </c>
    </row>
    <row r="65" spans="1:70">
      <c r="A65" s="30"/>
      <c r="B65" s="10" t="s">
        <v>153</v>
      </c>
      <c r="C65" s="12" t="s">
        <v>154</v>
      </c>
      <c r="D65" s="11">
        <v>0.23599999999999999</v>
      </c>
      <c r="E65" s="11">
        <v>-1.038E-2</v>
      </c>
      <c r="F65" s="11">
        <v>7.1730000000000002E-2</v>
      </c>
      <c r="G65" s="11">
        <v>0.1056</v>
      </c>
      <c r="H65" s="11">
        <v>-4.8700000000000002E-3</v>
      </c>
      <c r="I65" s="11">
        <v>-5.5899999999999998E-2</v>
      </c>
      <c r="J65" s="11">
        <v>0.1346</v>
      </c>
      <c r="K65" s="11">
        <v>0.20130000000000001</v>
      </c>
      <c r="L65" s="11">
        <v>0.21729999999999999</v>
      </c>
      <c r="M65" s="11">
        <v>0.30430000000000001</v>
      </c>
      <c r="N65" s="11">
        <v>0.19320000000000001</v>
      </c>
      <c r="O65" s="11">
        <v>0.21809999999999999</v>
      </c>
      <c r="P65" s="11">
        <v>0.214</v>
      </c>
      <c r="Q65" s="11">
        <v>0.25</v>
      </c>
      <c r="R65" s="11">
        <v>0.1241</v>
      </c>
      <c r="S65" s="11">
        <v>0.13220000000000001</v>
      </c>
      <c r="T65" s="11">
        <v>4.1059999999999999E-2</v>
      </c>
      <c r="U65" s="11">
        <v>6.8190000000000001E-2</v>
      </c>
      <c r="V65" s="11">
        <v>-0.2351</v>
      </c>
      <c r="W65" s="11">
        <v>-4.8349999999999997E-2</v>
      </c>
      <c r="X65" s="11">
        <v>0.2369</v>
      </c>
      <c r="Y65" s="16">
        <v>-0.34739999999999999</v>
      </c>
      <c r="Z65" s="16">
        <v>-0.28439999999999999</v>
      </c>
      <c r="AA65" s="16">
        <v>0.35880000000000001</v>
      </c>
    </row>
    <row r="66" spans="1:70">
      <c r="A66" s="30"/>
      <c r="B66" s="10" t="s">
        <v>155</v>
      </c>
      <c r="C66" s="10" t="s">
        <v>156</v>
      </c>
      <c r="D66" s="16">
        <v>-0.40799999999999997</v>
      </c>
      <c r="E66" s="11">
        <v>-0.1424</v>
      </c>
      <c r="F66" s="11">
        <v>-0.13789999999999999</v>
      </c>
      <c r="G66" s="11">
        <v>-9.0389999999999998E-2</v>
      </c>
      <c r="H66" s="11">
        <v>-7.0080000000000003E-2</v>
      </c>
      <c r="I66" s="11">
        <v>8.1539999999999998E-4</v>
      </c>
      <c r="J66" s="11">
        <v>-0.20480000000000001</v>
      </c>
      <c r="K66" s="16">
        <v>-0.49580000000000002</v>
      </c>
      <c r="L66" s="16">
        <v>-0.35589999999999999</v>
      </c>
      <c r="M66" s="11">
        <v>0.30430000000000001</v>
      </c>
      <c r="N66" s="11">
        <v>-5.8560000000000001E-2</v>
      </c>
      <c r="O66" s="11">
        <v>-0.2293</v>
      </c>
      <c r="P66" s="11">
        <v>-0.1255</v>
      </c>
      <c r="Q66" s="11">
        <v>5.1459999999999999E-2</v>
      </c>
      <c r="R66" s="11">
        <v>0.14699999999999999</v>
      </c>
      <c r="S66" s="16">
        <v>-0.33189999999999997</v>
      </c>
      <c r="T66" s="11">
        <v>-0.2029</v>
      </c>
      <c r="U66" s="11">
        <v>0.21299999999999999</v>
      </c>
      <c r="V66" s="11">
        <v>-8.5099999999999995E-2</v>
      </c>
      <c r="W66" s="16">
        <v>0.41360000000000002</v>
      </c>
      <c r="X66" s="11">
        <v>-0.14330000000000001</v>
      </c>
      <c r="Y66" s="11">
        <v>-5.8380000000000001E-2</v>
      </c>
      <c r="Z66" s="11">
        <v>6.3800000000000003E-3</v>
      </c>
      <c r="AA66" s="16">
        <v>-0.50309999999999999</v>
      </c>
    </row>
    <row r="67" spans="1:70">
      <c r="A67" s="30"/>
      <c r="B67" s="10" t="s">
        <v>157</v>
      </c>
      <c r="C67" s="10" t="s">
        <v>158</v>
      </c>
      <c r="D67" s="16">
        <v>-0.42699999999999999</v>
      </c>
      <c r="E67" s="11">
        <v>-7.2400000000000006E-2</v>
      </c>
      <c r="F67" s="11">
        <v>9.7170000000000006E-2</v>
      </c>
      <c r="G67" s="11">
        <v>4.1669999999999997E-3</v>
      </c>
      <c r="H67" s="11">
        <v>-6.368E-2</v>
      </c>
      <c r="I67" s="11">
        <v>-8.6389999999999995E-2</v>
      </c>
      <c r="J67" s="11">
        <v>0.1545</v>
      </c>
      <c r="K67" s="16">
        <v>-0.51919999999999999</v>
      </c>
      <c r="L67" s="16">
        <v>-0.47110000000000002</v>
      </c>
      <c r="M67" s="11">
        <v>0.37190000000000001</v>
      </c>
      <c r="N67" s="11">
        <v>3.6970000000000003E-2</v>
      </c>
      <c r="O67" s="11">
        <v>-0.1595</v>
      </c>
      <c r="P67" s="11">
        <v>-0.1638</v>
      </c>
      <c r="Q67" s="11">
        <v>-0.1462</v>
      </c>
      <c r="R67" s="11">
        <v>7.9979999999999996E-2</v>
      </c>
      <c r="S67" s="11">
        <v>-3.6459999999999999E-2</v>
      </c>
      <c r="T67" s="11">
        <v>-2.198E-2</v>
      </c>
      <c r="U67" s="11">
        <v>-0.1052</v>
      </c>
      <c r="V67" s="11">
        <v>-0.1565</v>
      </c>
      <c r="W67" s="16">
        <v>0.31</v>
      </c>
      <c r="X67" s="11">
        <v>9.5009999999999997E-2</v>
      </c>
      <c r="Y67" s="11">
        <v>0.23380000000000001</v>
      </c>
      <c r="Z67" s="11">
        <v>3.2199999999999999E-2</v>
      </c>
      <c r="AA67" s="11">
        <v>-0.26029999999999998</v>
      </c>
    </row>
    <row r="68" spans="1:70">
      <c r="A68" s="30"/>
      <c r="B68" s="10" t="s">
        <v>159</v>
      </c>
      <c r="C68" s="10" t="s">
        <v>160</v>
      </c>
      <c r="D68" s="16">
        <v>-0.59289999999999998</v>
      </c>
      <c r="E68" s="16">
        <v>-0.28570000000000001</v>
      </c>
      <c r="F68" s="11">
        <v>-3.261E-2</v>
      </c>
      <c r="G68" s="11">
        <v>-7.7469999999999997E-2</v>
      </c>
      <c r="H68" s="11">
        <v>-0.16739999999999999</v>
      </c>
      <c r="I68" s="11">
        <v>-7.6559999999999996E-3</v>
      </c>
      <c r="J68" s="11">
        <v>0.20200000000000001</v>
      </c>
      <c r="K68" s="16">
        <v>-0.60860000000000003</v>
      </c>
      <c r="L68" s="16">
        <v>-0.64910000000000001</v>
      </c>
      <c r="M68" s="11">
        <v>0.84519999999999995</v>
      </c>
      <c r="N68" s="11">
        <v>-0.19020000000000001</v>
      </c>
      <c r="O68" s="16">
        <v>-0.31979999999999997</v>
      </c>
      <c r="P68" s="11">
        <v>-2.4E-2</v>
      </c>
      <c r="Q68" s="11">
        <v>-5.2929999999999998E-2</v>
      </c>
      <c r="R68" s="11">
        <v>-8.3320000000000005E-2</v>
      </c>
      <c r="S68" s="11">
        <v>-0.24909999999999999</v>
      </c>
      <c r="T68" s="11">
        <v>-0.21460000000000001</v>
      </c>
      <c r="U68" s="11">
        <v>-2.9329999999999998E-2</v>
      </c>
      <c r="V68" s="11">
        <v>-4.1809999999999998E-3</v>
      </c>
      <c r="W68" s="16">
        <v>0.53169999999999995</v>
      </c>
      <c r="X68" s="11">
        <v>-0.12839999999999999</v>
      </c>
      <c r="Y68" s="16">
        <v>0.38879999999999998</v>
      </c>
      <c r="Z68" s="11">
        <v>0.16039999999999999</v>
      </c>
      <c r="AA68" s="16">
        <v>-0.42520000000000002</v>
      </c>
    </row>
    <row r="69" spans="1:70">
      <c r="A69" s="30"/>
      <c r="B69" s="31" t="s">
        <v>161</v>
      </c>
      <c r="C69" s="10" t="s">
        <v>162</v>
      </c>
      <c r="D69" s="16">
        <v>-0.56399999999999995</v>
      </c>
      <c r="E69" s="16">
        <v>-0.30680000000000002</v>
      </c>
      <c r="F69" s="11">
        <v>-3.177E-2</v>
      </c>
      <c r="G69" s="11">
        <v>-0.14779999999999999</v>
      </c>
      <c r="H69" s="11">
        <v>-0.13850000000000001</v>
      </c>
      <c r="I69" s="11">
        <v>-0.16550000000000001</v>
      </c>
      <c r="J69" s="11">
        <v>0.13700000000000001</v>
      </c>
      <c r="K69" s="16">
        <v>-0.48170000000000002</v>
      </c>
      <c r="L69" s="16">
        <v>-0.55259999999999998</v>
      </c>
      <c r="M69" s="11">
        <v>-0.5071</v>
      </c>
      <c r="N69" s="11">
        <v>-0.1638</v>
      </c>
      <c r="O69" s="16">
        <v>-0.31290000000000001</v>
      </c>
      <c r="P69" s="11">
        <v>-9.5339999999999994E-2</v>
      </c>
      <c r="Q69" s="11">
        <v>-0.1711</v>
      </c>
      <c r="R69" s="11">
        <v>-0.18329999999999999</v>
      </c>
      <c r="S69" s="11">
        <v>-0.19409999999999999</v>
      </c>
      <c r="T69" s="11">
        <v>-0.2591</v>
      </c>
      <c r="U69" s="11">
        <v>0.2651</v>
      </c>
      <c r="V69" s="11">
        <v>0.214</v>
      </c>
      <c r="W69" s="16">
        <v>0.51619999999999999</v>
      </c>
      <c r="X69" s="11">
        <v>-0.24049999999999999</v>
      </c>
      <c r="Y69" s="11">
        <v>0.25950000000000001</v>
      </c>
      <c r="Z69" s="11">
        <v>0.2019</v>
      </c>
      <c r="AA69" s="16">
        <v>-0.39560000000000001</v>
      </c>
    </row>
    <row r="70" spans="1:70">
      <c r="A70" s="30"/>
      <c r="B70" s="31"/>
      <c r="C70" s="10" t="s">
        <v>163</v>
      </c>
      <c r="D70" s="16">
        <v>-0.57950000000000002</v>
      </c>
      <c r="E70" s="16">
        <v>-0.35520000000000002</v>
      </c>
      <c r="F70" s="11">
        <v>-0.1201</v>
      </c>
      <c r="G70" s="11">
        <v>-0.129</v>
      </c>
      <c r="H70" s="11">
        <v>-0.22539999999999999</v>
      </c>
      <c r="I70" s="11">
        <v>-0.1956</v>
      </c>
      <c r="J70" s="11">
        <v>0.1449</v>
      </c>
      <c r="K70" s="16">
        <v>-0.46679999999999999</v>
      </c>
      <c r="L70" s="16">
        <v>-0.57420000000000004</v>
      </c>
      <c r="M70" s="11">
        <v>-3.381E-2</v>
      </c>
      <c r="N70" s="16">
        <v>-0.35060000000000002</v>
      </c>
      <c r="O70" s="16">
        <v>-0.34449999999999997</v>
      </c>
      <c r="P70" s="11">
        <v>-0.17610000000000001</v>
      </c>
      <c r="Q70" s="11">
        <v>2.7009999999999999E-2</v>
      </c>
      <c r="R70" s="11">
        <v>-1.5350000000000001E-2</v>
      </c>
      <c r="S70" s="16">
        <v>-0.34129999999999999</v>
      </c>
      <c r="T70" s="16">
        <v>-0.40889999999999999</v>
      </c>
      <c r="U70" s="16">
        <v>0.47589999999999999</v>
      </c>
      <c r="V70" s="11">
        <v>6.4079999999999996E-3</v>
      </c>
      <c r="W70" s="16">
        <v>0.56279999999999997</v>
      </c>
      <c r="X70" s="16">
        <v>-0.43740000000000001</v>
      </c>
      <c r="Y70" s="11">
        <v>3.0779999999999998E-2</v>
      </c>
      <c r="Z70" s="11">
        <v>0.1893</v>
      </c>
      <c r="AA70" s="16">
        <v>-0.4985</v>
      </c>
    </row>
    <row r="71" spans="1:70">
      <c r="A71" s="30"/>
      <c r="B71" s="31" t="s">
        <v>164</v>
      </c>
      <c r="C71" s="10" t="s">
        <v>165</v>
      </c>
      <c r="D71" s="16">
        <v>-0.49390000000000001</v>
      </c>
      <c r="E71" s="11">
        <v>-0.2341</v>
      </c>
      <c r="F71" s="11">
        <v>0.188</v>
      </c>
      <c r="G71" s="11">
        <v>-2.2880000000000001E-2</v>
      </c>
      <c r="H71" s="11">
        <v>-0.20050000000000001</v>
      </c>
      <c r="I71" s="11">
        <v>-0.1176</v>
      </c>
      <c r="J71" s="11">
        <v>0.26279999999999998</v>
      </c>
      <c r="K71" s="16">
        <v>-0.3679</v>
      </c>
      <c r="L71" s="16">
        <v>-0.52029999999999998</v>
      </c>
      <c r="M71" s="11">
        <v>-0.5071</v>
      </c>
      <c r="N71" s="11">
        <v>-0.2084</v>
      </c>
      <c r="O71" s="11">
        <v>-0.14799999999999999</v>
      </c>
      <c r="P71" s="11">
        <v>-5.3589999999999999E-2</v>
      </c>
      <c r="Q71" s="11">
        <v>-0.1575</v>
      </c>
      <c r="R71" s="11">
        <v>4.0439999999999997E-2</v>
      </c>
      <c r="S71" s="11">
        <v>-0.14699999999999999</v>
      </c>
      <c r="T71" s="11">
        <v>-6.343E-2</v>
      </c>
      <c r="U71" s="11">
        <v>0.20419999999999999</v>
      </c>
      <c r="V71" s="11">
        <v>0.13100000000000001</v>
      </c>
      <c r="W71" s="16">
        <v>0.4627</v>
      </c>
      <c r="X71" s="11">
        <v>-4.7329999999999997E-2</v>
      </c>
      <c r="Y71" s="16">
        <v>0.30570000000000003</v>
      </c>
      <c r="Z71" s="11">
        <v>0.1774</v>
      </c>
      <c r="AA71" s="16">
        <v>-0.37819999999999998</v>
      </c>
    </row>
    <row r="72" spans="1:70">
      <c r="A72" s="30"/>
      <c r="B72" s="31"/>
      <c r="C72" s="10" t="s">
        <v>166</v>
      </c>
      <c r="D72" s="16">
        <v>-0.57350000000000001</v>
      </c>
      <c r="E72" s="16">
        <v>-0.3322</v>
      </c>
      <c r="F72" s="11">
        <v>0.2215</v>
      </c>
      <c r="G72" s="11">
        <v>2.5839999999999999E-3</v>
      </c>
      <c r="H72" s="16">
        <v>-0.29659999999999997</v>
      </c>
      <c r="I72" s="11">
        <v>-0.13830000000000001</v>
      </c>
      <c r="J72" s="16">
        <v>0.36130000000000001</v>
      </c>
      <c r="K72" s="16">
        <v>-0.41199999999999998</v>
      </c>
      <c r="L72" s="16">
        <v>-0.55840000000000001</v>
      </c>
      <c r="M72" s="11">
        <v>0.1014</v>
      </c>
      <c r="N72" s="16">
        <v>-0.28860000000000002</v>
      </c>
      <c r="O72" s="11">
        <v>-0.2437</v>
      </c>
      <c r="P72" s="11">
        <v>-2.955E-2</v>
      </c>
      <c r="Q72" s="11">
        <v>-2.903E-2</v>
      </c>
      <c r="R72" s="11">
        <v>0.12130000000000001</v>
      </c>
      <c r="S72" s="11">
        <v>-0.25409999999999999</v>
      </c>
      <c r="T72" s="11">
        <v>-0.14940000000000001</v>
      </c>
      <c r="U72" s="11">
        <v>0.1095</v>
      </c>
      <c r="V72" s="11">
        <v>0.17019999999999999</v>
      </c>
      <c r="W72" s="16">
        <v>0.48809999999999998</v>
      </c>
      <c r="X72" s="11">
        <v>-0.2097</v>
      </c>
      <c r="Y72" s="16">
        <v>0.33879999999999999</v>
      </c>
      <c r="Z72" s="11">
        <v>5.1020000000000003E-2</v>
      </c>
      <c r="AA72" s="16">
        <v>-0.46139999999999998</v>
      </c>
    </row>
    <row r="73" spans="1:70">
      <c r="A73" s="30"/>
      <c r="B73" s="31" t="s">
        <v>167</v>
      </c>
      <c r="C73" s="10" t="s">
        <v>168</v>
      </c>
      <c r="D73" s="16">
        <v>-0.37830000000000003</v>
      </c>
      <c r="E73" s="16">
        <v>-0.3599</v>
      </c>
      <c r="F73" s="16">
        <v>0.3029</v>
      </c>
      <c r="G73" s="11">
        <v>8.9389999999999997E-2</v>
      </c>
      <c r="H73" s="11">
        <v>-0.25409999999999999</v>
      </c>
      <c r="I73" s="11">
        <v>-0.1011</v>
      </c>
      <c r="J73" s="16">
        <v>0.39219999999999999</v>
      </c>
      <c r="K73" s="16">
        <v>-0.36180000000000001</v>
      </c>
      <c r="L73" s="16">
        <v>-0.29149999999999998</v>
      </c>
      <c r="M73" s="11">
        <v>-0.27039999999999997</v>
      </c>
      <c r="N73" s="11">
        <v>-9.4119999999999995E-2</v>
      </c>
      <c r="O73" s="16">
        <v>-0.31319999999999998</v>
      </c>
      <c r="P73" s="11">
        <v>2.086E-2</v>
      </c>
      <c r="Q73" s="11">
        <v>0.25840000000000002</v>
      </c>
      <c r="R73" s="11">
        <v>8.1439999999999999E-2</v>
      </c>
      <c r="S73" s="11">
        <v>-0.25459999999999999</v>
      </c>
      <c r="T73" s="16">
        <v>-0.31680000000000003</v>
      </c>
      <c r="U73" s="11">
        <v>-2.886E-2</v>
      </c>
      <c r="V73" s="11">
        <v>-2.8559999999999999E-2</v>
      </c>
      <c r="W73" s="16">
        <v>0.32179999999999997</v>
      </c>
      <c r="X73" s="11">
        <v>1.9199999999999998E-2</v>
      </c>
      <c r="Y73" s="11">
        <v>2.5749999999999999E-2</v>
      </c>
      <c r="Z73" s="11">
        <v>-0.1022</v>
      </c>
      <c r="AA73" s="11">
        <v>-0.247</v>
      </c>
    </row>
    <row r="74" spans="1:70">
      <c r="A74" s="30"/>
      <c r="B74" s="31"/>
      <c r="C74" s="10" t="s">
        <v>169</v>
      </c>
      <c r="D74" s="16">
        <v>-0.41460000000000002</v>
      </c>
      <c r="E74" s="16">
        <v>-0.41880000000000001</v>
      </c>
      <c r="F74" s="11">
        <v>0.1845</v>
      </c>
      <c r="G74" s="11">
        <v>0.23780000000000001</v>
      </c>
      <c r="H74" s="16">
        <v>-0.36570000000000003</v>
      </c>
      <c r="I74" s="11">
        <v>-1.264E-2</v>
      </c>
      <c r="J74" s="11">
        <v>0.10589999999999999</v>
      </c>
      <c r="K74" s="16">
        <v>-0.40339999999999998</v>
      </c>
      <c r="L74" s="16">
        <v>-0.40670000000000001</v>
      </c>
      <c r="M74" s="11">
        <v>0.13519999999999999</v>
      </c>
      <c r="N74" s="11">
        <v>-0.20669999999999999</v>
      </c>
      <c r="O74" s="16">
        <v>-0.39150000000000001</v>
      </c>
      <c r="P74" s="11">
        <v>-0.115</v>
      </c>
      <c r="Q74" s="11">
        <v>0.1237</v>
      </c>
      <c r="R74" s="11">
        <v>0.18060000000000001</v>
      </c>
      <c r="S74" s="16">
        <v>-0.2964</v>
      </c>
      <c r="T74" s="16">
        <v>-0.372</v>
      </c>
      <c r="U74" s="11">
        <v>0.19800000000000001</v>
      </c>
      <c r="V74" s="11">
        <v>-8.4169999999999991E-3</v>
      </c>
      <c r="W74" s="16">
        <v>0.42959999999999998</v>
      </c>
      <c r="X74" s="16">
        <v>-0.31369999999999998</v>
      </c>
      <c r="Y74" s="11">
        <v>0.1062</v>
      </c>
      <c r="Z74" s="11">
        <v>0.11360000000000001</v>
      </c>
      <c r="AA74" s="11">
        <v>-0.2407</v>
      </c>
    </row>
    <row r="75" spans="1:70">
      <c r="A75" s="30"/>
      <c r="B75" s="31"/>
      <c r="C75" s="10" t="s">
        <v>170</v>
      </c>
      <c r="D75" s="16">
        <v>-0.56479999999999997</v>
      </c>
      <c r="E75" s="11">
        <v>-0.1447</v>
      </c>
      <c r="F75" s="11">
        <v>-7.0739999999999997E-2</v>
      </c>
      <c r="G75" s="11">
        <v>1.459E-3</v>
      </c>
      <c r="H75" s="11">
        <v>-0.2336</v>
      </c>
      <c r="I75" s="11">
        <v>-0.106</v>
      </c>
      <c r="J75" s="11">
        <v>0.1704</v>
      </c>
      <c r="K75" s="16">
        <v>-0.51690000000000003</v>
      </c>
      <c r="L75" s="16">
        <v>-0.5706</v>
      </c>
      <c r="M75" s="11">
        <v>-0.84519999999999995</v>
      </c>
      <c r="N75" s="11">
        <v>-0.21740000000000001</v>
      </c>
      <c r="O75" s="16">
        <v>-0.31740000000000002</v>
      </c>
      <c r="P75" s="11">
        <v>-4.5249999999999999E-2</v>
      </c>
      <c r="Q75" s="11">
        <v>-0.15040000000000001</v>
      </c>
      <c r="R75" s="11">
        <v>-7.0040000000000005E-2</v>
      </c>
      <c r="S75" s="16">
        <v>-0.3221</v>
      </c>
      <c r="T75" s="16">
        <v>-0.28849999999999998</v>
      </c>
      <c r="U75" s="11">
        <v>0.20369999999999999</v>
      </c>
      <c r="V75" s="16">
        <v>0.35220000000000001</v>
      </c>
      <c r="W75" s="16">
        <v>0.48159999999999997</v>
      </c>
      <c r="X75" s="11">
        <v>-0.17369999999999999</v>
      </c>
      <c r="Y75" s="16">
        <v>0.30399999999999999</v>
      </c>
      <c r="Z75" s="11">
        <v>1.9980000000000001E-2</v>
      </c>
      <c r="AA75" s="16">
        <v>-0.38740000000000002</v>
      </c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</row>
    <row r="76" spans="1:70">
      <c r="A76" s="30"/>
      <c r="B76" s="10" t="s">
        <v>171</v>
      </c>
      <c r="C76" s="10" t="s">
        <v>172</v>
      </c>
      <c r="D76" s="16">
        <v>-0.50549999999999995</v>
      </c>
      <c r="E76" s="11">
        <v>-2.8080000000000001E-2</v>
      </c>
      <c r="F76" s="11">
        <v>-4.1000000000000002E-2</v>
      </c>
      <c r="G76" s="11">
        <v>-5.3589999999999999E-2</v>
      </c>
      <c r="H76" s="11">
        <v>-0.1479</v>
      </c>
      <c r="I76" s="11">
        <v>-0.14630000000000001</v>
      </c>
      <c r="J76" s="16">
        <v>0.27129999999999999</v>
      </c>
      <c r="K76" s="16">
        <v>-0.51029999999999998</v>
      </c>
      <c r="L76" s="16">
        <v>-0.50419999999999998</v>
      </c>
      <c r="M76" s="11">
        <v>-0.30430000000000001</v>
      </c>
      <c r="N76" s="16">
        <v>-0.33129999999999998</v>
      </c>
      <c r="O76" s="16">
        <v>-0.40489999999999998</v>
      </c>
      <c r="P76" s="11">
        <v>-2.7890000000000002E-2</v>
      </c>
      <c r="Q76" s="11">
        <v>-3.4500000000000003E-2</v>
      </c>
      <c r="R76" s="11">
        <v>-5.0209999999999998E-2</v>
      </c>
      <c r="S76" s="11">
        <v>-7.775E-2</v>
      </c>
      <c r="T76" s="11">
        <v>-3.1910000000000001E-2</v>
      </c>
      <c r="U76" s="11">
        <v>-5.7979999999999997E-2</v>
      </c>
      <c r="V76" s="11">
        <v>0.11310000000000001</v>
      </c>
      <c r="W76" s="16">
        <v>0.34470000000000001</v>
      </c>
      <c r="X76" s="11">
        <v>-0.14449999999999999</v>
      </c>
      <c r="Y76" s="16">
        <v>0.34160000000000001</v>
      </c>
      <c r="Z76" s="11">
        <v>8.8029999999999997E-2</v>
      </c>
      <c r="AA76" s="16">
        <v>-0.47810000000000002</v>
      </c>
    </row>
    <row r="77" spans="1:70">
      <c r="A77" s="30"/>
      <c r="B77" s="31" t="s">
        <v>173</v>
      </c>
      <c r="C77" s="10" t="s">
        <v>174</v>
      </c>
      <c r="D77" s="16">
        <v>-0.5333</v>
      </c>
      <c r="E77" s="11">
        <v>-0.24349999999999999</v>
      </c>
      <c r="F77" s="11">
        <v>0.14799999999999999</v>
      </c>
      <c r="G77" s="11">
        <v>0.1467</v>
      </c>
      <c r="H77" s="16">
        <v>-0.28249999999999997</v>
      </c>
      <c r="I77" s="11">
        <v>7.293E-3</v>
      </c>
      <c r="J77" s="11">
        <v>0.1336</v>
      </c>
      <c r="K77" s="16">
        <v>-0.49569999999999997</v>
      </c>
      <c r="L77" s="16">
        <v>-0.32650000000000001</v>
      </c>
      <c r="M77" s="11">
        <v>0.33810000000000001</v>
      </c>
      <c r="N77" s="11">
        <v>-9.0279999999999999E-2</v>
      </c>
      <c r="O77" s="16">
        <v>-0.4254</v>
      </c>
      <c r="P77" s="11">
        <v>8.6610000000000003E-3</v>
      </c>
      <c r="Q77" s="11">
        <v>-2.4740000000000002E-2</v>
      </c>
      <c r="R77" s="11">
        <v>0.19689999999999999</v>
      </c>
      <c r="S77" s="11">
        <v>-0.21990000000000001</v>
      </c>
      <c r="T77" s="16">
        <v>-0.29260000000000003</v>
      </c>
      <c r="U77" s="11">
        <v>-9.8159999999999997E-2</v>
      </c>
      <c r="V77" s="11">
        <v>0.22639999999999999</v>
      </c>
      <c r="W77" s="16">
        <v>0.41189999999999999</v>
      </c>
      <c r="X77" s="11">
        <v>-0.1648</v>
      </c>
      <c r="Y77" s="11">
        <v>0.2094</v>
      </c>
      <c r="Z77" s="11">
        <v>-1.1639999999999999E-2</v>
      </c>
      <c r="AA77" s="16">
        <v>-0.37409999999999999</v>
      </c>
    </row>
    <row r="78" spans="1:70">
      <c r="A78" s="30"/>
      <c r="B78" s="31"/>
      <c r="C78" s="10" t="s">
        <v>175</v>
      </c>
      <c r="D78" s="16">
        <v>-0.67179999999999995</v>
      </c>
      <c r="E78" s="16">
        <v>-0.38019999999999998</v>
      </c>
      <c r="F78" s="11">
        <v>-6.4640000000000003E-2</v>
      </c>
      <c r="G78" s="11">
        <v>-0.1133</v>
      </c>
      <c r="H78" s="11">
        <v>-0.20760000000000001</v>
      </c>
      <c r="I78" s="11">
        <v>-2.8719999999999999E-2</v>
      </c>
      <c r="J78" s="11">
        <v>9.8650000000000002E-2</v>
      </c>
      <c r="K78" s="16">
        <v>-0.58099999999999996</v>
      </c>
      <c r="L78" s="16">
        <v>-0.60980000000000001</v>
      </c>
      <c r="M78" s="11">
        <v>-0.37190000000000001</v>
      </c>
      <c r="N78" s="11">
        <v>-0.1186</v>
      </c>
      <c r="O78" s="16">
        <v>-0.37469999999999998</v>
      </c>
      <c r="P78" s="11">
        <v>-0.1429</v>
      </c>
      <c r="Q78" s="11">
        <v>7.9500000000000001E-2</v>
      </c>
      <c r="R78" s="11">
        <v>3.3230000000000003E-2</v>
      </c>
      <c r="S78" s="11">
        <v>-0.2651</v>
      </c>
      <c r="T78" s="16">
        <v>-0.27860000000000001</v>
      </c>
      <c r="U78" s="16">
        <v>0.46710000000000002</v>
      </c>
      <c r="V78" s="11">
        <v>6.5490000000000007E-2</v>
      </c>
      <c r="W78" s="16">
        <v>0.58420000000000005</v>
      </c>
      <c r="X78" s="16">
        <v>-0.2888</v>
      </c>
      <c r="Y78" s="11">
        <v>0.1166</v>
      </c>
      <c r="Z78" s="11">
        <v>8.8279999999999997E-2</v>
      </c>
      <c r="AA78" s="16">
        <v>-0.58879999999999999</v>
      </c>
    </row>
    <row r="79" spans="1:70">
      <c r="A79" s="30"/>
      <c r="B79" s="31"/>
      <c r="C79" s="10" t="s">
        <v>176</v>
      </c>
      <c r="D79" s="16">
        <v>-0.42420000000000002</v>
      </c>
      <c r="E79" s="16">
        <v>-0.33550000000000002</v>
      </c>
      <c r="F79" s="11">
        <v>-2.052E-2</v>
      </c>
      <c r="G79" s="11">
        <v>-8.7010000000000004E-2</v>
      </c>
      <c r="H79" s="11">
        <v>-0.113</v>
      </c>
      <c r="I79" s="11">
        <v>3.705E-2</v>
      </c>
      <c r="J79" s="11">
        <v>-4.0099999999999997E-2</v>
      </c>
      <c r="K79" s="16">
        <v>-0.42380000000000001</v>
      </c>
      <c r="L79" s="16">
        <v>-0.36959999999999998</v>
      </c>
      <c r="M79" s="11">
        <v>0.37190000000000001</v>
      </c>
      <c r="N79" s="11">
        <v>8.4390000000000007E-2</v>
      </c>
      <c r="O79" s="16">
        <v>-0.33069999999999999</v>
      </c>
      <c r="P79" s="11">
        <v>-0.1298</v>
      </c>
      <c r="Q79" s="11">
        <v>0.22170000000000001</v>
      </c>
      <c r="R79" s="11">
        <v>5.9130000000000002E-2</v>
      </c>
      <c r="S79" s="16">
        <v>-0.34310000000000002</v>
      </c>
      <c r="T79" s="16">
        <v>-0.41489999999999999</v>
      </c>
      <c r="U79" s="16">
        <v>0.29320000000000002</v>
      </c>
      <c r="V79" s="11">
        <v>6.7339999999999997E-2</v>
      </c>
      <c r="W79" s="16">
        <v>0.33560000000000001</v>
      </c>
      <c r="X79" s="11">
        <v>-0.20619999999999999</v>
      </c>
      <c r="Y79" s="11">
        <v>0.1172</v>
      </c>
      <c r="Z79" s="11">
        <v>1.663E-3</v>
      </c>
      <c r="AA79" s="16">
        <v>0.2334</v>
      </c>
    </row>
    <row r="80" spans="1:70">
      <c r="A80" s="30"/>
      <c r="B80" s="31" t="s">
        <v>177</v>
      </c>
      <c r="C80" s="12" t="s">
        <v>178</v>
      </c>
      <c r="D80" s="16">
        <v>-0.3236</v>
      </c>
      <c r="E80" s="11">
        <v>-2.2579999999999999E-2</v>
      </c>
      <c r="F80" s="11">
        <v>-8.6830000000000004E-2</v>
      </c>
      <c r="G80" s="11">
        <v>0.1439</v>
      </c>
      <c r="H80" s="11">
        <v>-0.22939999999999999</v>
      </c>
      <c r="I80" s="11">
        <v>-5.5849999999999997E-2</v>
      </c>
      <c r="J80" s="16">
        <v>0.27989999999999998</v>
      </c>
      <c r="K80" s="16">
        <v>-0.33800000000000002</v>
      </c>
      <c r="L80" s="16">
        <v>-0.3881</v>
      </c>
      <c r="M80" s="11">
        <v>-0.77749999999999997</v>
      </c>
      <c r="N80" s="11">
        <v>-0.2298</v>
      </c>
      <c r="O80" s="11">
        <v>-0.16789999999999999</v>
      </c>
      <c r="P80" s="16">
        <v>0.34499999999999997</v>
      </c>
      <c r="Q80" s="11">
        <v>-7.2309999999999999E-2</v>
      </c>
      <c r="R80" s="11">
        <v>0.16639999999999999</v>
      </c>
      <c r="S80" s="11">
        <v>-8.1839999999999996E-2</v>
      </c>
      <c r="T80" s="11">
        <v>-3.5630000000000002E-2</v>
      </c>
      <c r="U80" s="11">
        <v>-0.1802</v>
      </c>
      <c r="V80" s="11">
        <v>7.4620000000000006E-2</v>
      </c>
      <c r="W80" s="16">
        <v>0.35439999999999999</v>
      </c>
      <c r="X80" s="11">
        <v>-0.1125</v>
      </c>
      <c r="Y80" s="11">
        <v>0.2122</v>
      </c>
      <c r="Z80" s="11">
        <v>-0.24690000000000001</v>
      </c>
      <c r="AA80" s="11">
        <v>-0.23760000000000001</v>
      </c>
    </row>
    <row r="81" spans="1:27">
      <c r="A81" s="30"/>
      <c r="B81" s="31"/>
      <c r="C81" s="10" t="s">
        <v>179</v>
      </c>
      <c r="D81" s="16">
        <v>0.58799999999999997</v>
      </c>
      <c r="E81" s="16">
        <v>0.34820000000000001</v>
      </c>
      <c r="F81" s="16">
        <v>-0.36899999999999999</v>
      </c>
      <c r="G81" s="11">
        <v>-0.25600000000000001</v>
      </c>
      <c r="H81" s="16">
        <v>0.5252</v>
      </c>
      <c r="I81" s="11">
        <v>-0.16059999999999999</v>
      </c>
      <c r="J81" s="11">
        <v>-0.19370000000000001</v>
      </c>
      <c r="K81" s="16">
        <v>0.53510000000000002</v>
      </c>
      <c r="L81" s="16">
        <v>0.55349999999999999</v>
      </c>
      <c r="M81" s="11">
        <v>0.5071</v>
      </c>
      <c r="N81" s="11">
        <v>0.1447</v>
      </c>
      <c r="O81" s="16">
        <v>0.35489999999999999</v>
      </c>
      <c r="P81" s="11">
        <v>9.9199999999999997E-2</v>
      </c>
      <c r="Q81" s="16">
        <v>-0.32369999999999999</v>
      </c>
      <c r="R81" s="16">
        <v>-0.31719999999999998</v>
      </c>
      <c r="S81" s="16">
        <v>0.35580000000000001</v>
      </c>
      <c r="T81" s="16">
        <v>0.33289999999999997</v>
      </c>
      <c r="U81" s="11">
        <v>-1.354E-2</v>
      </c>
      <c r="V81" s="11">
        <v>1.0919999999999999E-2</v>
      </c>
      <c r="W81" s="16">
        <v>-0.61109999999999998</v>
      </c>
      <c r="X81" s="11">
        <v>0.19750000000000001</v>
      </c>
      <c r="Y81" s="11">
        <v>-0.12959999999999999</v>
      </c>
      <c r="Z81" s="11">
        <v>0.1177</v>
      </c>
      <c r="AA81" s="16">
        <v>0.47239999999999999</v>
      </c>
    </row>
    <row r="82" spans="1:27">
      <c r="A82" s="30"/>
      <c r="B82" s="30" t="s">
        <v>180</v>
      </c>
      <c r="C82" s="10" t="s">
        <v>181</v>
      </c>
      <c r="D82" s="16">
        <v>-0.50270000000000004</v>
      </c>
      <c r="E82" s="16">
        <v>-0.28570000000000001</v>
      </c>
      <c r="F82" s="11">
        <v>-0.24</v>
      </c>
      <c r="G82" s="11">
        <v>-8.405E-2</v>
      </c>
      <c r="H82" s="11">
        <v>-0.19</v>
      </c>
      <c r="I82" s="11">
        <v>5.7669999999999999E-2</v>
      </c>
      <c r="J82" s="11">
        <v>0.13669999999999999</v>
      </c>
      <c r="K82" s="16">
        <v>-0.45340000000000003</v>
      </c>
      <c r="L82" s="16">
        <v>-0.52129999999999999</v>
      </c>
      <c r="M82" s="11">
        <v>-0.84519999999999995</v>
      </c>
      <c r="N82" s="16">
        <v>-0.28749999999999998</v>
      </c>
      <c r="O82" s="16">
        <v>-0.27510000000000001</v>
      </c>
      <c r="P82" s="11">
        <v>-5.0380000000000001E-2</v>
      </c>
      <c r="Q82" s="11">
        <v>-2.283E-2</v>
      </c>
      <c r="R82" s="11">
        <v>6.0670000000000003E-3</v>
      </c>
      <c r="S82" s="16">
        <v>-0.30380000000000001</v>
      </c>
      <c r="T82" s="16">
        <v>-0.3226</v>
      </c>
      <c r="U82" s="11">
        <v>0.25319999999999998</v>
      </c>
      <c r="V82" s="11">
        <v>3.5950000000000003E-2</v>
      </c>
      <c r="W82" s="16">
        <v>0.59399999999999997</v>
      </c>
      <c r="X82" s="11">
        <v>-0.27350000000000002</v>
      </c>
      <c r="Y82" s="11">
        <v>2.3939999999999999E-2</v>
      </c>
      <c r="Z82" s="11">
        <v>7.4109999999999995E-2</v>
      </c>
      <c r="AA82" s="16">
        <v>-0.47020000000000001</v>
      </c>
    </row>
    <row r="83" spans="1:27">
      <c r="A83" s="30"/>
      <c r="B83" s="30"/>
      <c r="C83" s="10" t="s">
        <v>182</v>
      </c>
      <c r="D83" s="16">
        <v>-0.5796</v>
      </c>
      <c r="E83" s="16">
        <v>-0.30049999999999999</v>
      </c>
      <c r="F83" s="11">
        <v>4.1340000000000002E-2</v>
      </c>
      <c r="G83" s="11">
        <v>0.14940000000000001</v>
      </c>
      <c r="H83" s="16">
        <v>-0.3604</v>
      </c>
      <c r="I83" s="11">
        <v>0.10879999999999999</v>
      </c>
      <c r="J83" s="11">
        <v>9.1539999999999996E-2</v>
      </c>
      <c r="K83" s="16">
        <v>-0.50349999999999995</v>
      </c>
      <c r="L83" s="16">
        <v>-0.49869999999999998</v>
      </c>
      <c r="M83" s="11">
        <v>-0.67610000000000003</v>
      </c>
      <c r="N83" s="11">
        <v>-0.16</v>
      </c>
      <c r="O83" s="16">
        <v>-0.47520000000000001</v>
      </c>
      <c r="P83" s="11">
        <v>-0.16070000000000001</v>
      </c>
      <c r="Q83" s="11">
        <v>1.553E-2</v>
      </c>
      <c r="R83" s="11">
        <v>0.13500000000000001</v>
      </c>
      <c r="S83" s="11">
        <v>-0.2707</v>
      </c>
      <c r="T83" s="16">
        <v>-0.29459999999999997</v>
      </c>
      <c r="U83" s="11">
        <v>3.2960000000000003E-2</v>
      </c>
      <c r="V83" s="11">
        <v>0.16370000000000001</v>
      </c>
      <c r="W83" s="16">
        <v>0.62039999999999995</v>
      </c>
      <c r="X83" s="16">
        <v>-0.42870000000000003</v>
      </c>
      <c r="Y83" s="11">
        <v>0.15179999999999999</v>
      </c>
      <c r="Z83" s="11">
        <v>0.11020000000000001</v>
      </c>
      <c r="AA83" s="16">
        <v>-0.621</v>
      </c>
    </row>
    <row r="84" spans="1:27">
      <c r="A84" s="30"/>
      <c r="B84" s="10" t="s">
        <v>183</v>
      </c>
      <c r="C84" s="10" t="s">
        <v>184</v>
      </c>
      <c r="D84" s="16">
        <v>-0.30659999999999998</v>
      </c>
      <c r="E84" s="11">
        <v>8.8069999999999996E-2</v>
      </c>
      <c r="F84" s="11">
        <v>0.2082</v>
      </c>
      <c r="G84" s="16">
        <v>0.32100000000000001</v>
      </c>
      <c r="H84" s="11">
        <v>-0.1807</v>
      </c>
      <c r="I84" s="11">
        <v>0.1996</v>
      </c>
      <c r="J84" s="11">
        <v>-3.5890000000000002E-3</v>
      </c>
      <c r="K84" s="16">
        <v>-0.3538</v>
      </c>
      <c r="L84" s="16">
        <v>-0.27179999999999999</v>
      </c>
      <c r="M84" s="11">
        <v>-0.1014</v>
      </c>
      <c r="N84" s="11">
        <v>0.15740000000000001</v>
      </c>
      <c r="O84" s="11">
        <v>5.9549999999999999E-2</v>
      </c>
      <c r="P84" s="11">
        <v>-3.1320000000000001E-2</v>
      </c>
      <c r="Q84" s="11">
        <v>-7.0510000000000003E-2</v>
      </c>
      <c r="R84" s="16">
        <v>0.37240000000000001</v>
      </c>
      <c r="S84" s="11">
        <v>-8.2330000000000007E-3</v>
      </c>
      <c r="T84" s="11">
        <v>-8.2419999999999993E-2</v>
      </c>
      <c r="U84" s="11">
        <v>0.1217</v>
      </c>
      <c r="V84" s="11">
        <v>0.18410000000000001</v>
      </c>
      <c r="W84" s="11">
        <v>0.20150000000000001</v>
      </c>
      <c r="X84" s="11">
        <v>-5.058E-2</v>
      </c>
      <c r="Y84" s="16">
        <v>0.39489999999999997</v>
      </c>
      <c r="Z84" s="11">
        <v>4.4749999999999998E-2</v>
      </c>
      <c r="AA84" s="11">
        <v>-0.25219999999999998</v>
      </c>
    </row>
    <row r="85" spans="1:27">
      <c r="A85" s="30"/>
      <c r="B85" s="10" t="s">
        <v>185</v>
      </c>
      <c r="C85" s="12" t="s">
        <v>186</v>
      </c>
      <c r="D85" s="16">
        <v>-0.46949999999999997</v>
      </c>
      <c r="E85" s="11">
        <v>-0.21079999999999999</v>
      </c>
      <c r="F85" s="16">
        <v>-0.29830000000000001</v>
      </c>
      <c r="G85" s="11">
        <v>-0.15970000000000001</v>
      </c>
      <c r="H85" s="11">
        <v>-6.5839999999999996E-3</v>
      </c>
      <c r="I85" s="11">
        <v>1.074E-2</v>
      </c>
      <c r="J85" s="11">
        <v>9.9589999999999998E-2</v>
      </c>
      <c r="K85" s="16">
        <v>-0.47449999999999998</v>
      </c>
      <c r="L85" s="16">
        <v>-0.54490000000000005</v>
      </c>
      <c r="M85" s="11">
        <v>-3.381E-2</v>
      </c>
      <c r="N85" s="11">
        <v>-0.22819999999999999</v>
      </c>
      <c r="O85" s="11">
        <v>-0.18909999999999999</v>
      </c>
      <c r="P85" s="11">
        <v>-8.6889999999999995E-2</v>
      </c>
      <c r="Q85" s="11">
        <v>-3.2890000000000003E-2</v>
      </c>
      <c r="R85" s="11">
        <v>-7.8960000000000002E-2</v>
      </c>
      <c r="S85" s="11">
        <v>-2.3709999999999998E-2</v>
      </c>
      <c r="T85" s="11">
        <v>9.4529999999999996E-3</v>
      </c>
      <c r="U85" s="16">
        <v>0.39319999999999999</v>
      </c>
      <c r="V85" s="11">
        <v>-0.12859999999999999</v>
      </c>
      <c r="W85" s="16">
        <v>0.50339999999999996</v>
      </c>
      <c r="X85" s="11">
        <v>-9.9479999999999999E-2</v>
      </c>
      <c r="Y85" s="11">
        <v>8.3680000000000004E-2</v>
      </c>
      <c r="Z85" s="11">
        <v>2.392E-2</v>
      </c>
      <c r="AA85" s="16">
        <v>-0.4748</v>
      </c>
    </row>
    <row r="86" spans="1:27">
      <c r="A86" s="30" t="s">
        <v>187</v>
      </c>
      <c r="B86" s="10" t="s">
        <v>188</v>
      </c>
      <c r="C86" s="10" t="s">
        <v>189</v>
      </c>
      <c r="D86" s="16">
        <v>0.61880000000000002</v>
      </c>
      <c r="E86" s="16">
        <v>0.28989999999999999</v>
      </c>
      <c r="F86" s="11">
        <v>-0.25090000000000001</v>
      </c>
      <c r="G86" s="11">
        <v>-0.19919999999999999</v>
      </c>
      <c r="H86" s="16">
        <v>0.38490000000000002</v>
      </c>
      <c r="I86" s="11">
        <v>6.8580000000000002E-2</v>
      </c>
      <c r="J86" s="11">
        <v>-0.24199999999999999</v>
      </c>
      <c r="K86" s="16">
        <v>0.57609999999999995</v>
      </c>
      <c r="L86" s="16">
        <v>0.60109999999999997</v>
      </c>
      <c r="M86" s="11">
        <v>3.381E-2</v>
      </c>
      <c r="N86" s="11">
        <v>0.16139999999999999</v>
      </c>
      <c r="O86" s="16">
        <v>0.27329999999999999</v>
      </c>
      <c r="P86" s="11">
        <v>0.1105</v>
      </c>
      <c r="Q86" s="11">
        <v>-6.5409999999999996E-2</v>
      </c>
      <c r="R86" s="11">
        <v>-0.24729999999999999</v>
      </c>
      <c r="S86" s="11">
        <v>0.28770000000000001</v>
      </c>
      <c r="T86" s="11">
        <v>0.24529999999999999</v>
      </c>
      <c r="U86" s="11">
        <v>-0.1057</v>
      </c>
      <c r="V86" s="11">
        <v>-0.1983</v>
      </c>
      <c r="W86" s="16">
        <v>-0.52749999999999997</v>
      </c>
      <c r="X86" s="11">
        <v>0.2046</v>
      </c>
      <c r="Y86" s="11">
        <v>-0.2261</v>
      </c>
      <c r="Z86" s="11">
        <v>-0.12559999999999999</v>
      </c>
      <c r="AA86" s="16">
        <v>0.47510000000000002</v>
      </c>
    </row>
    <row r="87" spans="1:27">
      <c r="A87" s="30"/>
      <c r="B87" s="10" t="s">
        <v>190</v>
      </c>
      <c r="C87" s="10" t="s">
        <v>191</v>
      </c>
      <c r="D87" s="16">
        <v>0.7762</v>
      </c>
      <c r="E87" s="16">
        <v>0.44019999999999998</v>
      </c>
      <c r="F87" s="11">
        <v>-0.1069</v>
      </c>
      <c r="G87" s="11">
        <v>-0.14599999999999999</v>
      </c>
      <c r="H87" s="16">
        <v>0.44140000000000001</v>
      </c>
      <c r="I87" s="11">
        <v>5.6619999999999997E-2</v>
      </c>
      <c r="J87" s="16">
        <v>-0.34549999999999997</v>
      </c>
      <c r="K87" s="16">
        <v>0.72170000000000001</v>
      </c>
      <c r="L87" s="16">
        <v>0.80149999999999999</v>
      </c>
      <c r="M87" s="11">
        <v>0.5071</v>
      </c>
      <c r="N87" s="11">
        <v>0.2142</v>
      </c>
      <c r="O87" s="16">
        <v>0.48470000000000002</v>
      </c>
      <c r="P87" s="11">
        <v>0.1772</v>
      </c>
      <c r="Q87" s="11">
        <v>2.0549999999999999E-2</v>
      </c>
      <c r="R87" s="11">
        <v>-0.1033</v>
      </c>
      <c r="S87" s="11">
        <v>0.20519999999999999</v>
      </c>
      <c r="T87" s="11">
        <v>0.2331</v>
      </c>
      <c r="U87" s="11">
        <v>-4.7989999999999998E-2</v>
      </c>
      <c r="V87" s="11">
        <v>4.4909999999999999E-2</v>
      </c>
      <c r="W87" s="16">
        <v>-0.67649999999999999</v>
      </c>
      <c r="X87" s="16">
        <v>0.39269999999999999</v>
      </c>
      <c r="Y87" s="16">
        <v>-0.33289999999999997</v>
      </c>
      <c r="Z87" s="11">
        <v>-0.1047</v>
      </c>
      <c r="AA87" s="16">
        <v>0.56740000000000002</v>
      </c>
    </row>
    <row r="88" spans="1:27">
      <c r="A88" s="30"/>
      <c r="B88" s="10" t="s">
        <v>192</v>
      </c>
      <c r="C88" s="12" t="s">
        <v>193</v>
      </c>
      <c r="D88" s="16">
        <v>0.74050000000000005</v>
      </c>
      <c r="E88" s="11">
        <v>0.25800000000000001</v>
      </c>
      <c r="F88" s="11">
        <v>-0.17519999999999999</v>
      </c>
      <c r="G88" s="11">
        <v>-0.22220000000000001</v>
      </c>
      <c r="H88" s="16">
        <v>0.44019999999999998</v>
      </c>
      <c r="I88" s="11">
        <v>4.7019999999999999E-2</v>
      </c>
      <c r="J88" s="16">
        <v>-0.28179999999999999</v>
      </c>
      <c r="K88" s="16">
        <v>0.72130000000000005</v>
      </c>
      <c r="L88" s="16">
        <v>0.59789999999999999</v>
      </c>
      <c r="M88" s="11">
        <v>0.27039999999999997</v>
      </c>
      <c r="N88" s="11">
        <v>0.1588</v>
      </c>
      <c r="O88" s="16">
        <v>0.38600000000000001</v>
      </c>
      <c r="P88" s="11">
        <v>0.17560000000000001</v>
      </c>
      <c r="Q88" s="11">
        <v>-3.2669999999999998E-2</v>
      </c>
      <c r="R88" s="11">
        <v>-0.23569999999999999</v>
      </c>
      <c r="S88" s="11">
        <v>0.27610000000000001</v>
      </c>
      <c r="T88" s="11">
        <v>0.2054</v>
      </c>
      <c r="U88" s="11">
        <v>-0.21049999999999999</v>
      </c>
      <c r="V88" s="11">
        <v>-0.1416</v>
      </c>
      <c r="W88" s="16">
        <v>-0.64019999999999999</v>
      </c>
      <c r="X88" s="11">
        <v>0.20649999999999999</v>
      </c>
      <c r="Y88" s="16">
        <v>-0.28689999999999999</v>
      </c>
      <c r="Z88" s="11">
        <v>-7.0099999999999996E-2</v>
      </c>
      <c r="AA88" s="16">
        <v>0.49209999999999998</v>
      </c>
    </row>
    <row r="89" spans="1:27">
      <c r="A89" s="30" t="s">
        <v>194</v>
      </c>
      <c r="B89" s="10" t="s">
        <v>195</v>
      </c>
      <c r="C89" s="12" t="s">
        <v>196</v>
      </c>
      <c r="D89" s="16">
        <v>0.31580000000000003</v>
      </c>
      <c r="E89" s="11">
        <v>9.8779999999999996E-3</v>
      </c>
      <c r="F89" s="11">
        <v>0.15959999999999999</v>
      </c>
      <c r="G89" s="11">
        <v>9.3259999999999996E-2</v>
      </c>
      <c r="H89" s="11">
        <v>7.0529999999999995E-2</v>
      </c>
      <c r="I89" s="11">
        <v>-9.3679999999999999E-2</v>
      </c>
      <c r="J89" s="11">
        <v>-0.218</v>
      </c>
      <c r="K89" s="11">
        <v>0.20039999999999999</v>
      </c>
      <c r="L89" s="16">
        <v>0.3468</v>
      </c>
      <c r="M89" s="11">
        <v>-0.1014</v>
      </c>
      <c r="N89" s="11">
        <v>2.6079999999999999E-2</v>
      </c>
      <c r="O89" s="11">
        <v>-8.2159999999999997E-2</v>
      </c>
      <c r="P89" s="11">
        <v>-6.4699999999999994E-2</v>
      </c>
      <c r="Q89" s="11">
        <v>2.3199999999999998E-2</v>
      </c>
      <c r="R89" s="11">
        <v>-0.11459999999999999</v>
      </c>
      <c r="S89" s="11">
        <v>2.476E-4</v>
      </c>
      <c r="T89" s="11">
        <v>-0.1082</v>
      </c>
      <c r="U89" s="11">
        <v>-0.14910000000000001</v>
      </c>
      <c r="V89" s="11">
        <v>3.1060000000000001E-2</v>
      </c>
      <c r="W89" s="11">
        <v>-0.2616</v>
      </c>
      <c r="X89" s="11">
        <v>0.10589999999999999</v>
      </c>
      <c r="Y89" s="11">
        <v>-0.14330000000000001</v>
      </c>
      <c r="Z89" s="11">
        <v>-0.16009999999999999</v>
      </c>
      <c r="AA89" s="16">
        <v>0.5181</v>
      </c>
    </row>
    <row r="90" spans="1:27">
      <c r="A90" s="30"/>
      <c r="B90" s="31" t="s">
        <v>194</v>
      </c>
      <c r="C90" s="10" t="s">
        <v>197</v>
      </c>
      <c r="D90" s="16">
        <v>-0.61660000000000004</v>
      </c>
      <c r="E90" s="11">
        <v>-8.9990000000000001E-2</v>
      </c>
      <c r="F90" s="11">
        <v>7.9020000000000007E-2</v>
      </c>
      <c r="G90" s="11">
        <v>0.1177</v>
      </c>
      <c r="H90" s="11">
        <v>-0.2571</v>
      </c>
      <c r="I90" s="11">
        <v>-8.4659999999999999E-2</v>
      </c>
      <c r="J90" s="16">
        <v>0.31869999999999998</v>
      </c>
      <c r="K90" s="16">
        <v>-0.56899999999999995</v>
      </c>
      <c r="L90" s="16">
        <v>-0.67559999999999998</v>
      </c>
      <c r="M90" s="11">
        <v>-0.27039999999999997</v>
      </c>
      <c r="N90" s="11">
        <v>-0.215</v>
      </c>
      <c r="O90" s="16">
        <v>-0.30580000000000002</v>
      </c>
      <c r="P90" s="11">
        <v>-4.5359999999999998E-2</v>
      </c>
      <c r="Q90" s="11">
        <v>-0.11360000000000001</v>
      </c>
      <c r="R90" s="11">
        <v>0.15870000000000001</v>
      </c>
      <c r="S90" s="11">
        <v>-3.671E-2</v>
      </c>
      <c r="T90" s="11">
        <v>-2.1340000000000001E-2</v>
      </c>
      <c r="U90" s="11">
        <v>-1.336E-2</v>
      </c>
      <c r="V90" s="11">
        <v>6.1580000000000003E-2</v>
      </c>
      <c r="W90" s="16">
        <v>0.50860000000000005</v>
      </c>
      <c r="X90" s="11">
        <v>-0.10970000000000001</v>
      </c>
      <c r="Y90" s="16">
        <v>0.39779999999999999</v>
      </c>
      <c r="Z90" s="11">
        <v>0.16039999999999999</v>
      </c>
      <c r="AA90" s="16">
        <v>-0.49740000000000001</v>
      </c>
    </row>
    <row r="91" spans="1:27">
      <c r="A91" s="30"/>
      <c r="B91" s="31"/>
      <c r="C91" s="10" t="s">
        <v>198</v>
      </c>
      <c r="D91" s="16">
        <v>-0.58189999999999997</v>
      </c>
      <c r="E91" s="11">
        <v>-6.7080000000000001E-2</v>
      </c>
      <c r="F91" s="11">
        <v>0.1091</v>
      </c>
      <c r="G91" s="11">
        <v>0.15329999999999999</v>
      </c>
      <c r="H91" s="11">
        <v>-0.25030000000000002</v>
      </c>
      <c r="I91" s="11">
        <v>-7.3789999999999994E-2</v>
      </c>
      <c r="J91" s="16">
        <v>0.36209999999999998</v>
      </c>
      <c r="K91" s="16">
        <v>-0.53259999999999996</v>
      </c>
      <c r="L91" s="16">
        <v>-0.64270000000000005</v>
      </c>
      <c r="M91" s="11">
        <v>-0.27039999999999997</v>
      </c>
      <c r="N91" s="11">
        <v>-0.18190000000000001</v>
      </c>
      <c r="O91" s="11">
        <v>-0.25540000000000002</v>
      </c>
      <c r="P91" s="11">
        <v>-1.093E-2</v>
      </c>
      <c r="Q91" s="11">
        <v>-9.5170000000000005E-2</v>
      </c>
      <c r="R91" s="11">
        <v>0.19639999999999999</v>
      </c>
      <c r="S91" s="11">
        <v>6.6239999999999997E-3</v>
      </c>
      <c r="T91" s="11">
        <v>3.0110000000000001E-2</v>
      </c>
      <c r="U91" s="11">
        <v>5.1659999999999996E-3</v>
      </c>
      <c r="V91" s="11">
        <v>2.3029999999999998E-2</v>
      </c>
      <c r="W91" s="16">
        <v>0.49109999999999998</v>
      </c>
      <c r="X91" s="11">
        <v>-7.5639999999999999E-2</v>
      </c>
      <c r="Y91" s="16">
        <v>0.36499999999999999</v>
      </c>
      <c r="Z91" s="11">
        <v>3.1519999999999999E-2</v>
      </c>
      <c r="AA91" s="16">
        <v>-0.50429999999999997</v>
      </c>
    </row>
    <row r="92" spans="1:27">
      <c r="A92" s="30"/>
      <c r="B92" s="31"/>
      <c r="C92" s="10" t="s">
        <v>199</v>
      </c>
      <c r="D92" s="16">
        <v>-0.73909999999999998</v>
      </c>
      <c r="E92" s="16">
        <v>-0.37669999999999998</v>
      </c>
      <c r="F92" s="16">
        <v>0.27360000000000001</v>
      </c>
      <c r="G92" s="11">
        <v>0.24959999999999999</v>
      </c>
      <c r="H92" s="16">
        <v>-0.47849999999999998</v>
      </c>
      <c r="I92" s="11">
        <v>-4.7469999999999998E-2</v>
      </c>
      <c r="J92" s="16">
        <v>0.27189999999999998</v>
      </c>
      <c r="K92" s="16">
        <v>-0.64339999999999997</v>
      </c>
      <c r="L92" s="16">
        <v>-0.6774</v>
      </c>
      <c r="M92" s="11">
        <v>-6.7610000000000003E-2</v>
      </c>
      <c r="N92" s="16">
        <v>-0.26860000000000001</v>
      </c>
      <c r="O92" s="16">
        <v>-0.46910000000000002</v>
      </c>
      <c r="P92" s="11">
        <v>-0.17560000000000001</v>
      </c>
      <c r="Q92" s="11">
        <v>5.9829999999999996E-3</v>
      </c>
      <c r="R92" s="11">
        <v>0.17680000000000001</v>
      </c>
      <c r="S92" s="11">
        <v>-0.27310000000000001</v>
      </c>
      <c r="T92" s="16">
        <v>-0.33289999999999997</v>
      </c>
      <c r="U92" s="11">
        <v>-0.1532</v>
      </c>
      <c r="V92" s="11">
        <v>0.2389</v>
      </c>
      <c r="W92" s="16">
        <v>0.73</v>
      </c>
      <c r="X92" s="16">
        <v>-0.33860000000000001</v>
      </c>
      <c r="Y92" s="16">
        <v>0.3276</v>
      </c>
      <c r="Z92" s="11">
        <v>0.1421</v>
      </c>
      <c r="AA92" s="16">
        <v>-0.55520000000000003</v>
      </c>
    </row>
    <row r="93" spans="1:27">
      <c r="A93" s="30"/>
      <c r="B93" s="31"/>
      <c r="C93" s="12" t="s">
        <v>200</v>
      </c>
      <c r="D93" s="16">
        <v>0.32800000000000001</v>
      </c>
      <c r="E93" s="11">
        <v>-4.4869999999999997E-3</v>
      </c>
      <c r="F93" s="16">
        <v>-0.41470000000000001</v>
      </c>
      <c r="G93" s="16">
        <v>-0.37909999999999999</v>
      </c>
      <c r="H93" s="16">
        <v>0.32519999999999999</v>
      </c>
      <c r="I93" s="11">
        <v>0.11</v>
      </c>
      <c r="J93" s="11">
        <v>-0.13</v>
      </c>
      <c r="K93" s="16">
        <v>0.3735</v>
      </c>
      <c r="L93" s="16">
        <v>0.29830000000000001</v>
      </c>
      <c r="M93" s="11">
        <v>0.1014</v>
      </c>
      <c r="N93" s="11">
        <v>-0.1109</v>
      </c>
      <c r="O93" s="16">
        <v>0.25430000000000003</v>
      </c>
      <c r="P93" s="11">
        <v>0.14399999999999999</v>
      </c>
      <c r="Q93" s="11">
        <v>-0.16869999999999999</v>
      </c>
      <c r="R93" s="11">
        <v>-0.2077</v>
      </c>
      <c r="S93" s="11">
        <v>-4.6120000000000001E-2</v>
      </c>
      <c r="T93" s="11">
        <v>3.2039999999999999E-2</v>
      </c>
      <c r="U93" s="11">
        <v>0.14610000000000001</v>
      </c>
      <c r="V93" s="11">
        <v>-0.22459999999999999</v>
      </c>
      <c r="W93" s="16">
        <v>-0.32790000000000002</v>
      </c>
      <c r="X93" s="11">
        <v>0.35639999999999999</v>
      </c>
      <c r="Y93" s="11">
        <v>-0.16209999999999999</v>
      </c>
      <c r="Z93" s="11">
        <v>3.9019999999999999E-2</v>
      </c>
      <c r="AA93" s="16">
        <v>0.45279999999999998</v>
      </c>
    </row>
    <row r="94" spans="1:27">
      <c r="A94" s="30"/>
      <c r="B94" s="31"/>
      <c r="C94" s="10" t="s">
        <v>201</v>
      </c>
      <c r="D94" s="16">
        <v>0.46889999999999998</v>
      </c>
      <c r="E94" s="11">
        <v>-4.4869999999999997E-3</v>
      </c>
      <c r="F94" s="11">
        <v>-1.6889999999999999E-2</v>
      </c>
      <c r="G94" s="11">
        <v>-0.15210000000000001</v>
      </c>
      <c r="H94" s="16">
        <v>0.2833</v>
      </c>
      <c r="I94" s="11">
        <v>-8.9469999999999994E-2</v>
      </c>
      <c r="J94" s="16">
        <v>-0.33839999999999998</v>
      </c>
      <c r="K94" s="16">
        <v>0.44940000000000002</v>
      </c>
      <c r="L94" s="16">
        <v>0.50119999999999998</v>
      </c>
      <c r="M94" s="11">
        <v>-0.54090000000000005</v>
      </c>
      <c r="N94" s="11">
        <v>0.12859999999999999</v>
      </c>
      <c r="O94" s="16">
        <v>0.26569999999999999</v>
      </c>
      <c r="P94" s="11">
        <v>0.10390000000000001</v>
      </c>
      <c r="Q94" s="11">
        <v>8.6250000000000007E-3</v>
      </c>
      <c r="R94" s="11">
        <v>-0.1019</v>
      </c>
      <c r="S94" s="11">
        <v>5.509E-3</v>
      </c>
      <c r="T94" s="11">
        <v>1.4109999999999999E-2</v>
      </c>
      <c r="U94" s="11">
        <v>0.14779999999999999</v>
      </c>
      <c r="V94" s="11">
        <v>7.5270000000000004E-2</v>
      </c>
      <c r="W94" s="16">
        <v>-0.41439999999999999</v>
      </c>
      <c r="X94" s="11">
        <v>0.2828</v>
      </c>
      <c r="Y94" s="11">
        <v>-0.23719999999999999</v>
      </c>
      <c r="Z94" s="11">
        <v>-0.1081</v>
      </c>
      <c r="AA94" s="16">
        <v>0.47560000000000002</v>
      </c>
    </row>
    <row r="95" spans="1:27">
      <c r="A95" s="30"/>
      <c r="B95" s="31"/>
      <c r="C95" s="12" t="s">
        <v>202</v>
      </c>
      <c r="D95" s="16">
        <v>0.56730000000000003</v>
      </c>
      <c r="E95" s="16">
        <v>0.36420000000000002</v>
      </c>
      <c r="F95" s="11">
        <v>7.7609999999999998E-2</v>
      </c>
      <c r="G95" s="11">
        <v>-8.6430000000000007E-2</v>
      </c>
      <c r="H95" s="16">
        <v>0.37790000000000001</v>
      </c>
      <c r="I95" s="11">
        <v>2.4549999999999999E-2</v>
      </c>
      <c r="J95" s="11">
        <v>-0.22209999999999999</v>
      </c>
      <c r="K95" s="16">
        <v>0.50190000000000001</v>
      </c>
      <c r="L95" s="16">
        <v>0.5282</v>
      </c>
      <c r="M95" s="11">
        <v>-0.77749999999999997</v>
      </c>
      <c r="N95" s="11">
        <v>0.2306</v>
      </c>
      <c r="O95" s="16">
        <v>0.36919999999999997</v>
      </c>
      <c r="P95" s="11">
        <v>0.17399999999999999</v>
      </c>
      <c r="Q95" s="11">
        <v>0.23469999999999999</v>
      </c>
      <c r="R95" s="11">
        <v>-3.258E-3</v>
      </c>
      <c r="S95" s="11">
        <v>0.15440000000000001</v>
      </c>
      <c r="T95" s="11">
        <v>7.2499999999999995E-2</v>
      </c>
      <c r="U95" s="11">
        <v>-4.6109999999999996E-3</v>
      </c>
      <c r="V95" s="11">
        <v>9.3399999999999997E-2</v>
      </c>
      <c r="W95" s="16">
        <v>-0.52059999999999995</v>
      </c>
      <c r="X95" s="11">
        <v>0.2283</v>
      </c>
      <c r="Y95" s="11">
        <v>-0.20549999999999999</v>
      </c>
      <c r="Z95" s="11">
        <v>1.477E-3</v>
      </c>
      <c r="AA95" s="11">
        <v>0.17899999999999999</v>
      </c>
    </row>
    <row r="96" spans="1:27">
      <c r="A96" s="30"/>
      <c r="B96" s="31"/>
      <c r="C96" s="10" t="s">
        <v>203</v>
      </c>
      <c r="D96" s="16">
        <v>0.60860000000000003</v>
      </c>
      <c r="E96" s="16">
        <v>0.29210000000000003</v>
      </c>
      <c r="F96" s="11">
        <v>-0.22689999999999999</v>
      </c>
      <c r="G96" s="11">
        <v>-9.418E-2</v>
      </c>
      <c r="H96" s="16">
        <v>0.47310000000000002</v>
      </c>
      <c r="I96" s="11">
        <v>9.7170000000000006E-2</v>
      </c>
      <c r="J96" s="16">
        <v>-0.35010000000000002</v>
      </c>
      <c r="K96" s="16">
        <v>0.48209999999999997</v>
      </c>
      <c r="L96" s="16">
        <v>0.54769999999999996</v>
      </c>
      <c r="M96" s="11">
        <v>0.67610000000000003</v>
      </c>
      <c r="N96" s="11">
        <v>0.25580000000000003</v>
      </c>
      <c r="O96" s="11">
        <v>0.2364</v>
      </c>
      <c r="P96" s="11">
        <v>0.18190000000000001</v>
      </c>
      <c r="Q96" s="11">
        <v>-7.7039999999999997E-2</v>
      </c>
      <c r="R96" s="16">
        <v>-0.30249999999999999</v>
      </c>
      <c r="S96" s="16">
        <v>0.46510000000000001</v>
      </c>
      <c r="T96" s="16">
        <v>0.33019999999999999</v>
      </c>
      <c r="U96" s="16">
        <v>-0.32829999999999998</v>
      </c>
      <c r="V96" s="11">
        <v>-0.17319999999999999</v>
      </c>
      <c r="W96" s="16">
        <v>-0.54700000000000004</v>
      </c>
      <c r="X96" s="11">
        <v>0.154</v>
      </c>
      <c r="Y96" s="11">
        <v>-0.19639999999999999</v>
      </c>
      <c r="Z96" s="11">
        <v>-1.653E-2</v>
      </c>
      <c r="AA96" s="16">
        <v>0.48830000000000001</v>
      </c>
    </row>
    <row r="97" spans="1:27">
      <c r="A97" s="30"/>
      <c r="B97" s="31"/>
      <c r="C97" s="10" t="s">
        <v>204</v>
      </c>
      <c r="D97" s="16">
        <v>0.46929999999999999</v>
      </c>
      <c r="E97" s="11">
        <v>0.24410000000000001</v>
      </c>
      <c r="F97" s="16">
        <v>-0.29239999999999999</v>
      </c>
      <c r="G97" s="16">
        <v>-0.34179999999999999</v>
      </c>
      <c r="H97" s="16">
        <v>0.51700000000000002</v>
      </c>
      <c r="I97" s="11">
        <v>-9.64E-2</v>
      </c>
      <c r="J97" s="16">
        <v>-0.33810000000000001</v>
      </c>
      <c r="K97" s="16">
        <v>0.42130000000000001</v>
      </c>
      <c r="L97" s="16">
        <v>0.42830000000000001</v>
      </c>
      <c r="M97" s="11">
        <v>3.381E-2</v>
      </c>
      <c r="N97" s="11">
        <v>1.7469999999999999E-2</v>
      </c>
      <c r="O97" s="16">
        <v>0.33239999999999997</v>
      </c>
      <c r="P97" s="11">
        <v>0.1205</v>
      </c>
      <c r="Q97" s="11">
        <v>-7.1870000000000003E-2</v>
      </c>
      <c r="R97" s="11">
        <v>-8.6900000000000005E-2</v>
      </c>
      <c r="S97" s="11">
        <v>0.1065</v>
      </c>
      <c r="T97" s="11">
        <v>0.16839999999999999</v>
      </c>
      <c r="U97" s="16">
        <v>0.39679999999999999</v>
      </c>
      <c r="V97" s="11">
        <v>-1.059E-2</v>
      </c>
      <c r="W97" s="16">
        <v>-0.50719999999999998</v>
      </c>
      <c r="X97" s="11">
        <v>0.28079999999999999</v>
      </c>
      <c r="Y97" s="11">
        <v>-0.26540000000000002</v>
      </c>
      <c r="Z97" s="11">
        <v>-0.1497</v>
      </c>
      <c r="AA97" s="16">
        <v>0.37019999999999997</v>
      </c>
    </row>
    <row r="98" spans="1:27">
      <c r="A98" s="30"/>
      <c r="B98" s="31"/>
      <c r="C98" s="10" t="s">
        <v>205</v>
      </c>
      <c r="D98" s="11">
        <v>0.17169999999999999</v>
      </c>
      <c r="E98" s="11">
        <v>9.672E-2</v>
      </c>
      <c r="F98" s="11">
        <v>0.2319</v>
      </c>
      <c r="G98" s="16">
        <v>0.27239999999999998</v>
      </c>
      <c r="H98" s="11">
        <v>-0.17130000000000001</v>
      </c>
      <c r="I98" s="11">
        <v>5.3269999999999998E-2</v>
      </c>
      <c r="J98" s="11">
        <v>3.8030000000000001E-2</v>
      </c>
      <c r="K98" s="11">
        <v>0.2233</v>
      </c>
      <c r="L98" s="11">
        <v>0.2646</v>
      </c>
      <c r="M98" s="11">
        <v>-0.33810000000000001</v>
      </c>
      <c r="N98" s="11">
        <v>3.0890000000000001E-2</v>
      </c>
      <c r="O98" s="11">
        <v>-0.14460000000000001</v>
      </c>
      <c r="P98" s="11">
        <v>2.5399999999999999E-2</v>
      </c>
      <c r="Q98" s="11">
        <v>-4.4080000000000001E-2</v>
      </c>
      <c r="R98" s="11">
        <v>2.1989999999999999E-2</v>
      </c>
      <c r="S98" s="11">
        <v>-4.7669999999999997E-2</v>
      </c>
      <c r="T98" s="11">
        <v>-0.1084</v>
      </c>
      <c r="U98" s="11">
        <v>-0.23649999999999999</v>
      </c>
      <c r="V98" s="16">
        <v>0.32269999999999999</v>
      </c>
      <c r="W98" s="11">
        <v>-0.18629999999999999</v>
      </c>
      <c r="X98" s="11">
        <v>-7.2800000000000004E-2</v>
      </c>
      <c r="Y98" s="11">
        <v>7.8700000000000006E-2</v>
      </c>
      <c r="Z98" s="11">
        <v>-2.3089999999999999E-2</v>
      </c>
      <c r="AA98" s="11">
        <v>0.21129999999999999</v>
      </c>
    </row>
    <row r="99" spans="1:27">
      <c r="A99" s="30"/>
      <c r="B99" s="31"/>
      <c r="C99" s="10" t="s">
        <v>206</v>
      </c>
      <c r="D99" s="16">
        <v>0.59740000000000004</v>
      </c>
      <c r="E99" s="16">
        <v>0.34989999999999999</v>
      </c>
      <c r="F99" s="11">
        <v>-1.5980000000000001E-2</v>
      </c>
      <c r="G99" s="11">
        <v>8.1430000000000002E-2</v>
      </c>
      <c r="H99" s="11">
        <v>0.188</v>
      </c>
      <c r="I99" s="11">
        <v>-0.13719999999999999</v>
      </c>
      <c r="J99" s="11">
        <v>-0.1113</v>
      </c>
      <c r="K99" s="16">
        <v>0.55959999999999999</v>
      </c>
      <c r="L99" s="16">
        <v>0.58540000000000003</v>
      </c>
      <c r="M99" s="11">
        <v>0.1014</v>
      </c>
      <c r="N99" s="11">
        <v>3.9460000000000002E-2</v>
      </c>
      <c r="O99" s="16">
        <v>0.32379999999999998</v>
      </c>
      <c r="P99" s="11">
        <v>0.15959999999999999</v>
      </c>
      <c r="Q99" s="11">
        <v>-0.1082</v>
      </c>
      <c r="R99" s="11">
        <v>-0.1371</v>
      </c>
      <c r="S99" s="11">
        <v>0.1963</v>
      </c>
      <c r="T99" s="11">
        <v>0.24129999999999999</v>
      </c>
      <c r="U99" s="11">
        <v>-0.1605</v>
      </c>
      <c r="V99" s="11">
        <v>0.15210000000000001</v>
      </c>
      <c r="W99" s="16">
        <v>-0.50770000000000004</v>
      </c>
      <c r="X99" s="11">
        <v>3.0739999999999999E-3</v>
      </c>
      <c r="Y99" s="11">
        <v>-0.16789999999999999</v>
      </c>
      <c r="Z99" s="11">
        <v>-1.4019999999999999E-2</v>
      </c>
      <c r="AA99" s="16">
        <v>0.4758</v>
      </c>
    </row>
    <row r="100" spans="1:27">
      <c r="A100" s="30"/>
      <c r="B100" s="31"/>
      <c r="C100" s="12" t="s">
        <v>207</v>
      </c>
      <c r="D100" s="16">
        <v>0.44790000000000002</v>
      </c>
      <c r="E100" s="11">
        <v>0.1482</v>
      </c>
      <c r="F100" s="11">
        <v>-0.2195</v>
      </c>
      <c r="G100" s="16">
        <v>-0.27729999999999999</v>
      </c>
      <c r="H100" s="16">
        <v>0.31590000000000001</v>
      </c>
      <c r="I100" s="11">
        <v>-7.2569999999999996E-2</v>
      </c>
      <c r="J100" s="11">
        <v>-0.14990000000000001</v>
      </c>
      <c r="K100" s="16">
        <v>0.42449999999999999</v>
      </c>
      <c r="L100" s="16">
        <v>0.42149999999999999</v>
      </c>
      <c r="M100" s="11">
        <v>6.7610000000000003E-2</v>
      </c>
      <c r="N100" s="11">
        <v>0.26219999999999999</v>
      </c>
      <c r="O100" s="16">
        <v>0.36280000000000001</v>
      </c>
      <c r="P100" s="11">
        <v>0.09</v>
      </c>
      <c r="Q100" s="11">
        <v>1.325E-2</v>
      </c>
      <c r="R100" s="11">
        <v>-0.10150000000000001</v>
      </c>
      <c r="S100" s="11">
        <v>0.2019</v>
      </c>
      <c r="T100" s="11">
        <v>-4.9829999999999999E-2</v>
      </c>
      <c r="U100" s="11">
        <v>0.1061</v>
      </c>
      <c r="V100" s="11">
        <v>6.1469999999999997E-2</v>
      </c>
      <c r="W100" s="16">
        <v>-0.3977</v>
      </c>
      <c r="X100" s="11">
        <v>0.1789</v>
      </c>
      <c r="Y100" s="11">
        <v>-0.1923</v>
      </c>
      <c r="Z100" s="11">
        <v>-0.15759999999999999</v>
      </c>
      <c r="AA100" s="16">
        <v>0.38590000000000002</v>
      </c>
    </row>
    <row r="101" spans="1:27">
      <c r="A101" s="30"/>
      <c r="B101" s="31"/>
      <c r="C101" s="10" t="s">
        <v>208</v>
      </c>
      <c r="D101" s="16">
        <v>0.63970000000000005</v>
      </c>
      <c r="E101" s="11">
        <v>0.16300000000000001</v>
      </c>
      <c r="F101" s="11">
        <v>7.6270000000000001E-3</v>
      </c>
      <c r="G101" s="11">
        <v>-9.0469999999999995E-2</v>
      </c>
      <c r="H101" s="11">
        <v>0.25369999999999998</v>
      </c>
      <c r="I101" s="11">
        <v>4.3990000000000001E-2</v>
      </c>
      <c r="J101" s="11">
        <v>3.107E-2</v>
      </c>
      <c r="K101" s="16">
        <v>0.71079999999999999</v>
      </c>
      <c r="L101" s="16">
        <v>0.57489999999999997</v>
      </c>
      <c r="M101" s="11">
        <v>-0.37190000000000001</v>
      </c>
      <c r="N101" s="11">
        <v>0.1862</v>
      </c>
      <c r="O101" s="16">
        <v>0.3856</v>
      </c>
      <c r="P101" s="11">
        <v>0.1172</v>
      </c>
      <c r="Q101" s="11">
        <v>0.12330000000000001</v>
      </c>
      <c r="R101" s="11">
        <v>-0.18229999999999999</v>
      </c>
      <c r="S101" s="11">
        <v>0.2011</v>
      </c>
      <c r="T101" s="11">
        <v>6.0350000000000001E-2</v>
      </c>
      <c r="U101" s="11">
        <v>-8.813E-2</v>
      </c>
      <c r="V101" s="11">
        <v>-0.1181</v>
      </c>
      <c r="W101" s="16">
        <v>-0.50539999999999996</v>
      </c>
      <c r="X101" s="11">
        <v>-6.404E-2</v>
      </c>
      <c r="Y101" s="11">
        <v>-0.13469999999999999</v>
      </c>
      <c r="Z101" s="11">
        <v>-0.1517</v>
      </c>
      <c r="AA101" s="16">
        <v>0.41520000000000001</v>
      </c>
    </row>
    <row r="102" spans="1:27">
      <c r="A102" s="30"/>
      <c r="B102" s="31"/>
      <c r="C102" s="10" t="s">
        <v>209</v>
      </c>
      <c r="D102" s="16">
        <v>0.49490000000000001</v>
      </c>
      <c r="E102" s="16">
        <v>0.28899999999999998</v>
      </c>
      <c r="F102" s="11">
        <v>1.857E-2</v>
      </c>
      <c r="G102" s="11">
        <v>-8.6099999999999996E-2</v>
      </c>
      <c r="H102" s="16">
        <v>0.38040000000000002</v>
      </c>
      <c r="I102" s="11">
        <v>0.2621</v>
      </c>
      <c r="J102" s="11">
        <v>-0.26040000000000002</v>
      </c>
      <c r="K102" s="16">
        <v>0.42880000000000001</v>
      </c>
      <c r="L102" s="16">
        <v>0.47539999999999999</v>
      </c>
      <c r="M102" s="11">
        <v>0.27039999999999997</v>
      </c>
      <c r="N102" s="11">
        <v>0.2077</v>
      </c>
      <c r="O102" s="11">
        <v>8.7580000000000005E-2</v>
      </c>
      <c r="P102" s="11">
        <v>-0.14230000000000001</v>
      </c>
      <c r="Q102" s="11">
        <v>-2.1289999999999998E-3</v>
      </c>
      <c r="R102" s="11">
        <v>-0.2311</v>
      </c>
      <c r="S102" s="11">
        <v>0.27700000000000002</v>
      </c>
      <c r="T102" s="16">
        <v>0.35089999999999999</v>
      </c>
      <c r="U102" s="11">
        <v>6.4430000000000001E-2</v>
      </c>
      <c r="V102" s="11">
        <v>-0.22750000000000001</v>
      </c>
      <c r="W102" s="16">
        <v>-0.43290000000000001</v>
      </c>
      <c r="X102" s="16">
        <v>0.29399999999999998</v>
      </c>
      <c r="Y102" s="11">
        <v>-0.18260000000000001</v>
      </c>
      <c r="Z102" s="11">
        <v>6.1150000000000003E-2</v>
      </c>
      <c r="AA102" s="11">
        <v>0.27660000000000001</v>
      </c>
    </row>
    <row r="103" spans="1:27">
      <c r="A103" s="30"/>
      <c r="B103" s="31"/>
      <c r="C103" s="12" t="s">
        <v>210</v>
      </c>
      <c r="D103" s="16">
        <v>-0.61250000000000004</v>
      </c>
      <c r="E103" s="16">
        <v>-0.29520000000000002</v>
      </c>
      <c r="F103" s="11">
        <v>-0.1348</v>
      </c>
      <c r="G103" s="11">
        <v>-1.2670000000000001E-2</v>
      </c>
      <c r="H103" s="16">
        <v>-0.27789999999999998</v>
      </c>
      <c r="I103" s="11">
        <v>2.5409999999999999E-2</v>
      </c>
      <c r="J103" s="11">
        <v>0.12559999999999999</v>
      </c>
      <c r="K103" s="16">
        <v>-0.55559999999999998</v>
      </c>
      <c r="L103" s="16">
        <v>-0.54259999999999997</v>
      </c>
      <c r="M103" s="11">
        <v>0.77749999999999997</v>
      </c>
      <c r="N103" s="11">
        <v>-0.24740000000000001</v>
      </c>
      <c r="O103" s="16">
        <v>-0.36520000000000002</v>
      </c>
      <c r="P103" s="11">
        <v>-0.1893</v>
      </c>
      <c r="Q103" s="11">
        <v>4.2540000000000001E-2</v>
      </c>
      <c r="R103" s="11">
        <v>1.3679999999999999E-2</v>
      </c>
      <c r="S103" s="11">
        <v>-0.28349999999999997</v>
      </c>
      <c r="T103" s="16">
        <v>-0.30149999999999999</v>
      </c>
      <c r="U103" s="11">
        <v>2.844E-2</v>
      </c>
      <c r="V103" s="11">
        <v>-4.5999999999999999E-2</v>
      </c>
      <c r="W103" s="16">
        <v>0.52010000000000001</v>
      </c>
      <c r="X103" s="11">
        <v>-0.17069999999999999</v>
      </c>
      <c r="Y103" s="11">
        <v>1.77E-2</v>
      </c>
      <c r="Z103" s="11">
        <v>1.379E-2</v>
      </c>
      <c r="AA103" s="16">
        <v>-0.45079999999999998</v>
      </c>
    </row>
    <row r="104" spans="1:27">
      <c r="A104" s="30"/>
      <c r="B104" s="31"/>
      <c r="C104" s="12" t="s">
        <v>211</v>
      </c>
      <c r="D104" s="16">
        <v>-0.64380000000000004</v>
      </c>
      <c r="E104" s="16">
        <v>-0.34910000000000002</v>
      </c>
      <c r="F104" s="11">
        <v>-0.12759999999999999</v>
      </c>
      <c r="G104" s="11">
        <v>1.363E-2</v>
      </c>
      <c r="H104" s="16">
        <v>-0.30230000000000001</v>
      </c>
      <c r="I104" s="11">
        <v>-2.7269999999999999E-2</v>
      </c>
      <c r="J104" s="11">
        <v>0.21129999999999999</v>
      </c>
      <c r="K104" s="16">
        <v>-0.59099999999999997</v>
      </c>
      <c r="L104" s="16">
        <v>-0.57399999999999995</v>
      </c>
      <c r="M104" s="11">
        <v>0.4395</v>
      </c>
      <c r="N104" s="11">
        <v>-0.25280000000000002</v>
      </c>
      <c r="O104" s="16">
        <v>-0.33260000000000001</v>
      </c>
      <c r="P104" s="11">
        <v>-0.14130000000000001</v>
      </c>
      <c r="Q104" s="11">
        <v>0.11219999999999999</v>
      </c>
      <c r="R104" s="11">
        <v>0.10589999999999999</v>
      </c>
      <c r="S104" s="16">
        <v>-0.3957</v>
      </c>
      <c r="T104" s="16">
        <v>-0.40389999999999998</v>
      </c>
      <c r="U104" s="11">
        <v>3.5180000000000003E-2</v>
      </c>
      <c r="V104" s="11">
        <v>-0.1008</v>
      </c>
      <c r="W104" s="16">
        <v>0.58430000000000004</v>
      </c>
      <c r="X104" s="11">
        <v>-0.16159999999999999</v>
      </c>
      <c r="Y104" s="11">
        <v>4.9829999999999999E-2</v>
      </c>
      <c r="Z104" s="11">
        <v>2.205E-2</v>
      </c>
      <c r="AA104" s="16">
        <v>-0.42249999999999999</v>
      </c>
    </row>
    <row r="105" spans="1:27">
      <c r="A105" s="30"/>
      <c r="B105" s="31"/>
      <c r="C105" s="12" t="s">
        <v>212</v>
      </c>
      <c r="D105" s="16">
        <v>0.48199999999999998</v>
      </c>
      <c r="E105" s="11">
        <v>0.19370000000000001</v>
      </c>
      <c r="F105" s="16">
        <v>-0.33800000000000002</v>
      </c>
      <c r="G105" s="16">
        <v>-0.3614</v>
      </c>
      <c r="H105" s="16">
        <v>0.51970000000000005</v>
      </c>
      <c r="I105" s="11">
        <v>-0.21179999999999999</v>
      </c>
      <c r="J105" s="16">
        <v>-0.30230000000000001</v>
      </c>
      <c r="K105" s="16">
        <v>0.43819999999999998</v>
      </c>
      <c r="L105" s="16">
        <v>0.42580000000000001</v>
      </c>
      <c r="M105" s="11">
        <v>0.1014</v>
      </c>
      <c r="N105" s="11">
        <v>2.5860000000000001E-2</v>
      </c>
      <c r="O105" s="11">
        <v>0.2359</v>
      </c>
      <c r="P105" s="11">
        <v>-4.5469999999999997E-2</v>
      </c>
      <c r="Q105" s="11">
        <v>-9.7670000000000007E-2</v>
      </c>
      <c r="R105" s="16">
        <v>-0.2782</v>
      </c>
      <c r="S105" s="11">
        <v>-5.441E-2</v>
      </c>
      <c r="T105" s="11">
        <v>-2.3949999999999999E-2</v>
      </c>
      <c r="U105" s="11">
        <v>0.13059999999999999</v>
      </c>
      <c r="V105" s="11">
        <v>-0.28310000000000002</v>
      </c>
      <c r="W105" s="16">
        <v>-0.52449999999999997</v>
      </c>
      <c r="X105" s="16">
        <v>0.30730000000000002</v>
      </c>
      <c r="Y105" s="11">
        <v>-0.20619999999999999</v>
      </c>
      <c r="Z105" s="11">
        <v>0.2059</v>
      </c>
      <c r="AA105" s="16">
        <v>0.56769999999999998</v>
      </c>
    </row>
    <row r="106" spans="1:27">
      <c r="A106" s="30" t="s">
        <v>213</v>
      </c>
      <c r="B106" s="10" t="s">
        <v>214</v>
      </c>
      <c r="C106" s="12" t="s">
        <v>215</v>
      </c>
      <c r="D106" s="16">
        <v>0.27289999999999998</v>
      </c>
      <c r="E106" s="11">
        <v>0.14130000000000001</v>
      </c>
      <c r="F106" s="16">
        <v>-0.39839999999999998</v>
      </c>
      <c r="G106" s="11">
        <v>-0.21940000000000001</v>
      </c>
      <c r="H106" s="16">
        <v>0.28549999999999998</v>
      </c>
      <c r="I106" s="11">
        <v>-0.1618</v>
      </c>
      <c r="J106" s="11">
        <v>4.7130000000000002E-4</v>
      </c>
      <c r="K106" s="16">
        <v>0.28129999999999999</v>
      </c>
      <c r="L106" s="11">
        <v>0.25380000000000003</v>
      </c>
      <c r="M106" s="11">
        <v>0.5071</v>
      </c>
      <c r="N106" s="11">
        <v>-2.879E-2</v>
      </c>
      <c r="O106" s="11">
        <v>0.21099999999999999</v>
      </c>
      <c r="P106" s="11">
        <v>-4.1500000000000002E-2</v>
      </c>
      <c r="Q106" s="11">
        <v>-0.25069999999999998</v>
      </c>
      <c r="R106" s="11">
        <v>-0.18659999999999999</v>
      </c>
      <c r="S106" s="11">
        <v>7.8369999999999995E-2</v>
      </c>
      <c r="T106" s="11">
        <v>6.5780000000000005E-2</v>
      </c>
      <c r="U106" s="11">
        <v>8.1420000000000006E-2</v>
      </c>
      <c r="V106" s="11">
        <v>5.7779999999999998E-2</v>
      </c>
      <c r="W106" s="16">
        <v>-0.30030000000000001</v>
      </c>
      <c r="X106" s="11">
        <v>0.13589999999999999</v>
      </c>
      <c r="Y106" s="11">
        <v>-4.2450000000000002E-2</v>
      </c>
      <c r="Z106" s="11">
        <v>0.18659999999999999</v>
      </c>
      <c r="AA106" s="11">
        <v>0.18410000000000001</v>
      </c>
    </row>
    <row r="107" spans="1:27">
      <c r="A107" s="30"/>
      <c r="B107" s="10" t="s">
        <v>216</v>
      </c>
      <c r="C107" s="10" t="s">
        <v>217</v>
      </c>
      <c r="D107" s="16">
        <v>0.318</v>
      </c>
      <c r="E107" s="11">
        <v>1.7149999999999999E-2</v>
      </c>
      <c r="F107" s="11">
        <v>0.15970000000000001</v>
      </c>
      <c r="G107" s="11">
        <v>0.15440000000000001</v>
      </c>
      <c r="H107" s="11">
        <v>-0.123</v>
      </c>
      <c r="I107" s="11">
        <v>-2.5190000000000001E-2</v>
      </c>
      <c r="J107" s="11">
        <v>0.22470000000000001</v>
      </c>
      <c r="K107" s="16">
        <v>0.35099999999999998</v>
      </c>
      <c r="L107" s="16">
        <v>0.313</v>
      </c>
      <c r="M107" s="11">
        <v>-0.84519999999999995</v>
      </c>
      <c r="N107" s="11">
        <v>1.975E-2</v>
      </c>
      <c r="O107" s="16">
        <v>0.36159999999999998</v>
      </c>
      <c r="P107" s="11">
        <v>-2.5479999999999999E-2</v>
      </c>
      <c r="Q107" s="11">
        <v>-1.248E-3</v>
      </c>
      <c r="R107" s="11">
        <v>0.19800000000000001</v>
      </c>
      <c r="S107" s="11">
        <v>0.17119999999999999</v>
      </c>
      <c r="T107" s="11">
        <v>8.4519999999999998E-2</v>
      </c>
      <c r="U107" s="11">
        <v>-1.345E-2</v>
      </c>
      <c r="V107" s="11">
        <v>-0.1172</v>
      </c>
      <c r="W107" s="11">
        <v>-0.1537</v>
      </c>
      <c r="X107" s="11">
        <v>3.4799999999999998E-2</v>
      </c>
      <c r="Y107" s="11">
        <v>4.7520000000000001E-3</v>
      </c>
      <c r="Z107" s="11">
        <v>-0.20710000000000001</v>
      </c>
      <c r="AA107" s="11">
        <v>0.2185</v>
      </c>
    </row>
    <row r="108" spans="1:27">
      <c r="A108" s="30"/>
      <c r="B108" s="31" t="s">
        <v>218</v>
      </c>
      <c r="C108" s="10" t="s">
        <v>219</v>
      </c>
      <c r="D108" s="16">
        <v>0.37590000000000001</v>
      </c>
      <c r="E108" s="11">
        <v>0.19220000000000001</v>
      </c>
      <c r="F108" s="11">
        <v>0.161</v>
      </c>
      <c r="G108" s="11">
        <v>4.0419999999999998E-2</v>
      </c>
      <c r="H108" s="11">
        <v>5.5379999999999999E-2</v>
      </c>
      <c r="I108" s="11">
        <v>0.1424</v>
      </c>
      <c r="J108" s="11">
        <v>-4.938E-2</v>
      </c>
      <c r="K108" s="16">
        <v>0.43319999999999997</v>
      </c>
      <c r="L108" s="16">
        <v>0.30649999999999999</v>
      </c>
      <c r="M108" s="11">
        <v>-0.1014</v>
      </c>
      <c r="N108" s="11">
        <v>0.2369</v>
      </c>
      <c r="O108" s="11">
        <v>0.14940000000000001</v>
      </c>
      <c r="P108" s="11">
        <v>0.1174</v>
      </c>
      <c r="Q108" s="11">
        <v>0.17100000000000001</v>
      </c>
      <c r="R108" s="11">
        <v>5.1470000000000002E-2</v>
      </c>
      <c r="S108" s="11">
        <v>-4.4690000000000001E-2</v>
      </c>
      <c r="T108" s="11">
        <v>-0.14799999999999999</v>
      </c>
      <c r="U108" s="11">
        <v>-0.2142</v>
      </c>
      <c r="V108" s="11">
        <v>0.1226</v>
      </c>
      <c r="W108" s="16">
        <v>-0.45350000000000001</v>
      </c>
      <c r="X108" s="11">
        <v>-9.6869999999999994E-3</v>
      </c>
      <c r="Y108" s="11">
        <v>6.2E-2</v>
      </c>
      <c r="Z108" s="11">
        <v>-8.1869999999999998E-2</v>
      </c>
      <c r="AA108" s="16">
        <v>0.36030000000000001</v>
      </c>
    </row>
    <row r="109" spans="1:27">
      <c r="A109" s="30"/>
      <c r="B109" s="31"/>
      <c r="C109" s="10" t="s">
        <v>220</v>
      </c>
      <c r="D109" s="11">
        <v>0.13159999999999999</v>
      </c>
      <c r="E109" s="11">
        <v>-8.7559999999999999E-3</v>
      </c>
      <c r="F109" s="11">
        <v>0.14080000000000001</v>
      </c>
      <c r="G109" s="11">
        <v>7.7799999999999994E-2</v>
      </c>
      <c r="H109" s="11">
        <v>3.0210000000000001E-2</v>
      </c>
      <c r="I109" s="11">
        <v>7.6740000000000003E-2</v>
      </c>
      <c r="J109" s="11">
        <v>-0.13650000000000001</v>
      </c>
      <c r="K109" s="11">
        <v>4.444E-2</v>
      </c>
      <c r="L109" s="11">
        <v>0.15060000000000001</v>
      </c>
      <c r="M109" s="11">
        <v>3.381E-2</v>
      </c>
      <c r="N109" s="11">
        <v>3.653E-2</v>
      </c>
      <c r="O109" s="11">
        <v>-0.13850000000000001</v>
      </c>
      <c r="P109" s="11">
        <v>-2.281E-2</v>
      </c>
      <c r="Q109" s="11">
        <v>0.21190000000000001</v>
      </c>
      <c r="R109" s="11">
        <v>1.323E-2</v>
      </c>
      <c r="S109" s="11">
        <v>-4.5929999999999999E-2</v>
      </c>
      <c r="T109" s="11">
        <v>-2.4719999999999999E-2</v>
      </c>
      <c r="U109" s="11">
        <v>-3.2320000000000002E-2</v>
      </c>
      <c r="V109" s="11">
        <v>-0.1202</v>
      </c>
      <c r="W109" s="11">
        <v>-7.5069999999999998E-2</v>
      </c>
      <c r="X109" s="11">
        <v>6.4729999999999996E-2</v>
      </c>
      <c r="Y109" s="16">
        <v>-0.30299999999999999</v>
      </c>
      <c r="Z109" s="11">
        <v>-0.1668</v>
      </c>
      <c r="AA109" s="16">
        <v>0.31319999999999998</v>
      </c>
    </row>
    <row r="110" spans="1:27">
      <c r="A110" s="30"/>
      <c r="B110" s="31"/>
      <c r="C110" s="10" t="s">
        <v>221</v>
      </c>
      <c r="D110" s="16">
        <v>-0.38150000000000001</v>
      </c>
      <c r="E110" s="11">
        <v>-3.4880000000000001E-2</v>
      </c>
      <c r="F110" s="11">
        <v>8.6410000000000001E-2</v>
      </c>
      <c r="G110" s="11">
        <v>0.2429</v>
      </c>
      <c r="H110" s="11">
        <v>-0.2167</v>
      </c>
      <c r="I110" s="11">
        <v>-7.9269999999999993E-2</v>
      </c>
      <c r="J110" s="11">
        <v>0.22900000000000001</v>
      </c>
      <c r="K110" s="16">
        <v>-0.37730000000000002</v>
      </c>
      <c r="L110" s="16">
        <v>-0.27389999999999998</v>
      </c>
      <c r="M110" s="11">
        <v>0.1014</v>
      </c>
      <c r="N110" s="11">
        <v>-0.107</v>
      </c>
      <c r="O110" s="16">
        <v>-0.4178</v>
      </c>
      <c r="P110" s="11">
        <v>-6.1710000000000003E-3</v>
      </c>
      <c r="Q110" s="11">
        <v>-0.1736</v>
      </c>
      <c r="R110" s="11">
        <v>-0.16650000000000001</v>
      </c>
      <c r="S110" s="11">
        <v>2.9839999999999998E-2</v>
      </c>
      <c r="T110" s="11">
        <v>-3.7170000000000002E-2</v>
      </c>
      <c r="U110" s="16">
        <v>-0.27639999999999998</v>
      </c>
      <c r="V110" s="11">
        <v>2.715E-3</v>
      </c>
      <c r="W110" s="16">
        <v>0.29370000000000002</v>
      </c>
      <c r="X110" s="11">
        <v>6.4729999999999996E-2</v>
      </c>
      <c r="Y110" s="11">
        <v>0.23699999999999999</v>
      </c>
      <c r="Z110" s="11">
        <v>-4.764E-3</v>
      </c>
      <c r="AA110" s="11">
        <v>-7.2459999999999997E-2</v>
      </c>
    </row>
    <row r="111" spans="1:27">
      <c r="A111" s="30"/>
      <c r="B111" s="31"/>
      <c r="C111" s="10" t="s">
        <v>222</v>
      </c>
      <c r="D111" s="16">
        <v>0.30149999999999999</v>
      </c>
      <c r="E111" s="11">
        <v>0.19370000000000001</v>
      </c>
      <c r="F111" s="11">
        <v>-6.2429999999999999E-2</v>
      </c>
      <c r="G111" s="11">
        <v>-0.1265</v>
      </c>
      <c r="H111" s="11">
        <v>0.1565</v>
      </c>
      <c r="I111" s="11">
        <v>-1.6400000000000001E-2</v>
      </c>
      <c r="J111" s="11">
        <v>2.4109999999999999E-2</v>
      </c>
      <c r="K111" s="16">
        <v>0.27439999999999998</v>
      </c>
      <c r="L111" s="16">
        <v>0.30299999999999999</v>
      </c>
      <c r="M111" s="11">
        <v>0.84519999999999995</v>
      </c>
      <c r="N111" s="11">
        <v>-6.5610000000000002E-2</v>
      </c>
      <c r="O111" s="11">
        <v>5.228E-2</v>
      </c>
      <c r="P111" s="11">
        <v>4.233E-2</v>
      </c>
      <c r="Q111" s="11">
        <v>-8.251E-2</v>
      </c>
      <c r="R111" s="16">
        <v>-0.29499999999999998</v>
      </c>
      <c r="S111" s="11">
        <v>-0.14560000000000001</v>
      </c>
      <c r="T111" s="11">
        <v>-0.1353</v>
      </c>
      <c r="U111" s="11">
        <v>6.234E-3</v>
      </c>
      <c r="V111" s="11">
        <v>2.6499999999999999E-2</v>
      </c>
      <c r="W111" s="16">
        <v>-0.30759999999999998</v>
      </c>
      <c r="X111" s="11">
        <v>0.22989999999999999</v>
      </c>
      <c r="Y111" s="11">
        <v>-0.13039999999999999</v>
      </c>
      <c r="Z111" s="11">
        <v>-0.1308</v>
      </c>
      <c r="AA111" s="16">
        <v>0.46939999999999998</v>
      </c>
    </row>
  </sheetData>
  <sortState xmlns:xlrd2="http://schemas.microsoft.com/office/spreadsheetml/2017/richdata2" ref="A2:BR111">
    <sortCondition ref="A2:A111"/>
    <sortCondition ref="B2:B111"/>
    <sortCondition ref="C2:C111"/>
  </sortState>
  <mergeCells count="32">
    <mergeCell ref="B77:B79"/>
    <mergeCell ref="B80:B81"/>
    <mergeCell ref="B69:B70"/>
    <mergeCell ref="B71:B72"/>
    <mergeCell ref="A2:A25"/>
    <mergeCell ref="B24:B25"/>
    <mergeCell ref="B12:B15"/>
    <mergeCell ref="B7:B9"/>
    <mergeCell ref="B4:B5"/>
    <mergeCell ref="B16:B17"/>
    <mergeCell ref="B18:B22"/>
    <mergeCell ref="B90:B105"/>
    <mergeCell ref="B108:B111"/>
    <mergeCell ref="A106:A111"/>
    <mergeCell ref="A86:A88"/>
    <mergeCell ref="A89:A105"/>
    <mergeCell ref="A27:A29"/>
    <mergeCell ref="B27:B28"/>
    <mergeCell ref="B30:B31"/>
    <mergeCell ref="B32:B33"/>
    <mergeCell ref="B63:B64"/>
    <mergeCell ref="B53:B54"/>
    <mergeCell ref="B51:B52"/>
    <mergeCell ref="B34:B39"/>
    <mergeCell ref="B40:B42"/>
    <mergeCell ref="A30:A85"/>
    <mergeCell ref="B43:B44"/>
    <mergeCell ref="B82:B83"/>
    <mergeCell ref="B61:B62"/>
    <mergeCell ref="B46:B49"/>
    <mergeCell ref="B55:B59"/>
    <mergeCell ref="B73:B75"/>
  </mergeCells>
  <conditionalFormatting sqref="D1:Y4 D10:Y10 D74:Y74 D21:AA21 D112:AA1048576 Z1:AA3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AA1048576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8:XFD18 A26:A27 A1:A2 A30 A86 A112:A1048576 A106 A89 C18 C1:XFD17 C19:XFD104857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E262-9272-3E44-AB18-D511003CCE6E}">
  <dimension ref="A1:AA111"/>
  <sheetViews>
    <sheetView workbookViewId="0">
      <selection activeCell="AA2" sqref="AA2"/>
    </sheetView>
  </sheetViews>
  <sheetFormatPr defaultColWidth="10.85546875" defaultRowHeight="14.1"/>
  <cols>
    <col min="1" max="1" width="18.140625" style="13" bestFit="1" customWidth="1"/>
    <col min="2" max="2" width="45.85546875" style="13" bestFit="1" customWidth="1"/>
    <col min="3" max="3" width="54.28515625" style="13" bestFit="1" customWidth="1"/>
    <col min="4" max="4" width="11" style="13" bestFit="1" customWidth="1"/>
    <col min="5" max="5" width="14.140625" style="13" bestFit="1" customWidth="1"/>
    <col min="6" max="7" width="11" style="13" bestFit="1" customWidth="1"/>
    <col min="8" max="8" width="12.42578125" style="13" bestFit="1" customWidth="1"/>
    <col min="9" max="9" width="14.28515625" style="13" bestFit="1" customWidth="1"/>
    <col min="10" max="10" width="11" style="13" bestFit="1" customWidth="1"/>
    <col min="11" max="11" width="12.28515625" style="13" bestFit="1" customWidth="1"/>
    <col min="12" max="12" width="11.140625" style="13" bestFit="1" customWidth="1"/>
    <col min="13" max="13" width="12.28515625" style="13" bestFit="1" customWidth="1"/>
    <col min="14" max="14" width="14.140625" style="13" bestFit="1" customWidth="1"/>
    <col min="15" max="15" width="13.42578125" style="13" bestFit="1" customWidth="1"/>
    <col min="16" max="20" width="11" style="13" bestFit="1" customWidth="1"/>
    <col min="21" max="22" width="12.42578125" style="13" bestFit="1" customWidth="1"/>
    <col min="23" max="23" width="12.28515625" style="13" bestFit="1" customWidth="1"/>
    <col min="24" max="24" width="11" style="13" bestFit="1" customWidth="1"/>
    <col min="25" max="26" width="12.42578125" style="13" bestFit="1" customWidth="1"/>
    <col min="27" max="27" width="12.28515625" style="13" bestFit="1" customWidth="1"/>
    <col min="28" max="16384" width="10.85546875" style="14"/>
  </cols>
  <sheetData>
    <row r="1" spans="1:27" s="27" customFormat="1">
      <c r="A1" s="24" t="s">
        <v>39</v>
      </c>
      <c r="B1" s="24" t="s">
        <v>40</v>
      </c>
      <c r="C1" s="24" t="s">
        <v>41</v>
      </c>
      <c r="D1" s="24" t="s">
        <v>42</v>
      </c>
      <c r="E1" s="24" t="s">
        <v>43</v>
      </c>
      <c r="F1" s="24" t="s">
        <v>44</v>
      </c>
      <c r="G1" s="24" t="s">
        <v>7</v>
      </c>
      <c r="H1" s="24" t="s">
        <v>29</v>
      </c>
      <c r="I1" s="24" t="s">
        <v>9</v>
      </c>
      <c r="J1" s="24" t="s">
        <v>25</v>
      </c>
      <c r="K1" s="24" t="s">
        <v>45</v>
      </c>
      <c r="L1" s="24" t="s">
        <v>11</v>
      </c>
      <c r="M1" s="24" t="s">
        <v>31</v>
      </c>
      <c r="N1" s="24" t="s">
        <v>46</v>
      </c>
      <c r="O1" s="24" t="s">
        <v>47</v>
      </c>
      <c r="P1" s="24" t="s">
        <v>48</v>
      </c>
      <c r="Q1" s="24" t="s">
        <v>49</v>
      </c>
      <c r="R1" s="24" t="s">
        <v>50</v>
      </c>
      <c r="S1" s="24" t="s">
        <v>51</v>
      </c>
      <c r="T1" s="24" t="s">
        <v>33</v>
      </c>
      <c r="U1" s="24" t="s">
        <v>52</v>
      </c>
      <c r="V1" s="24" t="s">
        <v>53</v>
      </c>
      <c r="W1" s="24" t="s">
        <v>37</v>
      </c>
      <c r="X1" s="24" t="s">
        <v>54</v>
      </c>
      <c r="Y1" s="24" t="s">
        <v>35</v>
      </c>
      <c r="Z1" s="24" t="s">
        <v>55</v>
      </c>
      <c r="AA1" s="24" t="s">
        <v>56</v>
      </c>
    </row>
    <row r="2" spans="1:27" ht="15.95" customHeight="1">
      <c r="A2" s="32" t="s">
        <v>57</v>
      </c>
      <c r="B2" s="13" t="s">
        <v>58</v>
      </c>
      <c r="C2" s="13" t="s">
        <v>59</v>
      </c>
      <c r="D2" s="25">
        <v>8.7900538640062503E-2</v>
      </c>
      <c r="E2" s="25">
        <v>8.4972249999999985E-2</v>
      </c>
      <c r="F2" s="25">
        <v>0.20985561</v>
      </c>
      <c r="G2" s="13">
        <v>0.14235529000000002</v>
      </c>
      <c r="H2" s="24">
        <v>0.22867524</v>
      </c>
      <c r="I2" s="13">
        <v>8.1595088999999992E-3</v>
      </c>
      <c r="J2" s="13">
        <v>5.827396E-2</v>
      </c>
      <c r="K2" s="24">
        <v>0.29909961000000007</v>
      </c>
      <c r="L2" s="25">
        <v>0.24000201000000002</v>
      </c>
      <c r="M2" s="13">
        <v>0.19316025000000001</v>
      </c>
      <c r="N2" s="13">
        <v>5.4756E-4</v>
      </c>
      <c r="O2" s="25">
        <v>0.16184529</v>
      </c>
      <c r="P2" s="13">
        <v>5.8612410000000004E-2</v>
      </c>
      <c r="Q2" s="13">
        <v>6.7912360000000005E-2</v>
      </c>
      <c r="R2" s="13">
        <v>4.7567609999999996E-2</v>
      </c>
      <c r="S2" s="13">
        <v>8.3001610000000017E-2</v>
      </c>
      <c r="T2" s="25">
        <v>0.12285024999999998</v>
      </c>
      <c r="U2" s="13">
        <v>1.7292250000000002E-2</v>
      </c>
      <c r="V2" s="13">
        <v>7.6247823999999994E-3</v>
      </c>
      <c r="W2" s="25">
        <v>0.34433424000000001</v>
      </c>
      <c r="X2" s="13">
        <v>2.1228489999999999E-2</v>
      </c>
      <c r="Y2" s="13">
        <v>7.5515039999999992E-2</v>
      </c>
      <c r="Z2" s="13">
        <v>4.0157568999999998E-5</v>
      </c>
      <c r="AA2" s="25">
        <v>0.23474024999999998</v>
      </c>
    </row>
    <row r="3" spans="1:27">
      <c r="A3" s="34"/>
      <c r="B3" s="13" t="s">
        <v>60</v>
      </c>
      <c r="C3" s="13" t="s">
        <v>61</v>
      </c>
      <c r="D3" s="25">
        <v>0.59474943999999996</v>
      </c>
      <c r="E3" s="25">
        <v>8.9161959999999985E-2</v>
      </c>
      <c r="F3" s="25">
        <v>0.13097160999999999</v>
      </c>
      <c r="G3" s="13">
        <v>0.13498276000000001</v>
      </c>
      <c r="H3" s="24">
        <v>0.27008809000000006</v>
      </c>
      <c r="I3" s="13">
        <v>6.1340224000000004E-3</v>
      </c>
      <c r="J3" s="13">
        <v>0.11249315999999998</v>
      </c>
      <c r="K3" s="24">
        <v>0.51022449000000003</v>
      </c>
      <c r="L3" s="25">
        <v>0.39137536000000006</v>
      </c>
      <c r="M3" s="13">
        <v>1.8279039999999996E-2</v>
      </c>
      <c r="N3" s="13">
        <v>7.8535044000000009E-3</v>
      </c>
      <c r="O3" s="25">
        <v>0.24029604000000002</v>
      </c>
      <c r="P3" s="13">
        <v>4.799718399999999E-3</v>
      </c>
      <c r="Q3" s="13">
        <v>9.7593760000000006E-4</v>
      </c>
      <c r="R3" s="25">
        <v>9.865881E-2</v>
      </c>
      <c r="S3" s="13">
        <v>2.8900000000000006E-2</v>
      </c>
      <c r="T3" s="13">
        <v>2.3777640000000003E-2</v>
      </c>
      <c r="U3" s="13">
        <v>4.2931839999999999E-2</v>
      </c>
      <c r="V3" s="13">
        <v>4.0602250000000006E-2</v>
      </c>
      <c r="W3" s="25">
        <v>0.56145048999999991</v>
      </c>
      <c r="X3" s="13">
        <v>6.9326889999999988E-2</v>
      </c>
      <c r="Y3" s="25">
        <v>0.12482089</v>
      </c>
      <c r="Z3" s="13">
        <v>2.2380160000000003E-2</v>
      </c>
      <c r="AA3" s="25">
        <v>0.48525155999999997</v>
      </c>
    </row>
    <row r="4" spans="1:27">
      <c r="A4" s="34"/>
      <c r="B4" s="32" t="s">
        <v>62</v>
      </c>
      <c r="C4" s="13" t="s">
        <v>63</v>
      </c>
      <c r="D4" s="25">
        <v>0.54154880999999999</v>
      </c>
      <c r="E4" s="25">
        <v>0.14830201000000001</v>
      </c>
      <c r="F4" s="13">
        <v>2.1520890000000001E-2</v>
      </c>
      <c r="G4" s="13">
        <v>4.3191184000000004E-3</v>
      </c>
      <c r="H4" s="24">
        <v>0.12496224999999998</v>
      </c>
      <c r="I4" s="13">
        <v>3.8455209999999997E-2</v>
      </c>
      <c r="J4" s="13">
        <v>0.11751183999999999</v>
      </c>
      <c r="K4" s="24">
        <v>0.44488900000000003</v>
      </c>
      <c r="L4" s="25">
        <v>0.54257956000000007</v>
      </c>
      <c r="M4" s="13">
        <v>9.2598490000000006E-2</v>
      </c>
      <c r="N4" s="25">
        <v>9.1203999999999993E-2</v>
      </c>
      <c r="O4" s="25">
        <v>0.21353641000000001</v>
      </c>
      <c r="P4" s="13">
        <v>1.071225E-2</v>
      </c>
      <c r="Q4" s="13">
        <v>4.875264E-2</v>
      </c>
      <c r="R4" s="13">
        <v>4.9112064000000006E-3</v>
      </c>
      <c r="S4" s="25">
        <v>0.12236004</v>
      </c>
      <c r="T4" s="25">
        <v>0.14092516000000002</v>
      </c>
      <c r="U4" s="13">
        <v>2.0448999999999995E-2</v>
      </c>
      <c r="V4" s="13">
        <v>3.5306410000000003E-2</v>
      </c>
      <c r="W4" s="25">
        <v>0.33454656000000005</v>
      </c>
      <c r="X4" s="13">
        <v>3.6290250000000003E-2</v>
      </c>
      <c r="Y4" s="25">
        <v>0.10797796</v>
      </c>
      <c r="Z4" s="25">
        <v>8.678915999999999E-2</v>
      </c>
      <c r="AA4" s="25">
        <v>0.24641296000000001</v>
      </c>
    </row>
    <row r="5" spans="1:27">
      <c r="A5" s="34"/>
      <c r="B5" s="33"/>
      <c r="C5" s="13" t="s">
        <v>64</v>
      </c>
      <c r="D5" s="25">
        <v>0.53831569000000001</v>
      </c>
      <c r="E5" s="25">
        <v>0.25452024999999995</v>
      </c>
      <c r="F5" s="13">
        <v>2.1345210000000003E-2</v>
      </c>
      <c r="G5" s="13">
        <v>3.0349080999999998E-3</v>
      </c>
      <c r="H5" s="24">
        <v>0.22534009000000002</v>
      </c>
      <c r="I5" s="13">
        <v>2.0996009999999999E-2</v>
      </c>
      <c r="J5" s="13">
        <v>0.17222499999999999</v>
      </c>
      <c r="K5" s="24">
        <v>0.33767720999999995</v>
      </c>
      <c r="L5" s="25">
        <v>0.63872064000000006</v>
      </c>
      <c r="M5" s="13">
        <v>0.29257281000000007</v>
      </c>
      <c r="N5" s="25">
        <v>0.17867529000000001</v>
      </c>
      <c r="O5" s="25">
        <v>0.13727025000000001</v>
      </c>
      <c r="P5" s="13">
        <v>1.2232360000000001E-2</v>
      </c>
      <c r="Q5" s="13">
        <v>8.4125583999999989E-3</v>
      </c>
      <c r="R5" s="13">
        <v>3.1435290000000005E-2</v>
      </c>
      <c r="S5" s="25">
        <v>0.15539364</v>
      </c>
      <c r="T5" s="25">
        <v>0.24621443999999998</v>
      </c>
      <c r="U5" s="13">
        <v>2.6114559999999998E-2</v>
      </c>
      <c r="V5" s="13">
        <v>8.3174560000000004E-4</v>
      </c>
      <c r="W5" s="25">
        <v>0.43639235999999998</v>
      </c>
      <c r="X5" s="25">
        <v>0.13980121000000001</v>
      </c>
      <c r="Y5" s="13">
        <v>6.1503999999999996E-2</v>
      </c>
      <c r="Z5" s="13">
        <v>2.9343690000000002E-2</v>
      </c>
      <c r="AA5" s="25">
        <v>0.21613200999999999</v>
      </c>
    </row>
    <row r="6" spans="1:27">
      <c r="A6" s="34"/>
      <c r="B6" s="13" t="s">
        <v>65</v>
      </c>
      <c r="C6" s="13" t="s">
        <v>66</v>
      </c>
      <c r="D6" s="25">
        <v>0.52852899999999992</v>
      </c>
      <c r="E6" s="13">
        <v>6.7756089999999991E-2</v>
      </c>
      <c r="F6" s="13">
        <v>2.2005480999999999E-5</v>
      </c>
      <c r="G6" s="13">
        <v>1.0547289999999999E-2</v>
      </c>
      <c r="H6" s="24">
        <v>0.11675889</v>
      </c>
      <c r="I6" s="13">
        <v>1.8636489E-3</v>
      </c>
      <c r="J6" s="13">
        <v>2.295225E-2</v>
      </c>
      <c r="K6" s="24">
        <v>0.47100769000000003</v>
      </c>
      <c r="L6" s="25">
        <v>0.47251876000000004</v>
      </c>
      <c r="M6" s="13">
        <v>0.25715041</v>
      </c>
      <c r="N6" s="13">
        <v>5.1574410000000001E-2</v>
      </c>
      <c r="O6" s="25">
        <v>0.33965583999999999</v>
      </c>
      <c r="P6" s="13">
        <v>1.252161E-4</v>
      </c>
      <c r="Q6" s="13">
        <v>5.1222648999999995E-3</v>
      </c>
      <c r="R6" s="13">
        <v>1.1642409999999999E-2</v>
      </c>
      <c r="S6" s="13">
        <v>3.9640809999999999E-2</v>
      </c>
      <c r="T6" s="13">
        <v>4.9907559999999997E-2</v>
      </c>
      <c r="U6" s="13">
        <v>2.4932410000000006E-2</v>
      </c>
      <c r="V6" s="13">
        <v>3.4931610000000002E-2</v>
      </c>
      <c r="W6" s="25">
        <v>0.46049795999999998</v>
      </c>
      <c r="X6" s="25">
        <v>0.18576099999999998</v>
      </c>
      <c r="Y6" s="25">
        <v>0.12215024999999999</v>
      </c>
      <c r="Z6" s="13">
        <v>2.9515240000000002E-2</v>
      </c>
      <c r="AA6" s="25">
        <v>0.44435555999999998</v>
      </c>
    </row>
    <row r="7" spans="1:27">
      <c r="A7" s="34"/>
      <c r="B7" s="32" t="s">
        <v>67</v>
      </c>
      <c r="C7" s="13" t="s">
        <v>68</v>
      </c>
      <c r="D7" s="25">
        <v>0.29855295999999998</v>
      </c>
      <c r="E7" s="13">
        <v>5.4700816000000001E-3</v>
      </c>
      <c r="F7" s="13">
        <v>1.5335056000000001E-3</v>
      </c>
      <c r="G7" s="13">
        <v>3.0730090000000005E-2</v>
      </c>
      <c r="H7" s="13">
        <v>6.5382489999999988E-2</v>
      </c>
      <c r="I7" s="13">
        <v>1.1151359999999999E-2</v>
      </c>
      <c r="J7" s="13">
        <v>2.5281000000000001E-2</v>
      </c>
      <c r="K7" s="24">
        <v>0.30813601000000002</v>
      </c>
      <c r="L7" s="25">
        <v>0.22344529000000002</v>
      </c>
      <c r="M7" s="13">
        <v>1.1431161E-3</v>
      </c>
      <c r="N7" s="13">
        <v>1.1122224999999999E-3</v>
      </c>
      <c r="O7" s="25">
        <v>0.15295921000000001</v>
      </c>
      <c r="P7" s="13">
        <v>7.5185640000000002E-6</v>
      </c>
      <c r="Q7" s="13">
        <v>1.525225E-2</v>
      </c>
      <c r="R7" s="13">
        <v>2.2200999999999999E-2</v>
      </c>
      <c r="S7" s="13">
        <v>5.0239743999999998E-3</v>
      </c>
      <c r="T7" s="13">
        <v>1.5085456E-3</v>
      </c>
      <c r="U7" s="25">
        <v>0.14760963999999999</v>
      </c>
      <c r="V7" s="13">
        <v>1.5525160000000001E-2</v>
      </c>
      <c r="W7" s="25">
        <v>0.24009999999999998</v>
      </c>
      <c r="X7" s="13">
        <v>5.8660839999999999E-2</v>
      </c>
      <c r="Y7" s="25">
        <v>0.11102223999999999</v>
      </c>
      <c r="Z7" s="13">
        <v>6.0279696000000004E-3</v>
      </c>
      <c r="AA7" s="25">
        <v>0.36844899999999997</v>
      </c>
    </row>
    <row r="8" spans="1:27">
      <c r="A8" s="34"/>
      <c r="B8" s="34"/>
      <c r="C8" s="13" t="s">
        <v>69</v>
      </c>
      <c r="D8" s="25">
        <v>0.35688676000000003</v>
      </c>
      <c r="E8" s="13">
        <v>1.0281960000000001E-2</v>
      </c>
      <c r="F8" s="13">
        <v>1.022121E-2</v>
      </c>
      <c r="G8" s="13">
        <v>3.6214089999999997E-2</v>
      </c>
      <c r="H8" s="24">
        <v>7.9185959999999986E-2</v>
      </c>
      <c r="I8" s="13">
        <v>4.9420900000000005E-3</v>
      </c>
      <c r="J8" s="13">
        <v>4.0804000000000007E-2</v>
      </c>
      <c r="K8" s="24">
        <v>0.35628960999999998</v>
      </c>
      <c r="L8" s="25">
        <v>0.25522703999999996</v>
      </c>
      <c r="M8" s="13">
        <v>1.1431161E-3</v>
      </c>
      <c r="N8" s="13">
        <v>1.449616E-4</v>
      </c>
      <c r="O8" s="25">
        <v>0.16892099999999999</v>
      </c>
      <c r="P8" s="13">
        <v>1.1854249000000001E-3</v>
      </c>
      <c r="Q8" s="13">
        <v>1.3971239999999999E-2</v>
      </c>
      <c r="R8" s="13">
        <v>3.0800249999999998E-2</v>
      </c>
      <c r="S8" s="13">
        <v>4.3375395999999998E-3</v>
      </c>
      <c r="T8" s="13">
        <v>1.3003236000000001E-3</v>
      </c>
      <c r="U8" s="25">
        <v>9.1687840000000007E-2</v>
      </c>
      <c r="V8" s="13">
        <v>2.5440250000000001E-2</v>
      </c>
      <c r="W8" s="25">
        <v>0.27888961000000001</v>
      </c>
      <c r="X8" s="13">
        <v>4.9818240000000007E-2</v>
      </c>
      <c r="Y8" s="25">
        <v>0.11710084</v>
      </c>
      <c r="Z8" s="13">
        <v>1.46689E-3</v>
      </c>
      <c r="AA8" s="25">
        <v>0.35832196000000005</v>
      </c>
    </row>
    <row r="9" spans="1:27">
      <c r="A9" s="34"/>
      <c r="B9" s="33"/>
      <c r="C9" s="13" t="s">
        <v>70</v>
      </c>
      <c r="D9" s="25">
        <v>0.33005024999999999</v>
      </c>
      <c r="E9" s="13">
        <v>1.731856E-2</v>
      </c>
      <c r="F9" s="13">
        <v>3.1577290000000006E-4</v>
      </c>
      <c r="G9" s="13">
        <v>7.8411025000000006E-3</v>
      </c>
      <c r="H9" s="24">
        <v>0.11505664</v>
      </c>
      <c r="I9" s="13">
        <v>3.6557440000000005E-4</v>
      </c>
      <c r="J9" s="13">
        <v>4.2724889999999995E-2</v>
      </c>
      <c r="K9" s="24">
        <v>0.30063288999999999</v>
      </c>
      <c r="L9" s="25">
        <v>0.26522499999999999</v>
      </c>
      <c r="M9" s="13">
        <v>0.13830961</v>
      </c>
      <c r="N9" s="13">
        <v>3.6529936E-3</v>
      </c>
      <c r="O9" s="25">
        <v>0.11992369</v>
      </c>
      <c r="P9" s="13">
        <v>2.5090559999999999E-4</v>
      </c>
      <c r="Q9" s="13">
        <v>3.2436010000000001E-2</v>
      </c>
      <c r="R9" s="13">
        <v>1.359556E-2</v>
      </c>
      <c r="S9" s="13">
        <v>2.0866623999999997E-3</v>
      </c>
      <c r="T9" s="13">
        <v>3.771364E-4</v>
      </c>
      <c r="U9" s="25">
        <v>9.0962559999999984E-2</v>
      </c>
      <c r="V9" s="13">
        <v>1.052676E-2</v>
      </c>
      <c r="W9" s="25">
        <v>0.22819729000000002</v>
      </c>
      <c r="X9" s="25">
        <v>0.11682724</v>
      </c>
      <c r="Y9" s="25">
        <v>0.10432900000000001</v>
      </c>
      <c r="Z9" s="13">
        <v>1.2701289999999999E-2</v>
      </c>
      <c r="AA9" s="25">
        <v>0.30206015999999997</v>
      </c>
    </row>
    <row r="10" spans="1:27">
      <c r="A10" s="34"/>
      <c r="B10" s="13" t="s">
        <v>71</v>
      </c>
      <c r="C10" s="13" t="s">
        <v>72</v>
      </c>
      <c r="D10" s="25">
        <v>0.30404196</v>
      </c>
      <c r="E10" s="13">
        <v>3.0624999999999996E-2</v>
      </c>
      <c r="F10" s="13">
        <v>7.0224999999999997E-4</v>
      </c>
      <c r="G10" s="13">
        <v>1.016064E-4</v>
      </c>
      <c r="H10" s="13">
        <v>1.1685610000000001E-2</v>
      </c>
      <c r="I10" s="13">
        <v>3.7736448999999999E-3</v>
      </c>
      <c r="J10" s="13">
        <v>3.6366490000000001E-2</v>
      </c>
      <c r="K10" s="24">
        <v>0.28676024999999999</v>
      </c>
      <c r="L10" s="25">
        <v>0.27762361000000002</v>
      </c>
      <c r="M10" s="13">
        <v>7.3116159999999986E-2</v>
      </c>
      <c r="N10" s="13">
        <v>4.8664359999999997E-2</v>
      </c>
      <c r="O10" s="13">
        <v>4.1209000000000003E-2</v>
      </c>
      <c r="P10" s="13">
        <v>7.187761E-4</v>
      </c>
      <c r="Q10" s="13">
        <v>2.5408359999999994E-2</v>
      </c>
      <c r="R10" s="13">
        <v>6.3186601000000007E-3</v>
      </c>
      <c r="S10" s="13">
        <v>2.9008996000000002E-5</v>
      </c>
      <c r="T10" s="13">
        <v>6.280035999999999E-4</v>
      </c>
      <c r="U10" s="13">
        <v>3.2444415999999996E-3</v>
      </c>
      <c r="V10" s="13">
        <v>2.2581504000000001E-3</v>
      </c>
      <c r="W10" s="25">
        <v>0.26347688999999996</v>
      </c>
      <c r="X10" s="13">
        <v>1.5301690000000001E-2</v>
      </c>
      <c r="Y10" s="25">
        <v>8.797155999999999E-2</v>
      </c>
      <c r="Z10" s="13">
        <v>3.61E-2</v>
      </c>
      <c r="AA10" s="25">
        <v>8.8446759999999999E-2</v>
      </c>
    </row>
    <row r="11" spans="1:27">
      <c r="A11" s="34"/>
      <c r="B11" s="13" t="s">
        <v>73</v>
      </c>
      <c r="C11" s="13" t="s">
        <v>74</v>
      </c>
      <c r="D11" s="25">
        <v>0.25190361</v>
      </c>
      <c r="E11" s="13">
        <v>5.9878090000000002E-2</v>
      </c>
      <c r="F11" s="13">
        <v>8.9640360000000003E-4</v>
      </c>
      <c r="G11" s="13">
        <v>2.2470010000000002E-2</v>
      </c>
      <c r="H11" s="13">
        <v>5.1619840000000007E-2</v>
      </c>
      <c r="I11" s="13">
        <v>8.7793690000000004E-4</v>
      </c>
      <c r="J11" s="13">
        <v>4.4352360000000007E-2</v>
      </c>
      <c r="K11" s="24">
        <v>0.22127616</v>
      </c>
      <c r="L11" s="25">
        <v>0.17715681</v>
      </c>
      <c r="M11" s="13">
        <v>1.8279039999999996E-2</v>
      </c>
      <c r="N11" s="13">
        <v>3.3918975999999998E-3</v>
      </c>
      <c r="O11" s="13">
        <v>6.2850489999999995E-2</v>
      </c>
      <c r="P11" s="13">
        <v>3.8337639999999999E-2</v>
      </c>
      <c r="Q11" s="13">
        <v>2.3794883999999996E-3</v>
      </c>
      <c r="R11" s="13">
        <v>3.1116959999999999E-2</v>
      </c>
      <c r="S11" s="13">
        <v>6.0270249999999997E-2</v>
      </c>
      <c r="T11" s="25">
        <v>9.4064889999999984E-2</v>
      </c>
      <c r="U11" s="13">
        <v>3.5533521000000005E-3</v>
      </c>
      <c r="V11" s="13">
        <v>2.7258009999999999E-2</v>
      </c>
      <c r="W11" s="25">
        <v>0.14531343999999999</v>
      </c>
      <c r="X11" s="13">
        <v>8.7329025000000005E-3</v>
      </c>
      <c r="Y11" s="13">
        <v>2.6574024999999999E-3</v>
      </c>
      <c r="Z11" s="13">
        <v>4.0481439999999994E-2</v>
      </c>
      <c r="AA11" s="13">
        <v>5.978025E-2</v>
      </c>
    </row>
    <row r="12" spans="1:27">
      <c r="A12" s="34"/>
      <c r="B12" s="32" t="s">
        <v>75</v>
      </c>
      <c r="C12" s="13" t="s">
        <v>76</v>
      </c>
      <c r="D12" s="25">
        <v>0.23522499999999999</v>
      </c>
      <c r="E12" s="13">
        <v>2.0880249999999996E-2</v>
      </c>
      <c r="F12" s="13">
        <v>2.8123289999999995E-2</v>
      </c>
      <c r="G12" s="13">
        <v>8.4680999999999992E-2</v>
      </c>
      <c r="H12" s="13">
        <v>4.7567609999999996E-2</v>
      </c>
      <c r="I12" s="13">
        <v>1.4448040000000001E-2</v>
      </c>
      <c r="J12" s="13">
        <v>2.7405225000000002E-3</v>
      </c>
      <c r="K12" s="24">
        <v>0.29822521000000002</v>
      </c>
      <c r="L12" s="25">
        <v>0.22297284000000001</v>
      </c>
      <c r="M12" s="13">
        <v>1.8279039999999996E-2</v>
      </c>
      <c r="N12" s="13">
        <v>4.5212175999999995E-3</v>
      </c>
      <c r="O12" s="25">
        <v>0.24770528999999997</v>
      </c>
      <c r="P12" s="13">
        <v>5.7486723999999999E-3</v>
      </c>
      <c r="Q12" s="13">
        <v>3.1897960000000003E-2</v>
      </c>
      <c r="R12" s="25">
        <v>7.5845159999999995E-2</v>
      </c>
      <c r="S12" s="13">
        <v>2.1403690000000003E-2</v>
      </c>
      <c r="T12" s="13">
        <v>1.5450489999999999E-2</v>
      </c>
      <c r="U12" s="13">
        <v>2.5281000000000001E-2</v>
      </c>
      <c r="V12" s="13">
        <v>1.1336689000000001E-5</v>
      </c>
      <c r="W12" s="25">
        <v>0.21585316000000002</v>
      </c>
      <c r="X12" s="13">
        <v>2.5792359999999997E-2</v>
      </c>
      <c r="Y12" s="13">
        <v>4.1820249999999996E-2</v>
      </c>
      <c r="Z12" s="13">
        <v>1.2166089999999999E-2</v>
      </c>
      <c r="AA12" s="25">
        <v>0.24512400999999998</v>
      </c>
    </row>
    <row r="13" spans="1:27">
      <c r="A13" s="34"/>
      <c r="B13" s="34"/>
      <c r="C13" s="13" t="s">
        <v>77</v>
      </c>
      <c r="D13" s="25">
        <v>0.45414121000000007</v>
      </c>
      <c r="E13" s="13">
        <v>6.7392159999999993E-2</v>
      </c>
      <c r="F13" s="13">
        <v>1.3923999999999999E-2</v>
      </c>
      <c r="G13" s="13">
        <v>2.7027359999999997E-2</v>
      </c>
      <c r="H13" s="24">
        <v>7.4966439999999995E-2</v>
      </c>
      <c r="I13" s="13">
        <v>2.2448643999999998E-3</v>
      </c>
      <c r="J13" s="13">
        <v>5.1211689999999997E-2</v>
      </c>
      <c r="K13" s="24">
        <v>0.33166080999999997</v>
      </c>
      <c r="L13" s="25">
        <v>0.54552996000000009</v>
      </c>
      <c r="M13" s="13">
        <v>9.2598490000000006E-2</v>
      </c>
      <c r="N13" s="25">
        <v>9.9982439999999992E-2</v>
      </c>
      <c r="O13" s="25">
        <v>0.244036</v>
      </c>
      <c r="P13" s="13">
        <v>9.2968164000000013E-3</v>
      </c>
      <c r="Q13" s="13">
        <v>2.3839360000000004E-2</v>
      </c>
      <c r="R13" s="13">
        <v>4.6440249999999995E-2</v>
      </c>
      <c r="S13" s="13">
        <v>2.3808489999999998E-2</v>
      </c>
      <c r="T13" s="25">
        <v>0.10517048999999999</v>
      </c>
      <c r="U13" s="13">
        <v>5.9721983999999999E-3</v>
      </c>
      <c r="V13" s="13">
        <v>3.8025000000000003E-2</v>
      </c>
      <c r="W13" s="25">
        <v>0.31516996000000003</v>
      </c>
      <c r="X13" s="25">
        <v>0.32512804000000006</v>
      </c>
      <c r="Y13" s="25">
        <v>0.13830961</v>
      </c>
      <c r="Z13" s="13">
        <v>4.3263999999999997E-2</v>
      </c>
      <c r="AA13" s="25">
        <v>0.30415225000000001</v>
      </c>
    </row>
    <row r="14" spans="1:27">
      <c r="A14" s="34"/>
      <c r="B14" s="34"/>
      <c r="C14" s="13" t="s">
        <v>78</v>
      </c>
      <c r="D14" s="13">
        <v>1.8632250000000003E-2</v>
      </c>
      <c r="E14" s="25">
        <v>0.12446784</v>
      </c>
      <c r="F14" s="13">
        <v>7.3942800999999992E-3</v>
      </c>
      <c r="G14" s="13">
        <v>1.014049E-2</v>
      </c>
      <c r="H14" s="13">
        <v>6.2568100000000007E-3</v>
      </c>
      <c r="I14" s="13">
        <v>6.0000516000000006E-5</v>
      </c>
      <c r="J14" s="13">
        <v>1.4835240000000001E-4</v>
      </c>
      <c r="K14" s="13">
        <v>3.0102249999999997E-2</v>
      </c>
      <c r="L14" s="13">
        <v>3.6929928999999998E-3</v>
      </c>
      <c r="M14" s="13">
        <v>4.5711121E-3</v>
      </c>
      <c r="N14" s="13">
        <v>1.7982809999999998E-2</v>
      </c>
      <c r="O14" s="13">
        <v>6.375625E-2</v>
      </c>
      <c r="P14" s="25">
        <v>0.16443025000000003</v>
      </c>
      <c r="Q14" s="13">
        <v>1.7322243999999998E-3</v>
      </c>
      <c r="R14" s="13">
        <v>5.0895360000000001E-2</v>
      </c>
      <c r="S14" s="13">
        <v>1.4212899999999997E-3</v>
      </c>
      <c r="T14" s="13">
        <v>1.0774440000000001E-2</v>
      </c>
      <c r="U14" s="13">
        <v>1.2701289999999999E-2</v>
      </c>
      <c r="V14" s="13">
        <v>2.9687290000000002E-2</v>
      </c>
      <c r="W14" s="13">
        <v>2.9309439999999996E-2</v>
      </c>
      <c r="X14" s="13">
        <v>1.0137856000000001E-3</v>
      </c>
      <c r="Y14" s="13">
        <v>2.8493440000000002E-2</v>
      </c>
      <c r="Z14" s="13">
        <v>7.8836640999999982E-3</v>
      </c>
      <c r="AA14" s="13">
        <v>4.0284409000000002E-3</v>
      </c>
    </row>
    <row r="15" spans="1:27">
      <c r="A15" s="34"/>
      <c r="B15" s="33"/>
      <c r="C15" s="13" t="s">
        <v>79</v>
      </c>
      <c r="D15" s="25">
        <v>0.46199208999999997</v>
      </c>
      <c r="E15" s="13">
        <v>6.9960250000000002E-2</v>
      </c>
      <c r="F15" s="25">
        <v>9.6224039999999983E-2</v>
      </c>
      <c r="G15" s="13">
        <v>9.9919209999999994E-2</v>
      </c>
      <c r="H15" s="24">
        <v>0.23707160999999999</v>
      </c>
      <c r="I15" s="13">
        <v>2.9756249999999995E-2</v>
      </c>
      <c r="J15" s="13">
        <v>0.12709224999999999</v>
      </c>
      <c r="K15" s="24">
        <v>0.40870448999999998</v>
      </c>
      <c r="L15" s="25">
        <v>0.35117476000000003</v>
      </c>
      <c r="M15" s="13">
        <v>0.19316025000000001</v>
      </c>
      <c r="N15" s="13">
        <v>7.605584099999999E-3</v>
      </c>
      <c r="O15" s="25">
        <v>0.22363440999999998</v>
      </c>
      <c r="P15" s="13">
        <v>2.6512201000000002E-3</v>
      </c>
      <c r="Q15" s="13">
        <v>6.2394201000000003E-3</v>
      </c>
      <c r="R15" s="13">
        <v>5.2578489999999999E-2</v>
      </c>
      <c r="S15" s="13">
        <v>5.978025E-2</v>
      </c>
      <c r="T15" s="25">
        <v>8.631844000000001E-2</v>
      </c>
      <c r="U15" s="25">
        <v>0.10647168999999998</v>
      </c>
      <c r="V15" s="13">
        <v>1.1296321E-3</v>
      </c>
      <c r="W15" s="25">
        <v>0.48260808999999999</v>
      </c>
      <c r="X15" s="13">
        <v>3.2046920999999999E-3</v>
      </c>
      <c r="Y15" s="25">
        <v>0.12432676000000002</v>
      </c>
      <c r="Z15" s="13">
        <v>1.3595560000000001E-4</v>
      </c>
      <c r="AA15" s="25">
        <v>0.23765624999999999</v>
      </c>
    </row>
    <row r="16" spans="1:27">
      <c r="A16" s="34"/>
      <c r="B16" s="32" t="s">
        <v>80</v>
      </c>
      <c r="C16" s="13" t="s">
        <v>81</v>
      </c>
      <c r="D16" s="13">
        <v>3.2112639999999998E-2</v>
      </c>
      <c r="E16" s="13">
        <v>4.2224003999999996E-3</v>
      </c>
      <c r="F16" s="13">
        <v>1.0020009999999999E-2</v>
      </c>
      <c r="G16" s="13">
        <v>3.3269824000000002E-3</v>
      </c>
      <c r="H16" s="13">
        <v>1.2365439999999998E-2</v>
      </c>
      <c r="I16" s="13">
        <v>2.1550240000000001E-4</v>
      </c>
      <c r="J16" s="13">
        <v>4.4209200999999988E-3</v>
      </c>
      <c r="K16" s="13">
        <v>1.117249E-2</v>
      </c>
      <c r="L16" s="13">
        <v>1.361889E-2</v>
      </c>
      <c r="M16" s="13">
        <v>0.19316025000000001</v>
      </c>
      <c r="N16" s="13">
        <v>2.7126090000000005E-2</v>
      </c>
      <c r="O16" s="13">
        <v>5.0041690000000007E-2</v>
      </c>
      <c r="P16" s="13">
        <v>8.6494809999999997E-4</v>
      </c>
      <c r="Q16" s="13">
        <v>6.6409289999999996E-2</v>
      </c>
      <c r="R16" s="13">
        <v>1.990921E-2</v>
      </c>
      <c r="S16" s="13">
        <v>1.190281E-2</v>
      </c>
      <c r="T16" s="13">
        <v>4.1165055999999997E-3</v>
      </c>
      <c r="U16" s="25">
        <v>9.9162010000000009E-2</v>
      </c>
      <c r="V16" s="13">
        <v>5.8467239999999997E-2</v>
      </c>
      <c r="W16" s="13">
        <v>5.3129520999999997E-3</v>
      </c>
      <c r="X16" s="13">
        <v>4.2230249999999997E-2</v>
      </c>
      <c r="Y16" s="13">
        <v>1.1004009999999998E-2</v>
      </c>
      <c r="Z16" s="13">
        <v>3.2688639999999998E-2</v>
      </c>
      <c r="AA16" s="13">
        <v>3.8730239999999999E-2</v>
      </c>
    </row>
    <row r="17" spans="1:27">
      <c r="A17" s="34"/>
      <c r="B17" s="33"/>
      <c r="C17" s="13" t="s">
        <v>82</v>
      </c>
      <c r="D17" s="25">
        <v>0.57198969</v>
      </c>
      <c r="E17" s="13">
        <v>7.0490250000000004E-2</v>
      </c>
      <c r="F17" s="13">
        <v>5.6548840000000003E-2</v>
      </c>
      <c r="G17" s="13">
        <v>8.4913959999999997E-2</v>
      </c>
      <c r="H17" s="24">
        <v>0.19749136</v>
      </c>
      <c r="I17" s="13">
        <v>9.1623183999999993E-3</v>
      </c>
      <c r="J17" s="13">
        <v>4.3806490000000003E-2</v>
      </c>
      <c r="K17" s="24">
        <v>0.54420129000000006</v>
      </c>
      <c r="L17" s="25">
        <v>0.44555624999999999</v>
      </c>
      <c r="M17" s="13">
        <v>1.8279039999999996E-2</v>
      </c>
      <c r="N17" s="13">
        <v>1.8931200999999999E-3</v>
      </c>
      <c r="O17" s="25">
        <v>0.36529936000000007</v>
      </c>
      <c r="P17" s="13">
        <v>9.6687889000000009E-3</v>
      </c>
      <c r="Q17" s="13">
        <v>9.8973160000000019E-4</v>
      </c>
      <c r="R17" s="13">
        <v>2.128681E-2</v>
      </c>
      <c r="S17" s="13">
        <v>2.6764959999999997E-2</v>
      </c>
      <c r="T17" s="13">
        <v>3.2688639999999998E-2</v>
      </c>
      <c r="U17" s="25">
        <v>0.12061729</v>
      </c>
      <c r="V17" s="13">
        <v>2.6211609999999996E-2</v>
      </c>
      <c r="W17" s="25">
        <v>0.54346383999999992</v>
      </c>
      <c r="X17" s="13">
        <v>6.6306249999999997E-2</v>
      </c>
      <c r="Y17" s="25">
        <v>0.14175225</v>
      </c>
      <c r="Z17" s="13">
        <v>3.5569959999999998E-2</v>
      </c>
      <c r="AA17" s="25">
        <v>0.38638656000000005</v>
      </c>
    </row>
    <row r="18" spans="1:27" ht="15" customHeight="1">
      <c r="A18" s="34"/>
      <c r="B18" s="32" t="s">
        <v>83</v>
      </c>
      <c r="C18" s="13" t="s">
        <v>84</v>
      </c>
      <c r="D18" s="18">
        <f>(0.215862)^2</f>
        <v>4.6596403044E-2</v>
      </c>
      <c r="E18" s="18">
        <f>(0.169586)^2</f>
        <v>2.8759411395999995E-2</v>
      </c>
      <c r="F18" s="18">
        <f>0.170579^2</f>
        <v>2.9097195241000004E-2</v>
      </c>
      <c r="G18" s="18">
        <f>0.0407143^2</f>
        <v>1.6576542244900001E-3</v>
      </c>
      <c r="H18" s="18">
        <f>0.0426615^2</f>
        <v>1.8200035822499999E-3</v>
      </c>
      <c r="I18" s="18">
        <f>0.00896922^2</f>
        <v>8.0446907408400001E-5</v>
      </c>
      <c r="J18" s="18">
        <f>0.0810987^2</f>
        <v>6.5769991416899992E-3</v>
      </c>
      <c r="K18" s="18">
        <f>0.247357^2</f>
        <v>6.1185485448999995E-2</v>
      </c>
      <c r="L18" s="22">
        <f>0.361532^2</f>
        <v>0.130705387024</v>
      </c>
      <c r="M18" s="18">
        <f>0.777542^2</f>
        <v>0.60457156176399995</v>
      </c>
      <c r="N18" s="18">
        <f>-0.0216665^2</f>
        <v>4.694372222500001E-4</v>
      </c>
      <c r="O18" s="18">
        <f>0.0626886^2</f>
        <v>3.9298605699599996E-3</v>
      </c>
      <c r="P18" s="18">
        <f>0.0254402^2</f>
        <v>6.4720377604000001E-4</v>
      </c>
      <c r="Q18" s="18">
        <f>-0.138998^2</f>
        <v>1.9320444004000004E-2</v>
      </c>
      <c r="R18" s="18">
        <f>-0.158731^2</f>
        <v>2.5195530361000005E-2</v>
      </c>
      <c r="S18" s="18">
        <f>-0.020366^2</f>
        <v>4.1477395599999993E-4</v>
      </c>
      <c r="T18" s="18">
        <f>0.0213003^2</f>
        <v>4.5370278009000003E-4</v>
      </c>
      <c r="U18" s="18">
        <f>-0.120108^2</f>
        <v>1.4425931664000002E-2</v>
      </c>
      <c r="V18" s="22">
        <f>0.315892^2</f>
        <v>9.9787755664E-2</v>
      </c>
      <c r="W18" s="18">
        <f>-0.172294^2</f>
        <v>2.9685222436000001E-2</v>
      </c>
      <c r="X18" s="18">
        <f>0.174827^2</f>
        <v>3.0564479929000004E-2</v>
      </c>
      <c r="Y18" s="18">
        <f>-0.196239^2</f>
        <v>3.8509745121E-2</v>
      </c>
      <c r="Z18" s="18">
        <f>0.0820452^2</f>
        <v>6.7314148430399996E-3</v>
      </c>
      <c r="AA18" s="18">
        <f>0.190866^2</f>
        <v>3.6429829956000005E-2</v>
      </c>
    </row>
    <row r="19" spans="1:27">
      <c r="A19" s="34"/>
      <c r="B19" s="34"/>
      <c r="C19" s="13" t="s">
        <v>85</v>
      </c>
      <c r="D19" s="25">
        <v>0.25512601000000001</v>
      </c>
      <c r="E19" s="13">
        <v>2.1462249999999999E-2</v>
      </c>
      <c r="F19" s="13">
        <v>9.6805921000000012E-5</v>
      </c>
      <c r="G19" s="13">
        <v>1.490841E-2</v>
      </c>
      <c r="H19" s="13">
        <v>2.1579610000000003E-2</v>
      </c>
      <c r="I19" s="13">
        <v>6.4866916000000004E-3</v>
      </c>
      <c r="J19" s="13">
        <v>6.6977439999999996E-4</v>
      </c>
      <c r="K19" s="24">
        <v>0.33350625</v>
      </c>
      <c r="L19" s="25">
        <v>0.27457600000000004</v>
      </c>
      <c r="M19" s="13">
        <v>0.19316025000000001</v>
      </c>
      <c r="N19" s="13">
        <v>1.3502439999999999E-2</v>
      </c>
      <c r="O19" s="13">
        <v>3.0730090000000005E-2</v>
      </c>
      <c r="P19" s="13">
        <v>2.5887743999999996E-5</v>
      </c>
      <c r="Q19" s="13">
        <v>1.0125124000000001E-3</v>
      </c>
      <c r="R19" s="13">
        <v>6.1951210000000007E-2</v>
      </c>
      <c r="S19" s="13">
        <v>5.4997056000000008E-3</v>
      </c>
      <c r="T19" s="13">
        <v>1.113025E-2</v>
      </c>
      <c r="U19" s="13">
        <v>2.4273639999999999E-2</v>
      </c>
      <c r="V19" s="13">
        <v>1.1819844E-3</v>
      </c>
      <c r="W19" s="25">
        <v>0.17539344000000001</v>
      </c>
      <c r="X19" s="13">
        <v>1.7732521000000002E-3</v>
      </c>
      <c r="Y19" s="25">
        <v>8.0372249999999992E-2</v>
      </c>
      <c r="Z19" s="13">
        <v>3.0415360000000003E-4</v>
      </c>
      <c r="AA19" s="25">
        <v>0.33930625000000003</v>
      </c>
    </row>
    <row r="20" spans="1:27">
      <c r="A20" s="34"/>
      <c r="B20" s="34"/>
      <c r="C20" s="13" t="s">
        <v>86</v>
      </c>
      <c r="D20" s="25">
        <v>8.2713760000000011E-2</v>
      </c>
      <c r="E20" s="13">
        <v>3.594816E-2</v>
      </c>
      <c r="F20" s="25">
        <v>0.17189316000000002</v>
      </c>
      <c r="G20" s="13">
        <v>7.2038560000000015E-2</v>
      </c>
      <c r="H20" s="24">
        <v>0.14032516</v>
      </c>
      <c r="I20" s="13">
        <v>3.617604E-2</v>
      </c>
      <c r="J20" s="13">
        <v>7.6965528999999993E-5</v>
      </c>
      <c r="K20" s="13">
        <v>6.3857289999999983E-2</v>
      </c>
      <c r="L20" s="25">
        <v>0.12559935999999999</v>
      </c>
      <c r="M20" s="13">
        <v>0.25715041</v>
      </c>
      <c r="N20" s="13">
        <v>1.8686890000000001E-4</v>
      </c>
      <c r="O20" s="13">
        <v>3.617604E-2</v>
      </c>
      <c r="P20" s="13">
        <v>1.9909209999999998E-4</v>
      </c>
      <c r="Q20" s="13">
        <v>1.8198009999999997E-2</v>
      </c>
      <c r="R20" s="13">
        <v>2.8594810000000002E-2</v>
      </c>
      <c r="S20" s="13">
        <v>6.3655290000000017E-2</v>
      </c>
      <c r="T20" s="25">
        <v>7.4966439999999995E-2</v>
      </c>
      <c r="U20" s="13">
        <v>4.4823024999999994E-3</v>
      </c>
      <c r="V20" s="13">
        <v>9.6393124000000007E-3</v>
      </c>
      <c r="W20" s="25">
        <v>8.8208999999999996E-2</v>
      </c>
      <c r="X20" s="13">
        <v>3.2112639999999998E-2</v>
      </c>
      <c r="Y20" s="13">
        <v>2.9412250000000004E-2</v>
      </c>
      <c r="Z20" s="13">
        <v>1.108809E-8</v>
      </c>
      <c r="AA20" s="13">
        <v>5.3499690000000003E-2</v>
      </c>
    </row>
    <row r="21" spans="1:27">
      <c r="A21" s="34"/>
      <c r="B21" s="34"/>
      <c r="C21" s="13" t="s">
        <v>87</v>
      </c>
      <c r="D21" s="25">
        <v>0.55875625000000007</v>
      </c>
      <c r="E21" s="25">
        <v>7.9129690000000003E-2</v>
      </c>
      <c r="F21" s="25">
        <v>0.09</v>
      </c>
      <c r="G21" s="13">
        <v>0.10517048999999999</v>
      </c>
      <c r="H21" s="24">
        <v>0.22743360999999998</v>
      </c>
      <c r="I21" s="13">
        <v>1.3630864E-3</v>
      </c>
      <c r="J21" s="13">
        <v>4.870849E-2</v>
      </c>
      <c r="K21" s="24">
        <v>0.48385936000000002</v>
      </c>
      <c r="L21" s="25">
        <v>0.39955040999999997</v>
      </c>
      <c r="M21" s="13">
        <v>0.60450624999999991</v>
      </c>
      <c r="N21" s="13">
        <v>1.8441640000000002E-2</v>
      </c>
      <c r="O21" s="25">
        <v>0.30206015999999997</v>
      </c>
      <c r="P21" s="13">
        <v>9.4148209000000007E-3</v>
      </c>
      <c r="Q21" s="13">
        <v>1.8472803999999997E-3</v>
      </c>
      <c r="R21" s="25">
        <v>7.6729000000000019E-2</v>
      </c>
      <c r="S21" s="13">
        <v>7.0809209999999997E-2</v>
      </c>
      <c r="T21" s="13">
        <v>6.9537689999999999E-2</v>
      </c>
      <c r="U21" s="13">
        <v>7.0172010000000007E-2</v>
      </c>
      <c r="V21" s="13">
        <v>7.2038560000000015E-2</v>
      </c>
      <c r="W21" s="25">
        <v>0.52635025000000002</v>
      </c>
      <c r="X21" s="13">
        <v>8.0883359999999987E-2</v>
      </c>
      <c r="Y21" s="25">
        <v>0.18318399999999999</v>
      </c>
      <c r="Z21" s="13">
        <v>2.3444963999999999E-3</v>
      </c>
      <c r="AA21" s="25">
        <v>0.41177889000000006</v>
      </c>
    </row>
    <row r="22" spans="1:27">
      <c r="A22" s="34"/>
      <c r="B22" s="33"/>
      <c r="C22" s="13" t="s">
        <v>88</v>
      </c>
      <c r="D22" s="25">
        <v>0.25170289000000001</v>
      </c>
      <c r="E22" s="25">
        <v>0.27300624999999995</v>
      </c>
      <c r="F22" s="13">
        <v>3.7830249999999996E-4</v>
      </c>
      <c r="G22" s="13">
        <v>4.0844409999999997E-4</v>
      </c>
      <c r="H22" s="24">
        <v>0.19651489000000003</v>
      </c>
      <c r="I22" s="13">
        <v>1.0725625000000002E-3</v>
      </c>
      <c r="J22" s="13">
        <v>2.2553000999999996E-3</v>
      </c>
      <c r="K22" s="24">
        <v>0.11978521000000002</v>
      </c>
      <c r="L22" s="25">
        <v>0.26481315999999994</v>
      </c>
      <c r="M22" s="13">
        <v>0.45711121000000005</v>
      </c>
      <c r="N22" s="13">
        <v>8.4934656000000015E-3</v>
      </c>
      <c r="O22" s="25">
        <v>0.10614563999999999</v>
      </c>
      <c r="P22" s="13">
        <v>1.0629609999999999E-2</v>
      </c>
      <c r="Q22" s="13">
        <v>3.9853969000000003E-3</v>
      </c>
      <c r="R22" s="13">
        <v>3.2978559999999996E-4</v>
      </c>
      <c r="S22" s="13">
        <v>9.3880960000000007E-4</v>
      </c>
      <c r="T22" s="13">
        <v>8.9756676000000007E-3</v>
      </c>
      <c r="U22" s="13">
        <v>2.0592249999999996E-2</v>
      </c>
      <c r="V22" s="13">
        <v>3.2890224999999997E-3</v>
      </c>
      <c r="W22" s="25">
        <v>0.25745475999999995</v>
      </c>
      <c r="X22" s="25">
        <v>0.28504921000000005</v>
      </c>
      <c r="Y22" s="13">
        <v>4.6139039999999999E-2</v>
      </c>
      <c r="Z22" s="13">
        <v>1.3386489999999999E-2</v>
      </c>
      <c r="AA22" s="25">
        <v>0.21855625000000004</v>
      </c>
    </row>
    <row r="23" spans="1:27">
      <c r="A23" s="34"/>
      <c r="B23" s="13" t="s">
        <v>89</v>
      </c>
      <c r="C23" s="13" t="s">
        <v>90</v>
      </c>
      <c r="D23" s="13">
        <v>4.5454563999999991E-3</v>
      </c>
      <c r="E23" s="13">
        <v>1.8769000000000004E-2</v>
      </c>
      <c r="F23" s="13">
        <v>1.2056039999999999E-2</v>
      </c>
      <c r="G23" s="13">
        <v>2.9002090000000001E-2</v>
      </c>
      <c r="H23" s="13">
        <v>2.4255625000000002E-3</v>
      </c>
      <c r="I23" s="13">
        <v>3.1612840000000003E-2</v>
      </c>
      <c r="J23" s="13">
        <v>3.1337604000000003E-3</v>
      </c>
      <c r="K23" s="13">
        <v>8.3557881000000007E-3</v>
      </c>
      <c r="L23" s="13">
        <v>2.1345210000000003E-2</v>
      </c>
      <c r="M23" s="13">
        <v>0.19316025000000001</v>
      </c>
      <c r="N23" s="13">
        <v>4.9801248999999988E-3</v>
      </c>
      <c r="O23" s="13">
        <v>2.9888089000000002E-3</v>
      </c>
      <c r="P23" s="13">
        <v>3.2040999999999998E-4</v>
      </c>
      <c r="Q23" s="13">
        <v>1.1837439999999999E-2</v>
      </c>
      <c r="R23" s="13">
        <v>4.6744569000000003E-3</v>
      </c>
      <c r="S23" s="13">
        <v>1.737124E-2</v>
      </c>
      <c r="T23" s="13">
        <v>6.6563999999999998E-2</v>
      </c>
      <c r="U23" s="13">
        <v>2.2260639999999998E-2</v>
      </c>
      <c r="V23" s="13">
        <v>5.6972304000000001E-5</v>
      </c>
      <c r="W23" s="13">
        <v>2.4648999999999998E-4</v>
      </c>
      <c r="X23" s="25">
        <v>0.13039320999999998</v>
      </c>
      <c r="Y23" s="13">
        <v>1.6563690000000002E-2</v>
      </c>
      <c r="Z23" s="13">
        <v>1.014049E-2</v>
      </c>
      <c r="AA23" s="13">
        <v>9.137448099999999E-3</v>
      </c>
    </row>
    <row r="24" spans="1:27">
      <c r="A24" s="34"/>
      <c r="B24" s="32" t="s">
        <v>91</v>
      </c>
      <c r="C24" s="13" t="s">
        <v>92</v>
      </c>
      <c r="D24" s="25">
        <v>0.54140164000000002</v>
      </c>
      <c r="E24" s="25">
        <v>8.5147239999999999E-2</v>
      </c>
      <c r="F24" s="13">
        <v>4.0884839999999999E-2</v>
      </c>
      <c r="G24" s="13">
        <v>6.3352889999999995E-2</v>
      </c>
      <c r="H24" s="24">
        <v>0.16564899999999999</v>
      </c>
      <c r="I24" s="13">
        <v>1.5326439999999998E-2</v>
      </c>
      <c r="J24" s="13">
        <v>6.6925689999999996E-2</v>
      </c>
      <c r="K24" s="24">
        <v>0.45037521000000003</v>
      </c>
      <c r="L24" s="25">
        <v>0.48455521000000007</v>
      </c>
      <c r="M24" s="13">
        <v>1.8279039999999996E-2</v>
      </c>
      <c r="N24" s="13">
        <v>4.6354089999999994E-2</v>
      </c>
      <c r="O24" s="25">
        <v>0.23512801</v>
      </c>
      <c r="P24" s="13">
        <v>9.5140516000000001E-3</v>
      </c>
      <c r="Q24" s="13">
        <v>1.7297281000000001E-3</v>
      </c>
      <c r="R24" s="13">
        <v>3.2905960000000005E-2</v>
      </c>
      <c r="S24" s="13">
        <v>1.2476889999999999E-2</v>
      </c>
      <c r="T24" s="13">
        <v>9.7022500000000008E-3</v>
      </c>
      <c r="U24" s="13">
        <v>6.0516E-2</v>
      </c>
      <c r="V24" s="13">
        <v>1.705636E-2</v>
      </c>
      <c r="W24" s="25">
        <v>0.55741156000000003</v>
      </c>
      <c r="X24" s="25">
        <v>0.10284848999999999</v>
      </c>
      <c r="Y24" s="25">
        <v>0.11710084</v>
      </c>
      <c r="Z24" s="13">
        <v>3.7947040000000001E-2</v>
      </c>
      <c r="AA24" s="25">
        <v>0.41809155999999992</v>
      </c>
    </row>
    <row r="25" spans="1:27">
      <c r="A25" s="33"/>
      <c r="B25" s="33"/>
      <c r="C25" s="13" t="s">
        <v>93</v>
      </c>
      <c r="D25" s="25">
        <v>0.39350528999999995</v>
      </c>
      <c r="E25" s="25">
        <v>0.13682601</v>
      </c>
      <c r="F25" s="13">
        <v>6.5843559999999995E-4</v>
      </c>
      <c r="G25" s="13">
        <v>2.7622439999999995E-2</v>
      </c>
      <c r="H25" s="24">
        <v>0.13689999999999999</v>
      </c>
      <c r="I25" s="13">
        <v>1.8441640000000002E-2</v>
      </c>
      <c r="J25" s="13">
        <v>4.9639839999999998E-2</v>
      </c>
      <c r="K25" s="24">
        <v>0.38837823999999999</v>
      </c>
      <c r="L25" s="25">
        <v>0.35617023999999997</v>
      </c>
      <c r="M25" s="13">
        <v>7.3116159999999986E-2</v>
      </c>
      <c r="N25" s="13">
        <v>3.2616360000000004E-2</v>
      </c>
      <c r="O25" s="25">
        <v>0.14182755999999999</v>
      </c>
      <c r="P25" s="13">
        <v>2.0025625E-3</v>
      </c>
      <c r="Q25" s="13">
        <v>1.0920249999999999E-2</v>
      </c>
      <c r="R25" s="13">
        <v>2.8257609999999999E-2</v>
      </c>
      <c r="S25" s="13">
        <v>7.4747559999999991E-2</v>
      </c>
      <c r="T25" s="13">
        <v>2.5376489999999998E-2</v>
      </c>
      <c r="U25" s="13">
        <v>5.7638464000000006E-3</v>
      </c>
      <c r="V25" s="13">
        <v>7.4563225000000006E-5</v>
      </c>
      <c r="W25" s="25">
        <v>0.30724849000000004</v>
      </c>
      <c r="X25" s="13">
        <v>5.1030809999999996E-2</v>
      </c>
      <c r="Y25" s="25">
        <v>0.15760900000000003</v>
      </c>
      <c r="Z25" s="13">
        <v>1.0424409999999999E-2</v>
      </c>
      <c r="AA25" s="25">
        <v>0.14684223999999999</v>
      </c>
    </row>
    <row r="26" spans="1:27">
      <c r="A26" s="13" t="s">
        <v>94</v>
      </c>
      <c r="B26" s="13" t="s">
        <v>95</v>
      </c>
      <c r="C26" s="13" t="s">
        <v>96</v>
      </c>
      <c r="D26" s="25">
        <v>0.14356521</v>
      </c>
      <c r="E26" s="13">
        <v>6.5024999999999999E-2</v>
      </c>
      <c r="F26" s="25">
        <v>0.10304100000000001</v>
      </c>
      <c r="G26" s="13">
        <v>0.21911761000000002</v>
      </c>
      <c r="H26" s="24">
        <v>0.39175081</v>
      </c>
      <c r="I26" s="13">
        <v>9.3006736E-3</v>
      </c>
      <c r="J26" s="13">
        <v>9.0060009999999982E-2</v>
      </c>
      <c r="K26" s="24">
        <v>0.12609601000000001</v>
      </c>
      <c r="L26" s="25">
        <v>0.10804369</v>
      </c>
      <c r="M26" s="13">
        <v>7.3116159999999986E-2</v>
      </c>
      <c r="N26" s="13">
        <v>2.7456489999999997E-2</v>
      </c>
      <c r="O26" s="13">
        <v>4.6526490000000004E-2</v>
      </c>
      <c r="P26" s="13">
        <v>3.7638225000000002E-3</v>
      </c>
      <c r="Q26" s="13">
        <v>2.347024E-2</v>
      </c>
      <c r="R26" s="25">
        <v>0.14992384</v>
      </c>
      <c r="S26" s="13">
        <v>7.2468640000000001E-2</v>
      </c>
      <c r="T26" s="13">
        <v>4.1290239999999999E-2</v>
      </c>
      <c r="U26" s="13">
        <v>4.4099999999999993E-2</v>
      </c>
      <c r="V26" s="13">
        <v>3.4558810000000002E-2</v>
      </c>
      <c r="W26" s="25">
        <v>0.19386409000000002</v>
      </c>
      <c r="X26" s="25">
        <v>0.14799408999999999</v>
      </c>
      <c r="Y26" s="13">
        <v>4.9150890000000003E-2</v>
      </c>
      <c r="Z26" s="13">
        <v>5.0265640000000007E-2</v>
      </c>
      <c r="AA26" s="25">
        <v>0.22108804000000001</v>
      </c>
    </row>
    <row r="27" spans="1:27">
      <c r="A27" s="32" t="s">
        <v>97</v>
      </c>
      <c r="B27" s="32" t="s">
        <v>98</v>
      </c>
      <c r="C27" s="13" t="s">
        <v>99</v>
      </c>
      <c r="D27" s="25">
        <v>0.62220543999999989</v>
      </c>
      <c r="E27" s="25">
        <v>0.19811401000000001</v>
      </c>
      <c r="F27" s="25">
        <v>0.10112400000000001</v>
      </c>
      <c r="G27" s="13">
        <v>8.7320249999999988E-2</v>
      </c>
      <c r="H27" s="24">
        <v>0.26399044000000005</v>
      </c>
      <c r="I27" s="13">
        <v>1.0758400000000002E-3</v>
      </c>
      <c r="J27" s="13">
        <v>0.15155448999999999</v>
      </c>
      <c r="K27" s="24">
        <v>0.58997761000000004</v>
      </c>
      <c r="L27" s="25">
        <v>0.60419528999999994</v>
      </c>
      <c r="M27" s="13">
        <v>0.29257281000000007</v>
      </c>
      <c r="N27" s="13">
        <v>4.4016039999999992E-2</v>
      </c>
      <c r="O27" s="25">
        <v>0.24324624000000003</v>
      </c>
      <c r="P27" s="13">
        <v>5.9878090000000002E-2</v>
      </c>
      <c r="Q27" s="13">
        <v>2.505889E-2</v>
      </c>
      <c r="R27" s="13">
        <v>3.5872360000000006E-2</v>
      </c>
      <c r="S27" s="25">
        <v>0.10575503999999999</v>
      </c>
      <c r="T27" s="25">
        <v>0.108241</v>
      </c>
      <c r="U27" s="13">
        <v>4.3263999999999997E-2</v>
      </c>
      <c r="V27" s="13">
        <v>1.7480760999999997E-5</v>
      </c>
      <c r="W27" s="25">
        <v>0.63059481000000006</v>
      </c>
      <c r="X27" s="13">
        <v>7.5735040000000003E-2</v>
      </c>
      <c r="Y27" s="13">
        <v>4.9150890000000003E-2</v>
      </c>
      <c r="Z27" s="13">
        <v>7.3376355999999997E-3</v>
      </c>
      <c r="AA27" s="25">
        <v>0.46826649000000004</v>
      </c>
    </row>
    <row r="28" spans="1:27">
      <c r="A28" s="34"/>
      <c r="B28" s="33"/>
      <c r="C28" s="13" t="s">
        <v>100</v>
      </c>
      <c r="D28" s="25">
        <v>0.33570436000000003</v>
      </c>
      <c r="E28" s="13">
        <v>3.0345639999999997E-2</v>
      </c>
      <c r="F28" s="13">
        <v>3.3782439999999997E-2</v>
      </c>
      <c r="G28" s="13">
        <v>4.6742440000000003E-2</v>
      </c>
      <c r="H28" s="24">
        <v>0.11909401000000001</v>
      </c>
      <c r="I28" s="13">
        <v>6.5674816000000002E-3</v>
      </c>
      <c r="J28" s="13">
        <v>2.9070250000000006E-2</v>
      </c>
      <c r="K28" s="24">
        <v>0.38229488999999994</v>
      </c>
      <c r="L28" s="25">
        <v>0.33339076000000001</v>
      </c>
      <c r="M28" s="13">
        <v>0.11431161000000001</v>
      </c>
      <c r="N28" s="13">
        <v>8.6259690000000007E-4</v>
      </c>
      <c r="O28" s="25">
        <v>0.10036224000000002</v>
      </c>
      <c r="P28" s="13">
        <v>4.8180250000000001E-2</v>
      </c>
      <c r="Q28" s="13">
        <v>9.6907690000000012E-4</v>
      </c>
      <c r="R28" s="13">
        <v>4.870849E-2</v>
      </c>
      <c r="S28" s="13">
        <v>6.7782289000000007E-5</v>
      </c>
      <c r="T28" s="13">
        <v>1.7388900000000001E-3</v>
      </c>
      <c r="U28" s="13">
        <v>1.0896600999999999E-3</v>
      </c>
      <c r="V28" s="13">
        <v>7.3530625000000011E-3</v>
      </c>
      <c r="W28" s="25">
        <v>0.22838840999999999</v>
      </c>
      <c r="X28" s="13">
        <v>2.7688959999999999E-2</v>
      </c>
      <c r="Y28" s="13">
        <v>1.8279039999999996E-2</v>
      </c>
      <c r="Z28" s="13">
        <v>1.2454560000000002E-2</v>
      </c>
      <c r="AA28" s="25">
        <v>0.18705625000000001</v>
      </c>
    </row>
    <row r="29" spans="1:27">
      <c r="A29" s="33"/>
      <c r="B29" s="13" t="s">
        <v>101</v>
      </c>
      <c r="C29" s="13" t="s">
        <v>102</v>
      </c>
      <c r="D29" s="25">
        <v>0.29289744000000001</v>
      </c>
      <c r="E29" s="13">
        <v>1.9824640000000001E-2</v>
      </c>
      <c r="F29" s="13">
        <v>1.1577759999999999E-2</v>
      </c>
      <c r="G29" s="13">
        <v>1.44E-2</v>
      </c>
      <c r="H29" s="24">
        <v>0.10719076000000001</v>
      </c>
      <c r="I29" s="13">
        <v>3.5700624999999999E-3</v>
      </c>
      <c r="J29" s="13">
        <v>7.8288039999999989E-2</v>
      </c>
      <c r="K29" s="24">
        <v>0.26030404000000001</v>
      </c>
      <c r="L29" s="25">
        <v>0.31528224999999999</v>
      </c>
      <c r="M29" s="13">
        <v>4.5711121E-3</v>
      </c>
      <c r="N29" s="13">
        <v>1.6666809999999997E-2</v>
      </c>
      <c r="O29" s="25">
        <v>0.10048900000000001</v>
      </c>
      <c r="P29" s="13">
        <v>5.2029609999999997E-2</v>
      </c>
      <c r="Q29" s="13">
        <v>5.8064400000000004E-3</v>
      </c>
      <c r="R29" s="13">
        <v>4.4016039999999992E-2</v>
      </c>
      <c r="S29" s="13">
        <v>9.3880960000000007E-4</v>
      </c>
      <c r="T29" s="13">
        <v>3.8690889999999998E-6</v>
      </c>
      <c r="U29" s="13">
        <v>2.0534890000000004E-2</v>
      </c>
      <c r="V29" s="13">
        <v>2.4423364000000002E-5</v>
      </c>
      <c r="W29" s="25">
        <v>0.18045504000000001</v>
      </c>
      <c r="X29" s="25">
        <v>9.6472359999999993E-2</v>
      </c>
      <c r="Y29" s="13">
        <v>3.9124840000000001E-2</v>
      </c>
      <c r="Z29" s="13">
        <v>2.8190409999999999E-2</v>
      </c>
      <c r="AA29" s="25">
        <v>0.34880836000000004</v>
      </c>
    </row>
    <row r="30" spans="1:27">
      <c r="A30" s="32" t="s">
        <v>103</v>
      </c>
      <c r="B30" s="32" t="s">
        <v>104</v>
      </c>
      <c r="C30" s="13" t="s">
        <v>105</v>
      </c>
      <c r="D30" s="25">
        <v>9.9351039999999988E-2</v>
      </c>
      <c r="E30" s="13">
        <v>6.6203289999999999E-4</v>
      </c>
      <c r="F30" s="13">
        <v>7.8216336000000008E-3</v>
      </c>
      <c r="G30" s="13">
        <v>7.8792490000000007E-2</v>
      </c>
      <c r="H30" s="13">
        <v>3.0975999999999997E-2</v>
      </c>
      <c r="I30" s="13">
        <v>1.459264E-2</v>
      </c>
      <c r="J30" s="13">
        <v>1.420864E-2</v>
      </c>
      <c r="K30" s="24">
        <v>0.11669056000000001</v>
      </c>
      <c r="L30" s="25">
        <v>0.10465225</v>
      </c>
      <c r="M30" s="13">
        <v>0.71436303999999995</v>
      </c>
      <c r="N30" s="25">
        <v>8.9042559999999993E-2</v>
      </c>
      <c r="O30" s="25">
        <v>8.4855689999999998E-2</v>
      </c>
      <c r="P30" s="13">
        <v>3.6442809999999995E-4</v>
      </c>
      <c r="Q30" s="13">
        <v>4.4475560999999997E-3</v>
      </c>
      <c r="R30" s="13">
        <v>6.7059721000000006E-3</v>
      </c>
      <c r="S30" s="13">
        <v>3.2364721000000003E-3</v>
      </c>
      <c r="T30" s="13">
        <v>6.2267880999999992E-3</v>
      </c>
      <c r="U30" s="13">
        <v>1.4544359999999999E-2</v>
      </c>
      <c r="V30" s="13">
        <v>4.3180840000000005E-2</v>
      </c>
      <c r="W30" s="13">
        <v>6.5433640000000015E-2</v>
      </c>
      <c r="X30" s="13">
        <v>4.5795999999999996E-2</v>
      </c>
      <c r="Y30" s="13">
        <v>6.2015625000000005E-3</v>
      </c>
      <c r="Z30" s="13">
        <v>1.3155128999999997E-3</v>
      </c>
      <c r="AA30" s="13">
        <v>5.1801759999999995E-2</v>
      </c>
    </row>
    <row r="31" spans="1:27">
      <c r="A31" s="34"/>
      <c r="B31" s="33"/>
      <c r="C31" s="13" t="s">
        <v>106</v>
      </c>
      <c r="D31" s="25">
        <v>9.7468839999999987E-2</v>
      </c>
      <c r="E31" s="13">
        <v>2.9106024999999997E-3</v>
      </c>
      <c r="F31" s="13">
        <v>2.6936100000000004E-3</v>
      </c>
      <c r="G31" s="13">
        <v>2.4586239999999999E-2</v>
      </c>
      <c r="H31" s="13">
        <v>3.1577290000000001E-2</v>
      </c>
      <c r="I31" s="13">
        <v>3.3342760000000006E-2</v>
      </c>
      <c r="J31" s="13">
        <v>3.9790863999999999E-3</v>
      </c>
      <c r="K31" s="24">
        <v>0.13111640999999999</v>
      </c>
      <c r="L31" s="25">
        <v>0.10896601</v>
      </c>
      <c r="M31" s="13">
        <v>0.60450624999999991</v>
      </c>
      <c r="N31" s="13">
        <v>5.4382239999999998E-2</v>
      </c>
      <c r="O31" s="25">
        <v>7.7562250000000013E-2</v>
      </c>
      <c r="P31" s="13">
        <v>1.9061956000000001E-5</v>
      </c>
      <c r="Q31" s="13">
        <v>4.2445225000000003E-3</v>
      </c>
      <c r="R31" s="13">
        <v>1.052676E-2</v>
      </c>
      <c r="S31" s="13">
        <v>1.8009640000000004E-2</v>
      </c>
      <c r="T31" s="13">
        <v>7.1235609999999996E-4</v>
      </c>
      <c r="U31" s="13">
        <v>4.6612810000000005E-2</v>
      </c>
      <c r="V31" s="13">
        <v>6.5028096000000002E-3</v>
      </c>
      <c r="W31" s="13">
        <v>4.5881640000000001E-2</v>
      </c>
      <c r="X31" s="13">
        <v>2.8561000000000003E-2</v>
      </c>
      <c r="Y31" s="13">
        <v>7.9749760000000008E-4</v>
      </c>
      <c r="Z31" s="13">
        <v>1.871424E-2</v>
      </c>
      <c r="AA31" s="13">
        <v>2.5217440000000001E-2</v>
      </c>
    </row>
    <row r="32" spans="1:27">
      <c r="A32" s="34"/>
      <c r="B32" s="32" t="s">
        <v>107</v>
      </c>
      <c r="C32" s="13" t="s">
        <v>108</v>
      </c>
      <c r="D32" s="25">
        <v>0.14326225000000001</v>
      </c>
      <c r="E32" s="28">
        <v>1.4689440000000001E-4</v>
      </c>
      <c r="F32" s="28">
        <v>1.016064E-2</v>
      </c>
      <c r="G32" s="13">
        <v>2.6994489999999999E-2</v>
      </c>
      <c r="H32" s="13">
        <v>9.5728359999999995E-4</v>
      </c>
      <c r="I32" s="13">
        <v>3.6844899999999997E-5</v>
      </c>
      <c r="J32" s="13">
        <v>3.5607690000000004E-2</v>
      </c>
      <c r="K32" s="24">
        <v>0.14684223999999999</v>
      </c>
      <c r="L32" s="25">
        <v>0.16353935999999999</v>
      </c>
      <c r="M32" s="28">
        <v>0.25715041</v>
      </c>
      <c r="N32" s="25">
        <v>8.9460809999999988E-2</v>
      </c>
      <c r="O32" s="13">
        <v>1.9852810000000001E-4</v>
      </c>
      <c r="P32" s="13">
        <v>1.4835240000000001E-2</v>
      </c>
      <c r="Q32" s="13">
        <v>2.3164839999999999E-2</v>
      </c>
      <c r="R32" s="13">
        <v>6.5792249999999997E-4</v>
      </c>
      <c r="S32" s="13">
        <v>4.6362481E-7</v>
      </c>
      <c r="T32" s="13">
        <v>8.1450624999999997E-5</v>
      </c>
      <c r="U32" s="25">
        <v>0.21362883999999999</v>
      </c>
      <c r="V32" s="13">
        <v>2.5948835999999999E-3</v>
      </c>
      <c r="W32" s="25">
        <v>0.15476356000000002</v>
      </c>
      <c r="X32" s="13">
        <v>7.1182239999999988E-6</v>
      </c>
      <c r="Y32" s="13">
        <v>3.3930625000000002E-3</v>
      </c>
      <c r="Z32" s="13">
        <v>1.5776783999999998E-3</v>
      </c>
      <c r="AA32" s="25">
        <v>0.13198689</v>
      </c>
    </row>
    <row r="33" spans="1:27">
      <c r="A33" s="34"/>
      <c r="B33" s="33"/>
      <c r="C33" s="13" t="s">
        <v>109</v>
      </c>
      <c r="D33" s="25">
        <v>0.11628100000000002</v>
      </c>
      <c r="E33" s="13">
        <v>3.5948160000000002E-4</v>
      </c>
      <c r="F33" s="13">
        <v>3.0824704000000001E-3</v>
      </c>
      <c r="G33" s="13">
        <v>1.8523209999999998E-2</v>
      </c>
      <c r="H33" s="13">
        <v>6.1752250000000008E-4</v>
      </c>
      <c r="I33" s="13">
        <v>2.9203215999999998E-3</v>
      </c>
      <c r="J33" s="13">
        <v>3.4931610000000002E-2</v>
      </c>
      <c r="K33" s="24">
        <v>8.7261160000000004E-2</v>
      </c>
      <c r="L33" s="25">
        <v>0.19820304</v>
      </c>
      <c r="M33" s="13">
        <v>0.45711121000000005</v>
      </c>
      <c r="N33" s="13">
        <v>5.8612410000000004E-2</v>
      </c>
      <c r="O33" s="13">
        <v>2.7622439999999996E-4</v>
      </c>
      <c r="P33" s="13">
        <v>7.2335024999999999E-3</v>
      </c>
      <c r="Q33" s="13">
        <v>2.1112089999999998E-4</v>
      </c>
      <c r="R33" s="13">
        <v>8.0769640000000003E-4</v>
      </c>
      <c r="S33" s="13">
        <v>1.218816E-2</v>
      </c>
      <c r="T33" s="13">
        <v>4.4116164000000012E-3</v>
      </c>
      <c r="U33" s="25">
        <v>0.26915344000000002</v>
      </c>
      <c r="V33" s="13">
        <v>2.585664E-2</v>
      </c>
      <c r="W33" s="25">
        <v>0.13579225</v>
      </c>
      <c r="X33" s="13">
        <v>3.5532249999999994E-4</v>
      </c>
      <c r="Y33" s="13">
        <v>1.104601E-2</v>
      </c>
      <c r="Z33" s="25">
        <v>9.296401E-2</v>
      </c>
      <c r="AA33" s="25">
        <v>0.16646399999999997</v>
      </c>
    </row>
    <row r="34" spans="1:27">
      <c r="A34" s="34"/>
      <c r="B34" s="32" t="s">
        <v>110</v>
      </c>
      <c r="C34" s="13" t="s">
        <v>111</v>
      </c>
      <c r="D34" s="25">
        <v>0.25654224999999997</v>
      </c>
      <c r="E34" s="25">
        <v>8.1224999999999992E-2</v>
      </c>
      <c r="F34" s="13">
        <v>0.13046544000000002</v>
      </c>
      <c r="G34" s="13">
        <v>0.10010896000000001</v>
      </c>
      <c r="H34" s="24">
        <v>0.15531481</v>
      </c>
      <c r="I34" s="13">
        <v>9.5374755999999995E-3</v>
      </c>
      <c r="J34" s="13">
        <v>9.1687840000000007E-2</v>
      </c>
      <c r="K34" s="24">
        <v>0.19571776000000002</v>
      </c>
      <c r="L34" s="25">
        <v>0.18957316000000002</v>
      </c>
      <c r="M34" s="13">
        <v>0.13830961</v>
      </c>
      <c r="N34" s="13">
        <v>5.4228495999999998E-3</v>
      </c>
      <c r="O34" s="25">
        <v>8.9520640000000012E-2</v>
      </c>
      <c r="P34" s="13">
        <v>4.3014759999999999E-2</v>
      </c>
      <c r="Q34" s="13">
        <v>4.7654889999999998E-2</v>
      </c>
      <c r="R34" s="13">
        <v>6.2700160000000005E-2</v>
      </c>
      <c r="S34" s="13">
        <v>5.3777609999999997E-2</v>
      </c>
      <c r="T34" s="13">
        <v>6.3352889999999995E-2</v>
      </c>
      <c r="U34" s="13">
        <v>9.6687889000000009E-3</v>
      </c>
      <c r="V34" s="13">
        <v>1.5301690000000001E-2</v>
      </c>
      <c r="W34" s="25">
        <v>0.29658915999999996</v>
      </c>
      <c r="X34" s="13">
        <v>3.7133290000000006E-2</v>
      </c>
      <c r="Y34" s="25">
        <v>0.17884441000000001</v>
      </c>
      <c r="Z34" s="13">
        <v>3.489424E-2</v>
      </c>
      <c r="AA34" s="25">
        <v>0.15705369</v>
      </c>
    </row>
    <row r="35" spans="1:27">
      <c r="A35" s="34"/>
      <c r="B35" s="34"/>
      <c r="C35" s="13" t="s">
        <v>112</v>
      </c>
      <c r="D35" s="25">
        <v>0.27762361000000002</v>
      </c>
      <c r="E35" s="13">
        <v>6.3361600000000007E-5</v>
      </c>
      <c r="F35" s="13">
        <v>1.065024E-2</v>
      </c>
      <c r="G35" s="13">
        <v>4.3932159999999999E-4</v>
      </c>
      <c r="H35" s="13">
        <v>2.2470010000000002E-2</v>
      </c>
      <c r="I35" s="13">
        <v>4.3430560000000005E-4</v>
      </c>
      <c r="J35" s="13">
        <v>3.7133290000000006E-2</v>
      </c>
      <c r="K35" s="24">
        <v>0.22325624999999999</v>
      </c>
      <c r="L35" s="25">
        <v>0.24611520999999997</v>
      </c>
      <c r="M35" s="13">
        <v>0.11431161000000001</v>
      </c>
      <c r="N35" s="13">
        <v>1.4641E-2</v>
      </c>
      <c r="O35" s="13">
        <v>4.7306250000000001E-2</v>
      </c>
      <c r="P35" s="13">
        <v>1.4859609999999999E-2</v>
      </c>
      <c r="Q35" s="13">
        <v>1.7108640000000001E-2</v>
      </c>
      <c r="R35" s="13">
        <v>2.070721E-2</v>
      </c>
      <c r="S35" s="13">
        <v>1.9096900000000003E-3</v>
      </c>
      <c r="T35" s="13">
        <v>2.954961E-4</v>
      </c>
      <c r="U35" s="13">
        <v>6.9274240000000001E-2</v>
      </c>
      <c r="V35" s="13">
        <v>6.0217600000000001E-3</v>
      </c>
      <c r="W35" s="25">
        <v>0.14961423999999998</v>
      </c>
      <c r="X35" s="13">
        <v>5.5815841000000001E-3</v>
      </c>
      <c r="Y35" s="25">
        <v>7.963684E-2</v>
      </c>
      <c r="Z35" s="13">
        <v>2.4932410000000006E-2</v>
      </c>
      <c r="AA35" s="25">
        <v>0.36663025000000005</v>
      </c>
    </row>
    <row r="36" spans="1:27">
      <c r="A36" s="34"/>
      <c r="B36" s="34"/>
      <c r="C36" s="13" t="s">
        <v>113</v>
      </c>
      <c r="D36" s="25">
        <v>0.26956863999999997</v>
      </c>
      <c r="E36" s="13">
        <v>3.4262009999999996E-2</v>
      </c>
      <c r="F36" s="25">
        <v>0.11444689</v>
      </c>
      <c r="G36" s="13">
        <v>5.8612410000000004E-2</v>
      </c>
      <c r="H36" s="24">
        <v>0.25847055999999996</v>
      </c>
      <c r="I36" s="13">
        <v>5.7501888999999988E-3</v>
      </c>
      <c r="J36" s="13">
        <v>0.10361961000000001</v>
      </c>
      <c r="K36" s="24">
        <v>0.20250000000000001</v>
      </c>
      <c r="L36" s="25">
        <v>0.26112099999999999</v>
      </c>
      <c r="M36" s="13">
        <v>0.45711121000000005</v>
      </c>
      <c r="N36" s="13">
        <v>9.6157635999999987E-3</v>
      </c>
      <c r="O36" s="25">
        <v>0.18190224999999999</v>
      </c>
      <c r="P36" s="13">
        <v>3.9601000000000004E-2</v>
      </c>
      <c r="Q36" s="13">
        <v>1.7556250000000002E-2</v>
      </c>
      <c r="R36" s="13">
        <v>4.1290239999999999E-2</v>
      </c>
      <c r="S36" s="13">
        <v>6.3604839999999996E-2</v>
      </c>
      <c r="T36" s="25">
        <v>9.0600999999999987E-2</v>
      </c>
      <c r="U36" s="13">
        <v>7.7439999999999991E-3</v>
      </c>
      <c r="V36" s="13">
        <v>3.0590010000000001E-2</v>
      </c>
      <c r="W36" s="25">
        <v>0.25331088999999996</v>
      </c>
      <c r="X36" s="25">
        <v>0.12545764000000001</v>
      </c>
      <c r="Y36" s="25">
        <v>0.15327225</v>
      </c>
      <c r="Z36" s="13">
        <v>3.4299040000000003E-2</v>
      </c>
      <c r="AA36" s="25">
        <v>0.21409128999999999</v>
      </c>
    </row>
    <row r="37" spans="1:27">
      <c r="A37" s="34"/>
      <c r="B37" s="34"/>
      <c r="C37" s="13" t="s">
        <v>114</v>
      </c>
      <c r="D37" s="25">
        <v>0.13032099999999999</v>
      </c>
      <c r="E37" s="13">
        <v>2.5504090000000004E-2</v>
      </c>
      <c r="F37" s="25">
        <v>0.15124321000000002</v>
      </c>
      <c r="G37" s="13">
        <v>9.1324840000000018E-2</v>
      </c>
      <c r="H37" s="24">
        <v>0.23609880999999999</v>
      </c>
      <c r="I37" s="13">
        <v>2.0764810000000002E-2</v>
      </c>
      <c r="J37" s="13">
        <v>0.11847364000000001</v>
      </c>
      <c r="K37" s="13">
        <v>5.3824000000000004E-2</v>
      </c>
      <c r="L37" s="25">
        <v>0.11417640999999999</v>
      </c>
      <c r="M37" s="13">
        <v>0.71436303999999995</v>
      </c>
      <c r="N37" s="13">
        <v>1.9460250000000005E-2</v>
      </c>
      <c r="O37" s="13">
        <v>5.2578489999999999E-2</v>
      </c>
      <c r="P37" s="13">
        <v>1.9852809999999999E-2</v>
      </c>
      <c r="Q37" s="13">
        <v>4.0884839999999999E-2</v>
      </c>
      <c r="R37" s="13">
        <v>6.295081000000001E-2</v>
      </c>
      <c r="S37" s="13">
        <v>2.4118089999999998E-2</v>
      </c>
      <c r="T37" s="13">
        <v>4.1452960000000004E-2</v>
      </c>
      <c r="U37" s="13">
        <v>2.7855609999999996E-2</v>
      </c>
      <c r="V37" s="13">
        <v>2.6896000000000003E-2</v>
      </c>
      <c r="W37" s="25">
        <v>0.14160169000000003</v>
      </c>
      <c r="X37" s="25">
        <v>0.10916416000000002</v>
      </c>
      <c r="Y37" s="25">
        <v>0.16483600000000001</v>
      </c>
      <c r="Z37" s="13">
        <v>2.2260639999999998E-2</v>
      </c>
      <c r="AA37" s="25">
        <v>0.15864288999999998</v>
      </c>
    </row>
    <row r="38" spans="1:27">
      <c r="A38" s="34"/>
      <c r="B38" s="34"/>
      <c r="C38" s="13" t="s">
        <v>115</v>
      </c>
      <c r="D38" s="25">
        <v>0.13359024999999999</v>
      </c>
      <c r="E38" s="13">
        <v>7.180867599999999E-3</v>
      </c>
      <c r="F38" s="25">
        <v>0.15069923999999998</v>
      </c>
      <c r="G38" s="13">
        <v>9.3452490000000013E-2</v>
      </c>
      <c r="H38" s="24">
        <v>0.12752040999999997</v>
      </c>
      <c r="I38" s="13">
        <v>8.6322681000000016E-3</v>
      </c>
      <c r="J38" s="13">
        <v>0.11792355999999998</v>
      </c>
      <c r="K38" s="24">
        <v>8.8268409999999992E-2</v>
      </c>
      <c r="L38" s="25">
        <v>0.11048975999999998</v>
      </c>
      <c r="M38" s="13">
        <v>0.71436303999999995</v>
      </c>
      <c r="N38" s="13">
        <v>4.1209000000000003E-2</v>
      </c>
      <c r="O38" s="25">
        <v>7.6673609999999989E-2</v>
      </c>
      <c r="P38" s="13">
        <v>1.4160999999999998E-2</v>
      </c>
      <c r="Q38" s="13">
        <v>2.1963239999999998E-2</v>
      </c>
      <c r="R38" s="13">
        <v>3.0835360000000003E-2</v>
      </c>
      <c r="S38" s="13">
        <v>1.5499969000000002E-3</v>
      </c>
      <c r="T38" s="13">
        <v>3.7515624999999997E-3</v>
      </c>
      <c r="U38" s="13">
        <v>5.2562499999999996E-3</v>
      </c>
      <c r="V38" s="13">
        <v>4.5624960000000006E-2</v>
      </c>
      <c r="W38" s="25">
        <v>0.16736281000000003</v>
      </c>
      <c r="X38" s="13">
        <v>6.9484959999999998E-2</v>
      </c>
      <c r="Y38" s="25">
        <v>0.21427640999999997</v>
      </c>
      <c r="Z38" s="13">
        <v>1.056784E-2</v>
      </c>
      <c r="AA38" s="25">
        <v>0.21996099999999996</v>
      </c>
    </row>
    <row r="39" spans="1:27">
      <c r="A39" s="34"/>
      <c r="B39" s="33"/>
      <c r="C39" s="13" t="s">
        <v>116</v>
      </c>
      <c r="D39" s="25">
        <v>0.27973521000000001</v>
      </c>
      <c r="E39" s="25">
        <v>0.10699441</v>
      </c>
      <c r="F39" s="25">
        <v>0.15303744</v>
      </c>
      <c r="G39" s="13">
        <v>9.8094239999999985E-2</v>
      </c>
      <c r="H39" s="24">
        <v>0.15848361</v>
      </c>
      <c r="I39" s="13">
        <v>5.0637455999999999E-3</v>
      </c>
      <c r="J39" s="13">
        <v>0.10368400000000001</v>
      </c>
      <c r="K39" s="24">
        <v>0.20839225000000003</v>
      </c>
      <c r="L39" s="25">
        <v>0.22382361000000001</v>
      </c>
      <c r="M39" s="13">
        <v>0.71436303999999995</v>
      </c>
      <c r="N39" s="13">
        <v>2.7722250000000004E-2</v>
      </c>
      <c r="O39" s="25">
        <v>0.10810943999999999</v>
      </c>
      <c r="P39" s="13">
        <v>2.0363289999999999E-2</v>
      </c>
      <c r="Q39" s="13">
        <v>3.3745690000000002E-2</v>
      </c>
      <c r="R39" s="25">
        <v>7.3441000000000006E-2</v>
      </c>
      <c r="S39" s="13">
        <v>3.2256160000000006E-2</v>
      </c>
      <c r="T39" s="13">
        <v>4.5753210000000002E-2</v>
      </c>
      <c r="U39" s="13">
        <v>9.4740839999999987E-4</v>
      </c>
      <c r="V39" s="13">
        <v>1.6179840000000001E-2</v>
      </c>
      <c r="W39" s="25">
        <v>0.33837488999999998</v>
      </c>
      <c r="X39" s="13">
        <v>5.6406249999999998E-2</v>
      </c>
      <c r="Y39" s="25">
        <v>0.17732520999999998</v>
      </c>
      <c r="Z39" s="13">
        <v>3.3708960000000003E-2</v>
      </c>
      <c r="AA39" s="25">
        <v>0.18558864000000003</v>
      </c>
    </row>
    <row r="40" spans="1:27">
      <c r="A40" s="34"/>
      <c r="B40" s="32" t="s">
        <v>117</v>
      </c>
      <c r="C40" s="13" t="s">
        <v>118</v>
      </c>
      <c r="D40" s="25">
        <v>0.37417689000000004</v>
      </c>
      <c r="E40" s="13">
        <v>8.366760899999999E-3</v>
      </c>
      <c r="F40" s="13">
        <v>3.9929760999999992E-3</v>
      </c>
      <c r="G40" s="13">
        <v>2.6142769000000003E-3</v>
      </c>
      <c r="H40" s="13">
        <v>4.5411610000000005E-2</v>
      </c>
      <c r="I40" s="13">
        <v>4.6416968999999997E-3</v>
      </c>
      <c r="J40" s="13">
        <v>9.4987239999999987E-2</v>
      </c>
      <c r="K40" s="24">
        <v>0.34363044000000004</v>
      </c>
      <c r="L40" s="25">
        <v>0.52012943999999994</v>
      </c>
      <c r="M40" s="13">
        <v>0.45711121000000005</v>
      </c>
      <c r="N40" s="25">
        <v>0.25573249000000003</v>
      </c>
      <c r="O40" s="25">
        <v>0.23396569000000003</v>
      </c>
      <c r="P40" s="13">
        <v>9.1030680999999985E-3</v>
      </c>
      <c r="Q40" s="13">
        <v>8.0263681000000003E-3</v>
      </c>
      <c r="R40" s="13">
        <v>3.9576680999999989E-3</v>
      </c>
      <c r="S40" s="13">
        <v>6.4110239999999985E-2</v>
      </c>
      <c r="T40" s="25">
        <v>0.12567024999999998</v>
      </c>
      <c r="U40" s="13">
        <v>5.6691610000000003E-2</v>
      </c>
      <c r="V40" s="13">
        <v>1.1109159999999998E-2</v>
      </c>
      <c r="W40" s="25">
        <v>0.26832400000000001</v>
      </c>
      <c r="X40" s="25">
        <v>0.10023556</v>
      </c>
      <c r="Y40" s="13">
        <v>5.1801759999999995E-2</v>
      </c>
      <c r="Z40" s="13">
        <v>1.7134809999999997E-2</v>
      </c>
      <c r="AA40" s="25">
        <v>0.27154520999999998</v>
      </c>
    </row>
    <row r="41" spans="1:27">
      <c r="A41" s="34"/>
      <c r="B41" s="34"/>
      <c r="C41" s="13" t="s">
        <v>119</v>
      </c>
      <c r="D41" s="25">
        <v>0.23406244000000001</v>
      </c>
      <c r="E41" s="13">
        <v>4.3797924000000005E-3</v>
      </c>
      <c r="F41" s="13">
        <v>2.8504921000000002E-7</v>
      </c>
      <c r="G41" s="13">
        <v>1.2012160000000001E-2</v>
      </c>
      <c r="H41" s="13">
        <v>4.6526490000000004E-2</v>
      </c>
      <c r="I41" s="13">
        <v>4.6699209999999991E-2</v>
      </c>
      <c r="J41" s="13">
        <v>9.3391360000000007E-4</v>
      </c>
      <c r="K41" s="24">
        <v>0.23030401</v>
      </c>
      <c r="L41" s="25">
        <v>0.12475024000000001</v>
      </c>
      <c r="M41" s="13">
        <v>1.0281960000000001E-2</v>
      </c>
      <c r="N41" s="13">
        <v>6.7392159999999993E-2</v>
      </c>
      <c r="O41" s="25">
        <v>0.11289600000000001</v>
      </c>
      <c r="P41" s="13">
        <v>2.6211609999999996E-2</v>
      </c>
      <c r="Q41" s="13">
        <v>3.4058896000000003E-5</v>
      </c>
      <c r="R41" s="13">
        <v>5.0175999999999997E-4</v>
      </c>
      <c r="S41" s="13">
        <v>8.2810000000000002E-3</v>
      </c>
      <c r="T41" s="13">
        <v>5.724435600000001E-3</v>
      </c>
      <c r="U41" s="13">
        <v>3.594816E-2</v>
      </c>
      <c r="V41" s="25">
        <v>0.20403288999999999</v>
      </c>
      <c r="W41" s="25">
        <v>0.10445823999999999</v>
      </c>
      <c r="X41" s="13">
        <v>1.7662409999999996E-2</v>
      </c>
      <c r="Y41" s="13">
        <v>3.7724164000000004E-3</v>
      </c>
      <c r="Z41" s="13">
        <v>1.1464996E-3</v>
      </c>
      <c r="AA41" s="25">
        <v>0.10543008999999999</v>
      </c>
    </row>
    <row r="42" spans="1:27">
      <c r="A42" s="34"/>
      <c r="B42" s="33"/>
      <c r="C42" s="13" t="s">
        <v>120</v>
      </c>
      <c r="D42" s="25">
        <v>0.26842760999999998</v>
      </c>
      <c r="E42" s="25">
        <v>0.15225603999999998</v>
      </c>
      <c r="F42" s="13">
        <v>8.721692100000001E-3</v>
      </c>
      <c r="G42" s="13">
        <v>2.2921960000000002E-2</v>
      </c>
      <c r="H42" s="24">
        <v>7.9185959999999986E-2</v>
      </c>
      <c r="I42" s="13">
        <v>1.481089E-2</v>
      </c>
      <c r="J42" s="13">
        <v>7.3062089999999996E-2</v>
      </c>
      <c r="K42" s="24">
        <v>0.26749583999999998</v>
      </c>
      <c r="L42" s="25">
        <v>0.35712576000000001</v>
      </c>
      <c r="M42" s="13">
        <v>0.19316025000000001</v>
      </c>
      <c r="N42" s="13">
        <v>6.4668490000000009E-2</v>
      </c>
      <c r="O42" s="25">
        <v>7.241481000000001E-2</v>
      </c>
      <c r="P42" s="25">
        <v>7.5130810000000006E-2</v>
      </c>
      <c r="Q42" s="13">
        <v>6.8696409999999999E-2</v>
      </c>
      <c r="R42" s="25">
        <v>9.5542809999999992E-2</v>
      </c>
      <c r="S42" s="25">
        <v>0.14250625</v>
      </c>
      <c r="T42" s="25">
        <v>0.15952035999999997</v>
      </c>
      <c r="U42" s="13">
        <v>2.0638848999999996E-3</v>
      </c>
      <c r="V42" s="13">
        <v>2.271049E-2</v>
      </c>
      <c r="W42" s="25">
        <v>0.31147561000000007</v>
      </c>
      <c r="X42" s="13">
        <v>5.0086440000000003E-2</v>
      </c>
      <c r="Y42" s="25">
        <v>0.11628100000000002</v>
      </c>
      <c r="Z42" s="13">
        <v>4.8092489999999995E-2</v>
      </c>
      <c r="AA42" s="25">
        <v>0.248004</v>
      </c>
    </row>
    <row r="43" spans="1:27">
      <c r="A43" s="34"/>
      <c r="B43" s="32" t="s">
        <v>121</v>
      </c>
      <c r="C43" s="13" t="s">
        <v>122</v>
      </c>
      <c r="D43" s="25">
        <v>0.40742688999999999</v>
      </c>
      <c r="E43" s="13">
        <v>9.3470224000000001E-3</v>
      </c>
      <c r="F43" s="13">
        <v>5.5980323999999995E-3</v>
      </c>
      <c r="G43" s="13">
        <v>1.0588410000000001E-2</v>
      </c>
      <c r="H43" s="24">
        <v>0.12013156000000001</v>
      </c>
      <c r="I43" s="13">
        <v>7.409284000000001E-4</v>
      </c>
      <c r="J43" s="13">
        <v>7.3657959999999981E-2</v>
      </c>
      <c r="K43" s="24">
        <v>0.35331136000000007</v>
      </c>
      <c r="L43" s="25">
        <v>0.35497763999999998</v>
      </c>
      <c r="M43" s="13">
        <v>2.8561000000000003E-2</v>
      </c>
      <c r="N43" s="13">
        <v>3.006756E-2</v>
      </c>
      <c r="O43" s="13">
        <v>6.7912360000000005E-2</v>
      </c>
      <c r="P43" s="13">
        <v>5.8806250000000004E-4</v>
      </c>
      <c r="Q43" s="13">
        <v>2.9746115999999996E-3</v>
      </c>
      <c r="R43" s="13">
        <v>1.4496159999999998E-2</v>
      </c>
      <c r="S43" s="13">
        <v>3.0450249999999995E-2</v>
      </c>
      <c r="T43" s="25">
        <v>8.9281440000000004E-2</v>
      </c>
      <c r="U43" s="13">
        <v>2.3164839999999999E-2</v>
      </c>
      <c r="V43" s="13">
        <v>3.2688639999999998E-2</v>
      </c>
      <c r="W43" s="25">
        <v>0.26081449000000007</v>
      </c>
      <c r="X43" s="13">
        <v>1.8878759999999998E-2</v>
      </c>
      <c r="Y43" s="13">
        <v>6.6718889999999989E-2</v>
      </c>
      <c r="Z43" s="13">
        <v>2.2146435999999999E-3</v>
      </c>
      <c r="AA43" s="25">
        <v>0.11792355999999998</v>
      </c>
    </row>
    <row r="44" spans="1:27">
      <c r="A44" s="34"/>
      <c r="B44" s="33"/>
      <c r="C44" s="13" t="s">
        <v>123</v>
      </c>
      <c r="D44" s="25">
        <v>0.47623801000000004</v>
      </c>
      <c r="E44" s="13">
        <v>4.3943641E-3</v>
      </c>
      <c r="F44" s="13">
        <v>1.7757795999999997E-3</v>
      </c>
      <c r="G44" s="13">
        <v>7.5429224999999994E-3</v>
      </c>
      <c r="H44" s="13">
        <v>7.1235610000000019E-2</v>
      </c>
      <c r="I44" s="13">
        <v>1.3947609999999999E-2</v>
      </c>
      <c r="J44" s="13">
        <v>0.13082689000000003</v>
      </c>
      <c r="K44" s="24">
        <v>0.50409999999999999</v>
      </c>
      <c r="L44" s="25">
        <v>0.46580624999999998</v>
      </c>
      <c r="M44" s="13">
        <v>1.8279039999999996E-2</v>
      </c>
      <c r="N44" s="25">
        <v>0.17197609</v>
      </c>
      <c r="O44" s="25">
        <v>9.3024999999999997E-2</v>
      </c>
      <c r="P44" s="13">
        <v>2.9002089999999997E-4</v>
      </c>
      <c r="Q44" s="13">
        <v>3.0555040000000006E-2</v>
      </c>
      <c r="R44" s="13">
        <v>4.016016E-2</v>
      </c>
      <c r="S44" s="13">
        <v>4.7983328999999996E-3</v>
      </c>
      <c r="T44" s="13">
        <v>6.4448784000000004E-3</v>
      </c>
      <c r="U44" s="13">
        <v>5.8467239999999997E-2</v>
      </c>
      <c r="V44" s="13">
        <v>2.9376399999999996E-3</v>
      </c>
      <c r="W44" s="25">
        <v>0.33814225000000003</v>
      </c>
      <c r="X44" s="13">
        <v>8.1036004000000009E-3</v>
      </c>
      <c r="Y44" s="13">
        <v>5.1710759999999995E-2</v>
      </c>
      <c r="Z44" s="13">
        <v>4.1087289999999999E-4</v>
      </c>
      <c r="AA44" s="25">
        <v>0.28068804000000003</v>
      </c>
    </row>
    <row r="45" spans="1:27">
      <c r="A45" s="34"/>
      <c r="B45" s="13" t="s">
        <v>124</v>
      </c>
      <c r="C45" s="13" t="s">
        <v>125</v>
      </c>
      <c r="D45" s="25">
        <v>0.13198689</v>
      </c>
      <c r="E45" s="13">
        <v>5.8418890000000001E-2</v>
      </c>
      <c r="F45" s="13">
        <v>2.5888809999999995E-2</v>
      </c>
      <c r="G45" s="13">
        <v>6.3604839999999996E-2</v>
      </c>
      <c r="H45" s="13">
        <v>7.2468640000000001E-2</v>
      </c>
      <c r="I45" s="13">
        <v>2.972176E-2</v>
      </c>
      <c r="J45" s="13">
        <v>1.432809E-2</v>
      </c>
      <c r="K45" s="24">
        <v>0.12773476</v>
      </c>
      <c r="L45" s="25">
        <v>7.4038409999999999E-2</v>
      </c>
      <c r="M45" s="13">
        <v>0.29257281000000007</v>
      </c>
      <c r="N45" s="13">
        <v>4.4901610000000002E-2</v>
      </c>
      <c r="O45" s="25">
        <v>8.7379359999999989E-2</v>
      </c>
      <c r="P45" s="13">
        <v>1.6537959999999997E-2</v>
      </c>
      <c r="Q45" s="13">
        <v>1.4100025E-3</v>
      </c>
      <c r="R45" s="13">
        <v>2.3685209999999997E-4</v>
      </c>
      <c r="S45" s="13">
        <v>2.4900839999999997E-2</v>
      </c>
      <c r="T45" s="13">
        <v>5.3638560000000002E-2</v>
      </c>
      <c r="U45" s="13">
        <v>7.0257924000000013E-3</v>
      </c>
      <c r="V45" s="13">
        <v>7.634168999999999E-2</v>
      </c>
      <c r="W45" s="25">
        <v>0.11909401000000001</v>
      </c>
      <c r="X45" s="13">
        <v>5.6929960000000002E-2</v>
      </c>
      <c r="Y45" s="13">
        <v>1.6926009999999998E-2</v>
      </c>
      <c r="Z45" s="13">
        <v>8.9624089000000014E-3</v>
      </c>
      <c r="AA45" s="13">
        <v>5.7264490000000008E-2</v>
      </c>
    </row>
    <row r="46" spans="1:27">
      <c r="A46" s="34"/>
      <c r="B46" s="32" t="s">
        <v>126</v>
      </c>
      <c r="C46" s="13" t="s">
        <v>127</v>
      </c>
      <c r="D46" s="25">
        <v>0.30415225000000001</v>
      </c>
      <c r="E46" s="13">
        <v>4.7955625000000012E-3</v>
      </c>
      <c r="F46" s="13">
        <v>2.8628639999999997E-2</v>
      </c>
      <c r="G46" s="13">
        <v>1.6103610000000004E-2</v>
      </c>
      <c r="H46" s="13">
        <v>1.0899360000000002E-2</v>
      </c>
      <c r="I46" s="13">
        <v>8.1920600999999989E-3</v>
      </c>
      <c r="J46" s="13">
        <v>1.9044000000000002E-2</v>
      </c>
      <c r="K46" s="24">
        <v>0.28901375999999995</v>
      </c>
      <c r="L46" s="25">
        <v>0.33258288999999996</v>
      </c>
      <c r="M46" s="13">
        <v>0.71436303999999995</v>
      </c>
      <c r="N46" s="13">
        <v>4.9372840000000001E-2</v>
      </c>
      <c r="O46" s="13">
        <v>5.8322249999999999E-2</v>
      </c>
      <c r="P46" s="13">
        <v>3.3342759999999995E-4</v>
      </c>
      <c r="Q46" s="13">
        <v>3.2399999999999998E-2</v>
      </c>
      <c r="R46" s="13">
        <v>2.4720784000000001E-3</v>
      </c>
      <c r="S46" s="13">
        <v>4.1534440000000006E-2</v>
      </c>
      <c r="T46" s="13">
        <v>3.150625E-2</v>
      </c>
      <c r="U46" s="13">
        <v>7.4038409999999999E-2</v>
      </c>
      <c r="V46" s="13">
        <v>6.7860250000000011E-2</v>
      </c>
      <c r="W46" s="25">
        <v>0.19061955999999999</v>
      </c>
      <c r="X46" s="13">
        <v>2.5792359999999997E-2</v>
      </c>
      <c r="Y46" s="13">
        <v>6.4211560000000001E-2</v>
      </c>
      <c r="Z46" s="13">
        <v>1.7472399999999997E-3</v>
      </c>
      <c r="AA46" s="25">
        <v>0.15171025000000002</v>
      </c>
    </row>
    <row r="47" spans="1:27">
      <c r="A47" s="34"/>
      <c r="B47" s="34"/>
      <c r="C47" s="13" t="s">
        <v>128</v>
      </c>
      <c r="D47" s="25">
        <v>0.36385023999999994</v>
      </c>
      <c r="E47" s="13">
        <v>6.370576E-2</v>
      </c>
      <c r="F47" s="13">
        <v>6.728920900000001E-3</v>
      </c>
      <c r="G47" s="13">
        <v>1.2816399999999999E-3</v>
      </c>
      <c r="H47" s="13">
        <v>5.3777609999999997E-2</v>
      </c>
      <c r="I47" s="13">
        <v>2.7279728999999998E-3</v>
      </c>
      <c r="J47" s="13">
        <v>4.4436639999999993E-2</v>
      </c>
      <c r="K47" s="24">
        <v>0.28601104000000005</v>
      </c>
      <c r="L47" s="25">
        <v>0.28998225</v>
      </c>
      <c r="M47" s="13">
        <v>0.60450624999999991</v>
      </c>
      <c r="N47" s="13">
        <v>4.3472249999999997E-2</v>
      </c>
      <c r="O47" s="25">
        <v>8.1738809999999995E-2</v>
      </c>
      <c r="P47" s="13">
        <v>5.0041689999999997E-6</v>
      </c>
      <c r="Q47" s="13">
        <v>1.2232360000000001E-2</v>
      </c>
      <c r="R47" s="13">
        <v>2.7300624999999999E-3</v>
      </c>
      <c r="S47" s="13">
        <v>4.8885209999999998E-2</v>
      </c>
      <c r="T47" s="25">
        <v>9.1445760000000001E-2</v>
      </c>
      <c r="U47" s="13">
        <v>4.7485881000000002E-3</v>
      </c>
      <c r="V47" s="25">
        <v>0.14047504000000002</v>
      </c>
      <c r="W47" s="25">
        <v>0.29637135999999997</v>
      </c>
      <c r="X47" s="13">
        <v>4.0804000000000007E-2</v>
      </c>
      <c r="Y47" s="25">
        <v>0.17850624999999998</v>
      </c>
      <c r="Z47" s="13">
        <v>4.5091225000000006E-3</v>
      </c>
      <c r="AA47" s="25">
        <v>8.4564639999999996E-2</v>
      </c>
    </row>
    <row r="48" spans="1:27">
      <c r="A48" s="34"/>
      <c r="B48" s="34"/>
      <c r="C48" s="13" t="s">
        <v>129</v>
      </c>
      <c r="D48" s="25">
        <v>0.40182921000000005</v>
      </c>
      <c r="E48" s="13">
        <v>4.3555690000000001E-2</v>
      </c>
      <c r="F48" s="13">
        <v>6.5983128999999994E-5</v>
      </c>
      <c r="G48" s="13">
        <v>7.6212900000000002E-3</v>
      </c>
      <c r="H48" s="24">
        <v>9.9919209999999994E-2</v>
      </c>
      <c r="I48" s="13">
        <v>7.0997476000000002E-3</v>
      </c>
      <c r="J48" s="13">
        <v>3.8769609999999996E-2</v>
      </c>
      <c r="K48" s="24">
        <v>0.37173409000000002</v>
      </c>
      <c r="L48" s="25">
        <v>0.39162564000000005</v>
      </c>
      <c r="M48" s="13">
        <v>0.60450624999999991</v>
      </c>
      <c r="N48" s="13">
        <v>5.3777609999999997E-2</v>
      </c>
      <c r="O48" s="25">
        <v>0.21659715999999998</v>
      </c>
      <c r="P48" s="13">
        <v>2.298256E-4</v>
      </c>
      <c r="Q48" s="13">
        <v>5.0940489999999996E-4</v>
      </c>
      <c r="R48" s="13">
        <v>8.8247235999999989E-3</v>
      </c>
      <c r="S48" s="25">
        <v>0.12201049</v>
      </c>
      <c r="T48" s="25">
        <v>0.13830961</v>
      </c>
      <c r="U48" s="13">
        <v>2.944656E-2</v>
      </c>
      <c r="V48" s="25">
        <v>0.12257001000000002</v>
      </c>
      <c r="W48" s="25">
        <v>0.32524209000000004</v>
      </c>
      <c r="X48" s="13">
        <v>6.4262250000000007E-2</v>
      </c>
      <c r="Y48" s="25">
        <v>8.5907610000000009E-2</v>
      </c>
      <c r="Z48" s="13">
        <v>2.1462249999999999E-4</v>
      </c>
      <c r="AA48" s="25">
        <v>0.20866623999999998</v>
      </c>
    </row>
    <row r="49" spans="1:27">
      <c r="A49" s="34"/>
      <c r="B49" s="33"/>
      <c r="C49" s="13" t="s">
        <v>130</v>
      </c>
      <c r="D49" s="25">
        <v>0.31024900000000005</v>
      </c>
      <c r="E49" s="13">
        <v>1.177225E-2</v>
      </c>
      <c r="F49" s="13">
        <v>8.1414529000000003E-3</v>
      </c>
      <c r="G49" s="13">
        <v>3.5494559999999994E-4</v>
      </c>
      <c r="H49" s="13">
        <v>5.8951839999999991E-2</v>
      </c>
      <c r="I49" s="13">
        <v>8.1342361000000009E-3</v>
      </c>
      <c r="J49" s="13">
        <v>3.0275999999999997E-2</v>
      </c>
      <c r="K49" s="24">
        <v>0.28643904000000003</v>
      </c>
      <c r="L49" s="25">
        <v>0.28879875999999999</v>
      </c>
      <c r="M49" s="13">
        <v>0.60450624999999991</v>
      </c>
      <c r="N49" s="13">
        <v>3.7674809999999996E-2</v>
      </c>
      <c r="O49" s="25">
        <v>0.12716355999999998</v>
      </c>
      <c r="P49" s="13">
        <v>3.90625E-3</v>
      </c>
      <c r="Q49" s="13">
        <v>6.4080024999999992E-3</v>
      </c>
      <c r="R49" s="13">
        <v>5.9985025000000008E-3</v>
      </c>
      <c r="S49" s="25">
        <v>9.9477160000000009E-2</v>
      </c>
      <c r="T49" s="25">
        <v>0.10936248999999999</v>
      </c>
      <c r="U49" s="13">
        <v>1.8333159999999998E-2</v>
      </c>
      <c r="V49" s="25">
        <v>0.14861025</v>
      </c>
      <c r="W49" s="25">
        <v>0.23396569000000003</v>
      </c>
      <c r="X49" s="13">
        <v>3.8572959999999996E-2</v>
      </c>
      <c r="Y49" s="25">
        <v>7.8848639999999998E-2</v>
      </c>
      <c r="Z49" s="13">
        <v>7.0915690000000005E-4</v>
      </c>
      <c r="AA49" s="25">
        <v>0.13446889000000001</v>
      </c>
    </row>
    <row r="50" spans="1:27">
      <c r="A50" s="34"/>
      <c r="B50" s="13" t="s">
        <v>131</v>
      </c>
      <c r="C50" s="13" t="s">
        <v>132</v>
      </c>
      <c r="D50" s="25">
        <v>0.31315215999999996</v>
      </c>
      <c r="E50" s="13">
        <v>2.2081960000000005E-2</v>
      </c>
      <c r="F50" s="13">
        <v>2.8826161000000002E-3</v>
      </c>
      <c r="G50" s="13">
        <v>2.2320360000000001E-2</v>
      </c>
      <c r="H50" s="13">
        <v>4.1127840000000006E-2</v>
      </c>
      <c r="I50" s="13">
        <v>3.8533690000000002E-2</v>
      </c>
      <c r="J50" s="13">
        <v>5.6168999999999997E-2</v>
      </c>
      <c r="K50" s="24">
        <v>0.37945600000000002</v>
      </c>
      <c r="L50" s="25">
        <v>0.32160241000000006</v>
      </c>
      <c r="M50" s="13">
        <v>0.19316025000000001</v>
      </c>
      <c r="N50" s="13">
        <v>4.9603849000000007E-3</v>
      </c>
      <c r="O50" s="13">
        <v>7.0490250000000004E-2</v>
      </c>
      <c r="P50" s="13">
        <v>1.4496159999999998E-2</v>
      </c>
      <c r="Q50" s="13">
        <v>4.4099999999999993E-2</v>
      </c>
      <c r="R50" s="13">
        <v>2.0286015999999999E-3</v>
      </c>
      <c r="S50" s="13">
        <v>1.352569E-2</v>
      </c>
      <c r="T50" s="13">
        <v>2.7589209999999999E-2</v>
      </c>
      <c r="U50" s="13">
        <v>3.602404E-2</v>
      </c>
      <c r="V50" s="13">
        <v>5.6160036000000007E-3</v>
      </c>
      <c r="W50" s="25">
        <v>0.17397241000000002</v>
      </c>
      <c r="X50" s="13">
        <v>1.1214809999999999E-2</v>
      </c>
      <c r="Y50" s="25">
        <v>8.008899999999998E-2</v>
      </c>
      <c r="Z50" s="25">
        <v>3.4077159999999995E-2</v>
      </c>
      <c r="AA50" s="13">
        <v>0.23357889000000001</v>
      </c>
    </row>
    <row r="51" spans="1:27">
      <c r="A51" s="34"/>
      <c r="B51" s="32" t="s">
        <v>133</v>
      </c>
      <c r="C51" s="13" t="s">
        <v>134</v>
      </c>
      <c r="D51" s="25">
        <v>0.30991488999999994</v>
      </c>
      <c r="E51" s="13">
        <v>2.2230810000000004E-2</v>
      </c>
      <c r="F51" s="25">
        <v>7.2199689999999997E-2</v>
      </c>
      <c r="G51" s="13">
        <v>0.11594025000000002</v>
      </c>
      <c r="H51" s="24">
        <v>0.17791524</v>
      </c>
      <c r="I51" s="13">
        <v>3.1612840000000003E-2</v>
      </c>
      <c r="J51" s="13">
        <v>1.6744359999999996E-2</v>
      </c>
      <c r="K51" s="24">
        <v>0.249001</v>
      </c>
      <c r="L51" s="25">
        <v>0.18576099999999998</v>
      </c>
      <c r="M51" s="13">
        <v>0.13830961</v>
      </c>
      <c r="N51" s="13">
        <v>4.9952249999999992E-4</v>
      </c>
      <c r="O51" s="25">
        <v>0.22819729000000002</v>
      </c>
      <c r="P51" s="25">
        <v>8.168164E-2</v>
      </c>
      <c r="Q51" s="13">
        <v>2.5542916E-3</v>
      </c>
      <c r="R51" s="13">
        <v>3.3154563999999997E-3</v>
      </c>
      <c r="S51" s="13">
        <v>3.564544E-2</v>
      </c>
      <c r="T51" s="13">
        <v>1.0962090000000001E-2</v>
      </c>
      <c r="U51" s="13">
        <v>2.3522500000000002E-3</v>
      </c>
      <c r="V51" s="13">
        <v>6.4850809000000006E-3</v>
      </c>
      <c r="W51" s="25">
        <v>0.31483321000000003</v>
      </c>
      <c r="X51" s="13">
        <v>4.1779360000000001E-2</v>
      </c>
      <c r="Y51" s="13">
        <v>4.6635241000000001E-3</v>
      </c>
      <c r="Z51" s="13">
        <v>3.0940809999999999E-2</v>
      </c>
      <c r="AA51" s="25">
        <v>0.36578304</v>
      </c>
    </row>
    <row r="52" spans="1:27">
      <c r="A52" s="34"/>
      <c r="B52" s="33"/>
      <c r="C52" s="13" t="s">
        <v>135</v>
      </c>
      <c r="D52" s="25">
        <v>0.32706960999999996</v>
      </c>
      <c r="E52" s="25">
        <v>8.2196890000000009E-2</v>
      </c>
      <c r="F52" s="25">
        <v>0.10758400000000001</v>
      </c>
      <c r="G52" s="13">
        <v>0.13439556</v>
      </c>
      <c r="H52" s="24">
        <v>0.28633201000000003</v>
      </c>
      <c r="I52" s="13">
        <v>2.7955839999999998E-4</v>
      </c>
      <c r="J52" s="13">
        <v>5.5790439999999997E-2</v>
      </c>
      <c r="K52" s="24">
        <v>0.26101881000000005</v>
      </c>
      <c r="L52" s="25">
        <v>0.31292836000000002</v>
      </c>
      <c r="M52" s="13">
        <v>0.29257281000000007</v>
      </c>
      <c r="N52" s="13">
        <v>2.8594810000000002E-2</v>
      </c>
      <c r="O52" s="25">
        <v>0.22562499999999999</v>
      </c>
      <c r="P52" s="13">
        <v>3.1969439999999995E-2</v>
      </c>
      <c r="Q52" s="13">
        <v>1.2122010000000001E-8</v>
      </c>
      <c r="R52" s="13">
        <v>4.5241290000000003E-2</v>
      </c>
      <c r="S52" s="25">
        <v>9.8219560000000011E-2</v>
      </c>
      <c r="T52" s="13">
        <v>7.0384089999999996E-2</v>
      </c>
      <c r="U52" s="13">
        <v>2.3225760000000002E-2</v>
      </c>
      <c r="V52" s="13">
        <v>1.4280250000000002E-6</v>
      </c>
      <c r="W52" s="25">
        <v>0.33907329000000003</v>
      </c>
      <c r="X52" s="13">
        <v>5.2257959999999999E-2</v>
      </c>
      <c r="Y52" s="13">
        <v>2.1054010000000001E-2</v>
      </c>
      <c r="Z52" s="13">
        <v>4.2683560000000002E-2</v>
      </c>
      <c r="AA52" s="25">
        <v>8.4739210000000009E-2</v>
      </c>
    </row>
    <row r="53" spans="1:27">
      <c r="A53" s="34"/>
      <c r="B53" s="32" t="s">
        <v>136</v>
      </c>
      <c r="C53" s="13" t="s">
        <v>137</v>
      </c>
      <c r="D53" s="25">
        <v>0.16378208999999999</v>
      </c>
      <c r="E53" s="13">
        <v>3.2256160000000006E-2</v>
      </c>
      <c r="F53" s="13">
        <v>2.9172640000000003E-2</v>
      </c>
      <c r="G53" s="13">
        <v>1.8659559999999999E-2</v>
      </c>
      <c r="H53" s="13">
        <v>7.180867599999999E-3</v>
      </c>
      <c r="I53" s="13">
        <v>2.1353641E-5</v>
      </c>
      <c r="J53" s="13">
        <v>5.8709289999999997E-2</v>
      </c>
      <c r="K53" s="24">
        <v>0.18275624999999998</v>
      </c>
      <c r="L53" s="25">
        <v>0.132496</v>
      </c>
      <c r="M53" s="13">
        <v>0.13830961</v>
      </c>
      <c r="N53" s="13">
        <v>1.2701289999999999E-2</v>
      </c>
      <c r="O53" s="13">
        <v>4.0723240000000001E-2</v>
      </c>
      <c r="P53" s="13">
        <v>3.6312676000000003E-5</v>
      </c>
      <c r="Q53" s="13">
        <v>2.4118089999999998E-2</v>
      </c>
      <c r="R53" s="13">
        <v>2.5953209999999997E-2</v>
      </c>
      <c r="S53" s="13">
        <v>6.3453610000000003E-4</v>
      </c>
      <c r="T53" s="13">
        <v>3.3966489999999992E-4</v>
      </c>
      <c r="U53" s="25">
        <v>9.6596640000000011E-2</v>
      </c>
      <c r="V53" s="13">
        <v>7.6396960000000007E-4</v>
      </c>
      <c r="W53" s="25">
        <v>0.11215800999999999</v>
      </c>
      <c r="X53" s="13">
        <v>3.2844361E-3</v>
      </c>
      <c r="Y53" s="25">
        <v>0.12397441000000002</v>
      </c>
      <c r="Z53" s="13">
        <v>8.7291648999999992E-3</v>
      </c>
      <c r="AA53" s="13">
        <v>5.0310489999999999E-2</v>
      </c>
    </row>
    <row r="54" spans="1:27">
      <c r="A54" s="34"/>
      <c r="B54" s="33"/>
      <c r="C54" s="13" t="s">
        <v>138</v>
      </c>
      <c r="D54" s="25">
        <v>0.37258816000000006</v>
      </c>
      <c r="E54" s="25">
        <v>0.13505624999999999</v>
      </c>
      <c r="F54" s="25">
        <v>0.11985444000000001</v>
      </c>
      <c r="G54" s="13">
        <v>0.12460899999999998</v>
      </c>
      <c r="H54" s="24">
        <v>0.27952368999999994</v>
      </c>
      <c r="I54" s="13">
        <v>7.5099555999999998E-3</v>
      </c>
      <c r="J54" s="13">
        <v>0.22686169</v>
      </c>
      <c r="K54" s="24">
        <v>0.26245129</v>
      </c>
      <c r="L54" s="25">
        <v>0.27541504000000006</v>
      </c>
      <c r="M54" s="13">
        <v>0.13830961</v>
      </c>
      <c r="N54" s="13">
        <v>8.1703521000000001E-3</v>
      </c>
      <c r="O54" s="25">
        <v>7.9919290000000004E-2</v>
      </c>
      <c r="P54" s="13">
        <v>5.5743210000000001E-2</v>
      </c>
      <c r="Q54" s="13">
        <v>5.0126400000000005E-3</v>
      </c>
      <c r="R54" s="25">
        <v>0.15382083999999999</v>
      </c>
      <c r="S54" s="25">
        <v>0.13417569000000001</v>
      </c>
      <c r="T54" s="25">
        <v>0.10608049</v>
      </c>
      <c r="U54" s="13">
        <v>5.9682489999999998E-2</v>
      </c>
      <c r="V54" s="13">
        <v>1.7943696000000001E-3</v>
      </c>
      <c r="W54" s="25">
        <v>0.29942784</v>
      </c>
      <c r="X54" s="13">
        <v>1.9265440000000002E-2</v>
      </c>
      <c r="Y54" s="25">
        <v>0.11498881000000001</v>
      </c>
      <c r="Z54" s="13">
        <v>1.4981759999999997E-4</v>
      </c>
      <c r="AA54" s="25">
        <v>0.24088464000000001</v>
      </c>
    </row>
    <row r="55" spans="1:27">
      <c r="A55" s="34"/>
      <c r="B55" s="32" t="s">
        <v>139</v>
      </c>
      <c r="C55" s="13" t="s">
        <v>140</v>
      </c>
      <c r="D55" s="25">
        <v>0.16769024999999999</v>
      </c>
      <c r="E55" s="13">
        <v>4.2271360000000001E-2</v>
      </c>
      <c r="F55" s="25">
        <v>0.19651489000000003</v>
      </c>
      <c r="G55" s="13">
        <v>0.17139599999999999</v>
      </c>
      <c r="H55" s="24">
        <v>0.18524415999999999</v>
      </c>
      <c r="I55" s="13">
        <v>3.4409955999999998E-3</v>
      </c>
      <c r="J55" s="13">
        <v>0.10784656000000002</v>
      </c>
      <c r="K55" s="24">
        <v>0.19900520999999999</v>
      </c>
      <c r="L55" s="25">
        <v>0.15132100000000001</v>
      </c>
      <c r="M55" s="13">
        <v>1.1431161E-3</v>
      </c>
      <c r="N55" s="13">
        <v>2.4167056000000001E-3</v>
      </c>
      <c r="O55" s="25">
        <v>0.12996025</v>
      </c>
      <c r="P55" s="13">
        <v>4.0682889999999999E-2</v>
      </c>
      <c r="Q55" s="13">
        <v>9.7199881000000002E-3</v>
      </c>
      <c r="R55" s="25">
        <v>9.3574810000000008E-2</v>
      </c>
      <c r="S55" s="13">
        <v>4.7829690000000001E-2</v>
      </c>
      <c r="T55" s="13">
        <v>3.6557440000000004E-2</v>
      </c>
      <c r="U55" s="13">
        <v>3.1011210000000001E-2</v>
      </c>
      <c r="V55" s="13">
        <v>9.5550625000000011E-3</v>
      </c>
      <c r="W55" s="25">
        <v>0.18541635999999997</v>
      </c>
      <c r="X55" s="13">
        <v>1.6321599999999999E-3</v>
      </c>
      <c r="Y55" s="25">
        <v>0.10719076000000001</v>
      </c>
      <c r="Z55" s="13">
        <v>4.67856E-3</v>
      </c>
      <c r="AA55" s="25">
        <v>0.10452288999999998</v>
      </c>
    </row>
    <row r="56" spans="1:27">
      <c r="A56" s="34"/>
      <c r="B56" s="34"/>
      <c r="C56" s="13" t="s">
        <v>141</v>
      </c>
      <c r="D56" s="25">
        <v>0.11985444000000001</v>
      </c>
      <c r="E56" s="13">
        <v>4.2230249999999995E-4</v>
      </c>
      <c r="F56" s="13">
        <v>4.1290239999999999E-2</v>
      </c>
      <c r="G56" s="13">
        <v>9.7713224999999987E-3</v>
      </c>
      <c r="H56" s="13">
        <v>4.9744808999999997E-3</v>
      </c>
      <c r="I56" s="13">
        <v>2.3777640000000003E-2</v>
      </c>
      <c r="J56" s="13">
        <v>1.382976E-2</v>
      </c>
      <c r="K56" s="24">
        <v>0.16176483999999999</v>
      </c>
      <c r="L56" s="25">
        <v>0.10310521</v>
      </c>
      <c r="M56" s="13">
        <v>0.45711121000000005</v>
      </c>
      <c r="N56" s="13">
        <v>2.6601609999999998E-2</v>
      </c>
      <c r="O56" s="25">
        <v>0.12574116000000002</v>
      </c>
      <c r="P56" s="13">
        <v>4.2994249000000003E-3</v>
      </c>
      <c r="Q56" s="13">
        <v>6.340324E-4</v>
      </c>
      <c r="R56" s="13">
        <v>1.4448040000000001E-2</v>
      </c>
      <c r="S56" s="13">
        <v>9.0516195999999997E-3</v>
      </c>
      <c r="T56" s="13">
        <v>1.9544040000000002E-2</v>
      </c>
      <c r="U56" s="13">
        <v>3.3965583999999997E-3</v>
      </c>
      <c r="V56" s="13">
        <v>1.5951689999999998E-2</v>
      </c>
      <c r="W56" s="13">
        <v>5.8032810000000004E-2</v>
      </c>
      <c r="X56" s="13">
        <v>9.8604899999999995E-3</v>
      </c>
      <c r="Y56" s="13">
        <v>2.5664040000000001E-4</v>
      </c>
      <c r="Z56" s="13">
        <v>2.2530010000000003E-2</v>
      </c>
      <c r="AA56" s="13">
        <v>7.022500000000001E-2</v>
      </c>
    </row>
    <row r="57" spans="1:27">
      <c r="A57" s="34"/>
      <c r="B57" s="34"/>
      <c r="C57" s="13" t="s">
        <v>142</v>
      </c>
      <c r="D57" s="25">
        <v>0.46744568999999997</v>
      </c>
      <c r="E57" s="25">
        <v>9.193024000000001E-2</v>
      </c>
      <c r="F57" s="13">
        <v>6.5331359999999991E-2</v>
      </c>
      <c r="G57" s="13">
        <v>0.20115225</v>
      </c>
      <c r="H57" s="24">
        <v>0.29149201000000002</v>
      </c>
      <c r="I57" s="13">
        <v>3.0590009999999993E-4</v>
      </c>
      <c r="J57" s="13">
        <v>6.4059609999999989E-2</v>
      </c>
      <c r="K57" s="24">
        <v>0.47334399999999993</v>
      </c>
      <c r="L57" s="25">
        <v>0.49392783999999995</v>
      </c>
      <c r="M57" s="13">
        <v>4.5711121E-3</v>
      </c>
      <c r="N57" s="13">
        <v>6.8434560000000005E-2</v>
      </c>
      <c r="O57" s="25">
        <v>0.20766249000000001</v>
      </c>
      <c r="P57" s="13">
        <v>3.5193760000000003E-6</v>
      </c>
      <c r="Q57" s="13">
        <v>2.7973520999999999E-3</v>
      </c>
      <c r="R57" s="25">
        <v>7.8176160000000008E-2</v>
      </c>
      <c r="S57" s="13">
        <v>3.6062010000000005E-2</v>
      </c>
      <c r="T57" s="13">
        <v>3.0171689999999998E-2</v>
      </c>
      <c r="U57" s="13">
        <v>1.879641E-4</v>
      </c>
      <c r="V57" s="13">
        <v>3.6366490000000001E-2</v>
      </c>
      <c r="W57" s="25">
        <v>0.50865423999999992</v>
      </c>
      <c r="X57" s="13">
        <v>7.4147289999999991E-2</v>
      </c>
      <c r="Y57" s="25">
        <v>0.10407076</v>
      </c>
      <c r="Z57" s="13">
        <v>6.1575408999999994E-3</v>
      </c>
      <c r="AA57" s="25">
        <v>0.21893040999999999</v>
      </c>
    </row>
    <row r="58" spans="1:27">
      <c r="A58" s="34"/>
      <c r="B58" s="34"/>
      <c r="C58" s="13" t="s">
        <v>143</v>
      </c>
      <c r="D58" s="25">
        <v>0.23746129000000002</v>
      </c>
      <c r="E58" s="13">
        <v>6.1404839999999999E-4</v>
      </c>
      <c r="F58" s="13">
        <v>7.6265288999999986E-5</v>
      </c>
      <c r="G58" s="13">
        <v>1.9488160000000001E-2</v>
      </c>
      <c r="H58" s="13">
        <v>3.2148489999999995E-2</v>
      </c>
      <c r="I58" s="13">
        <v>2.5122250000000003E-6</v>
      </c>
      <c r="J58" s="13">
        <v>9.4433290000000017E-2</v>
      </c>
      <c r="K58" s="24">
        <v>0.20304036</v>
      </c>
      <c r="L58" s="25">
        <v>0.24068835999999999</v>
      </c>
      <c r="M58" s="13">
        <v>0.25715041</v>
      </c>
      <c r="N58" s="13">
        <v>3.4558810000000002E-2</v>
      </c>
      <c r="O58" s="13">
        <v>4.1820249999999996E-2</v>
      </c>
      <c r="P58" s="13">
        <v>7.5021210000000003E-4</v>
      </c>
      <c r="Q58" s="13">
        <v>9.9002500000000011E-3</v>
      </c>
      <c r="R58" s="13">
        <v>3.3672250000000001E-2</v>
      </c>
      <c r="S58" s="13">
        <v>6.4754208999999995E-7</v>
      </c>
      <c r="T58" s="13">
        <v>9.8803600000000012E-3</v>
      </c>
      <c r="U58" s="13">
        <v>2.8392250000000004E-2</v>
      </c>
      <c r="V58" s="13">
        <v>3.5236096000000002E-3</v>
      </c>
      <c r="W58" s="25">
        <v>0.16613776000000002</v>
      </c>
      <c r="X58" s="13">
        <v>9.9225000000000008E-4</v>
      </c>
      <c r="Y58" s="13">
        <v>6.8486889999999995E-2</v>
      </c>
      <c r="Z58" s="13">
        <v>2.1864976000000001E-3</v>
      </c>
      <c r="AA58" s="25">
        <v>0.16257024</v>
      </c>
    </row>
    <row r="59" spans="1:27">
      <c r="A59" s="34"/>
      <c r="B59" s="33"/>
      <c r="C59" s="13" t="s">
        <v>144</v>
      </c>
      <c r="D59" s="25">
        <v>0.19492224999999999</v>
      </c>
      <c r="E59" s="13">
        <v>9.6000803999999988E-3</v>
      </c>
      <c r="F59" s="13">
        <v>1.7598024999999998E-5</v>
      </c>
      <c r="G59" s="13">
        <v>5.6265000999999992E-3</v>
      </c>
      <c r="H59" s="13">
        <v>7.3386809999999983E-2</v>
      </c>
      <c r="I59" s="13">
        <v>1.5104409999999999E-2</v>
      </c>
      <c r="J59" s="13">
        <v>6.2062884E-3</v>
      </c>
      <c r="K59" s="24">
        <v>0.11985444000000001</v>
      </c>
      <c r="L59" s="25">
        <v>0.22819729000000002</v>
      </c>
      <c r="M59" s="13">
        <v>0.60450624999999991</v>
      </c>
      <c r="N59" s="13">
        <v>5.6263839999999996E-2</v>
      </c>
      <c r="O59" s="25">
        <v>7.3984000000000008E-2</v>
      </c>
      <c r="P59" s="13">
        <v>2.271049E-2</v>
      </c>
      <c r="Q59" s="13">
        <v>2.6594648999999997E-3</v>
      </c>
      <c r="R59" s="13">
        <v>1.5539363999999998E-3</v>
      </c>
      <c r="S59" s="13">
        <v>8.7721955999999993E-3</v>
      </c>
      <c r="T59" s="13">
        <v>4.0240360000000006E-4</v>
      </c>
      <c r="U59" s="13">
        <v>4.9862889999999997E-4</v>
      </c>
      <c r="V59" s="13">
        <v>6.8121000000000001E-2</v>
      </c>
      <c r="W59" s="25">
        <v>0.20070400000000002</v>
      </c>
      <c r="X59" s="25">
        <v>8.7734440000000011E-2</v>
      </c>
      <c r="Y59" s="13">
        <v>5.9487210000000006E-2</v>
      </c>
      <c r="Z59" s="13">
        <v>1.6848039999999996E-6</v>
      </c>
      <c r="AA59" s="25">
        <v>0.134689</v>
      </c>
    </row>
    <row r="60" spans="1:27">
      <c r="A60" s="34"/>
      <c r="B60" s="13" t="s">
        <v>145</v>
      </c>
      <c r="C60" s="13" t="s">
        <v>146</v>
      </c>
      <c r="D60" s="25">
        <v>0.29073663999999999</v>
      </c>
      <c r="E60" s="25">
        <v>0.14538968999999999</v>
      </c>
      <c r="F60" s="25">
        <v>0.22572001000000003</v>
      </c>
      <c r="G60" s="13">
        <v>0.14212900000000001</v>
      </c>
      <c r="H60" s="24">
        <v>0.34035556000000006</v>
      </c>
      <c r="I60" s="13">
        <v>2.944656E-2</v>
      </c>
      <c r="J60" s="13">
        <v>0.29365561000000007</v>
      </c>
      <c r="K60" s="24">
        <v>0.19359999999999999</v>
      </c>
      <c r="L60" s="25">
        <v>0.21585316000000002</v>
      </c>
      <c r="M60" s="13">
        <v>9.2598490000000006E-2</v>
      </c>
      <c r="N60" s="13">
        <v>4.8576160000000007E-2</v>
      </c>
      <c r="O60" s="25">
        <v>9.8910250000000005E-2</v>
      </c>
      <c r="P60" s="13">
        <v>3.3452410000000002E-2</v>
      </c>
      <c r="Q60" s="13">
        <v>1.0983040000000001E-2</v>
      </c>
      <c r="R60" s="25">
        <v>0.12068675999999999</v>
      </c>
      <c r="S60" s="25">
        <v>0.21187608999999999</v>
      </c>
      <c r="T60" s="25">
        <v>0.18757560999999998</v>
      </c>
      <c r="U60" s="13">
        <v>1.026169E-2</v>
      </c>
      <c r="V60" s="13">
        <v>8.2937449000000003E-3</v>
      </c>
      <c r="W60" s="25">
        <v>0.33814225000000003</v>
      </c>
      <c r="X60" s="13">
        <v>7.4995599999999997E-3</v>
      </c>
      <c r="Y60" s="13">
        <v>2.0034575999999999E-3</v>
      </c>
      <c r="Z60" s="13">
        <v>1.7264024999999997E-3</v>
      </c>
      <c r="AA60" s="25">
        <v>9.2294440000000005E-2</v>
      </c>
    </row>
    <row r="61" spans="1:27">
      <c r="A61" s="34"/>
      <c r="B61" s="32" t="s">
        <v>147</v>
      </c>
      <c r="C61" s="13" t="s">
        <v>148</v>
      </c>
      <c r="D61" s="25">
        <v>0.34257609000000006</v>
      </c>
      <c r="E61" s="13">
        <v>2.3961025E-3</v>
      </c>
      <c r="F61" s="13">
        <v>4.2968024999999995E-3</v>
      </c>
      <c r="G61" s="13">
        <v>9.7094559999999996E-2</v>
      </c>
      <c r="H61" s="24">
        <v>0.14348944000000002</v>
      </c>
      <c r="I61" s="13">
        <v>3.6252160000000005E-2</v>
      </c>
      <c r="J61" s="13">
        <v>3.5607690000000004E-2</v>
      </c>
      <c r="K61" s="24">
        <v>0.39012516000000008</v>
      </c>
      <c r="L61" s="25">
        <v>0.34987225000000005</v>
      </c>
      <c r="M61" s="13">
        <v>0.25715041</v>
      </c>
      <c r="N61" s="13">
        <v>6.2520649000000006E-3</v>
      </c>
      <c r="O61" s="13">
        <v>5.3916839999999994E-2</v>
      </c>
      <c r="P61" s="13">
        <v>1.1826720999999999E-3</v>
      </c>
      <c r="Q61" s="13">
        <v>1.5539363999999998E-3</v>
      </c>
      <c r="R61" s="13">
        <v>6.8853760000000014E-2</v>
      </c>
      <c r="S61" s="13">
        <v>7.3085400999999993E-3</v>
      </c>
      <c r="T61" s="13">
        <v>1.8037009E-3</v>
      </c>
      <c r="U61" s="13">
        <v>1.2830723999999998E-3</v>
      </c>
      <c r="V61" s="13">
        <v>7.2846010000000004E-4</v>
      </c>
      <c r="W61" s="25">
        <v>0.28879875999999999</v>
      </c>
      <c r="X61" s="13">
        <v>2.3232399999999999E-3</v>
      </c>
      <c r="Y61" s="25">
        <v>0.12208035999999998</v>
      </c>
      <c r="Z61" s="13">
        <v>2.3286759999999998E-4</v>
      </c>
      <c r="AA61" s="25">
        <v>0.16337763999999999</v>
      </c>
    </row>
    <row r="62" spans="1:27">
      <c r="A62" s="34"/>
      <c r="B62" s="33"/>
      <c r="C62" s="13" t="s">
        <v>149</v>
      </c>
      <c r="D62" s="25">
        <v>0.21696963999999999</v>
      </c>
      <c r="E62" s="13">
        <v>1.3351716000000002E-3</v>
      </c>
      <c r="F62" s="13">
        <v>5.8515610000000003E-2</v>
      </c>
      <c r="G62" s="13">
        <v>0.10692900000000001</v>
      </c>
      <c r="H62" s="24">
        <v>7.6507560000000002E-2</v>
      </c>
      <c r="I62" s="13">
        <v>4.8469443999999999E-3</v>
      </c>
      <c r="J62" s="13">
        <v>4.774225E-2</v>
      </c>
      <c r="K62" s="24">
        <v>0.19545240999999999</v>
      </c>
      <c r="L62" s="25">
        <v>0.23600164000000001</v>
      </c>
      <c r="M62" s="13">
        <v>7.3116159999999986E-2</v>
      </c>
      <c r="N62" s="13">
        <v>1.4496159999999998E-2</v>
      </c>
      <c r="O62" s="25">
        <v>0.10208025</v>
      </c>
      <c r="P62" s="13">
        <v>1.0523535999999998E-3</v>
      </c>
      <c r="Q62" s="13">
        <v>5.3348415999999996E-5</v>
      </c>
      <c r="R62" s="13">
        <v>5.3963290000000004E-2</v>
      </c>
      <c r="S62" s="13">
        <v>3.8390416000000003E-3</v>
      </c>
      <c r="T62" s="13">
        <v>5.9438439999999991E-4</v>
      </c>
      <c r="U62" s="13">
        <v>1.5968016000000001E-3</v>
      </c>
      <c r="V62" s="13">
        <v>4.0602250000000006E-2</v>
      </c>
      <c r="W62" s="25">
        <v>0.16793604000000001</v>
      </c>
      <c r="X62" s="13">
        <v>3.4744960000000005E-2</v>
      </c>
      <c r="Y62" s="13">
        <v>4.9907559999999997E-2</v>
      </c>
      <c r="Z62" s="13">
        <v>1.4884E-2</v>
      </c>
      <c r="AA62" s="25">
        <v>0.10291263999999999</v>
      </c>
    </row>
    <row r="63" spans="1:27">
      <c r="A63" s="34"/>
      <c r="B63" s="32" t="s">
        <v>150</v>
      </c>
      <c r="C63" s="13" t="s">
        <v>151</v>
      </c>
      <c r="D63" s="25">
        <v>0.16744464000000001</v>
      </c>
      <c r="E63" s="13">
        <v>2.601769E-2</v>
      </c>
      <c r="F63" s="13">
        <v>5.8612410000000004E-2</v>
      </c>
      <c r="G63" s="13">
        <v>1.4616809999999999E-2</v>
      </c>
      <c r="H63" s="24">
        <v>0.16892099999999999</v>
      </c>
      <c r="I63" s="13">
        <v>6.2916624000000001E-3</v>
      </c>
      <c r="J63" s="13">
        <v>0.11744329000000001</v>
      </c>
      <c r="K63" s="13">
        <v>6.6100409999999998E-2</v>
      </c>
      <c r="L63" s="25">
        <v>0.13366335999999998</v>
      </c>
      <c r="M63" s="13">
        <v>0.60450624999999991</v>
      </c>
      <c r="N63" s="13">
        <v>6.3552783999999999E-3</v>
      </c>
      <c r="O63" s="13">
        <v>2.5877569E-3</v>
      </c>
      <c r="P63" s="13">
        <v>5.4896490000000006E-2</v>
      </c>
      <c r="Q63" s="13">
        <v>2.6440164E-3</v>
      </c>
      <c r="R63" s="13">
        <v>3.3488999999999998E-2</v>
      </c>
      <c r="S63" s="13">
        <v>2.0391840000000001E-2</v>
      </c>
      <c r="T63" s="13">
        <v>3.9521440000000005E-2</v>
      </c>
      <c r="U63" s="13">
        <v>3.4515624999999998E-3</v>
      </c>
      <c r="V63" s="13">
        <v>1.4953689000000003E-3</v>
      </c>
      <c r="W63" s="25">
        <v>9.0540809999999999E-2</v>
      </c>
      <c r="X63" s="13">
        <v>3.0730090000000005E-2</v>
      </c>
      <c r="Y63" s="13">
        <v>3.9045759999999999E-2</v>
      </c>
      <c r="Z63" s="13">
        <v>2.0205024999999997E-3</v>
      </c>
      <c r="AA63" s="25">
        <v>0.11108889</v>
      </c>
    </row>
    <row r="64" spans="1:27">
      <c r="A64" s="34"/>
      <c r="B64" s="33"/>
      <c r="C64" s="13" t="s">
        <v>152</v>
      </c>
      <c r="D64" s="13">
        <v>3.2869689999999993E-2</v>
      </c>
      <c r="E64" s="13">
        <v>8.7890625E-3</v>
      </c>
      <c r="F64" s="13">
        <v>1.026169E-2</v>
      </c>
      <c r="G64" s="13">
        <v>7.3820889999999994E-4</v>
      </c>
      <c r="H64" s="13">
        <v>5.9389690000000002E-2</v>
      </c>
      <c r="I64" s="13">
        <v>2.5969215999999996E-3</v>
      </c>
      <c r="J64" s="13">
        <v>7.295401E-2</v>
      </c>
      <c r="K64" s="13">
        <v>1.4280840999999999E-3</v>
      </c>
      <c r="L64" s="13">
        <v>6.9169000000000008E-2</v>
      </c>
      <c r="M64" s="13">
        <v>4.5711121E-3</v>
      </c>
      <c r="N64" s="13">
        <v>8.1306289000000007E-3</v>
      </c>
      <c r="O64" s="13">
        <v>2.2915369000000001E-3</v>
      </c>
      <c r="P64" s="13">
        <v>2.8662490000000002E-2</v>
      </c>
      <c r="Q64" s="13">
        <v>5.7274623999999993E-3</v>
      </c>
      <c r="R64" s="13">
        <v>8.4768849000000004E-3</v>
      </c>
      <c r="S64" s="13">
        <v>1.306449E-2</v>
      </c>
      <c r="T64" s="13">
        <v>6.1256249999999998E-2</v>
      </c>
      <c r="U64" s="13">
        <v>1.7609290000000003E-2</v>
      </c>
      <c r="V64" s="13">
        <v>3.8118276000000005E-3</v>
      </c>
      <c r="W64" s="13">
        <v>1.5079840000000002E-2</v>
      </c>
      <c r="X64" s="13">
        <v>4.0200250000000007E-2</v>
      </c>
      <c r="Y64" s="13">
        <v>3.0800249999999998E-2</v>
      </c>
      <c r="Z64" s="13">
        <v>2.8579716000000002E-3</v>
      </c>
      <c r="AA64" s="13">
        <v>2.7556000000000004E-2</v>
      </c>
    </row>
    <row r="65" spans="1:27">
      <c r="A65" s="34"/>
      <c r="B65" s="13" t="s">
        <v>153</v>
      </c>
      <c r="C65" s="13" t="s">
        <v>154</v>
      </c>
      <c r="D65" s="13">
        <v>5.5695999999999996E-2</v>
      </c>
      <c r="E65" s="13">
        <v>1.077444E-4</v>
      </c>
      <c r="F65" s="13">
        <v>5.1451929000000006E-3</v>
      </c>
      <c r="G65" s="13">
        <v>1.1151359999999999E-2</v>
      </c>
      <c r="H65" s="13">
        <v>2.3716900000000003E-5</v>
      </c>
      <c r="I65" s="13">
        <v>3.12481E-3</v>
      </c>
      <c r="J65" s="13">
        <v>1.811716E-2</v>
      </c>
      <c r="K65" s="13">
        <v>4.0521690000000006E-2</v>
      </c>
      <c r="L65" s="13">
        <v>4.7219289999999997E-2</v>
      </c>
      <c r="M65" s="13">
        <v>9.2598490000000006E-2</v>
      </c>
      <c r="N65" s="13">
        <v>3.7326240000000004E-2</v>
      </c>
      <c r="O65" s="13">
        <v>4.7567609999999996E-2</v>
      </c>
      <c r="P65" s="13">
        <v>4.5795999999999996E-2</v>
      </c>
      <c r="Q65" s="13">
        <v>6.25E-2</v>
      </c>
      <c r="R65" s="13">
        <v>1.5400810000000001E-2</v>
      </c>
      <c r="S65" s="13">
        <v>1.7476840000000004E-2</v>
      </c>
      <c r="T65" s="13">
        <v>1.6859236E-3</v>
      </c>
      <c r="U65" s="13">
        <v>4.6498761000000003E-3</v>
      </c>
      <c r="V65" s="13">
        <v>5.5272010000000003E-2</v>
      </c>
      <c r="W65" s="13">
        <v>2.3377224999999997E-3</v>
      </c>
      <c r="X65" s="13">
        <v>5.6121610000000002E-2</v>
      </c>
      <c r="Y65" s="25">
        <v>0.12068675999999999</v>
      </c>
      <c r="Z65" s="25">
        <v>8.0883359999999987E-2</v>
      </c>
      <c r="AA65" s="25">
        <v>0.12873744000000001</v>
      </c>
    </row>
    <row r="66" spans="1:27">
      <c r="A66" s="34"/>
      <c r="B66" s="13" t="s">
        <v>155</v>
      </c>
      <c r="C66" s="13" t="s">
        <v>156</v>
      </c>
      <c r="D66" s="25">
        <v>0.16646399999999997</v>
      </c>
      <c r="E66" s="13">
        <v>2.0277759999999999E-2</v>
      </c>
      <c r="F66" s="13">
        <v>1.9016409999999997E-2</v>
      </c>
      <c r="G66" s="13">
        <v>8.1703521000000001E-3</v>
      </c>
      <c r="H66" s="13">
        <v>4.9112064000000006E-3</v>
      </c>
      <c r="I66" s="13">
        <v>6.6487715999999992E-7</v>
      </c>
      <c r="J66" s="13">
        <v>4.1943040000000001E-2</v>
      </c>
      <c r="K66" s="24">
        <v>0.24581764000000003</v>
      </c>
      <c r="L66" s="25">
        <v>0.12666480999999999</v>
      </c>
      <c r="M66" s="13">
        <v>9.2598490000000006E-2</v>
      </c>
      <c r="N66" s="13">
        <v>3.4292736000000002E-3</v>
      </c>
      <c r="O66" s="13">
        <v>5.2578489999999999E-2</v>
      </c>
      <c r="P66" s="13">
        <v>1.575025E-2</v>
      </c>
      <c r="Q66" s="13">
        <v>2.6481316E-3</v>
      </c>
      <c r="R66" s="13">
        <v>2.1608999999999996E-2</v>
      </c>
      <c r="S66" s="25">
        <v>0.11015760999999998</v>
      </c>
      <c r="T66" s="13">
        <v>4.1168409999999996E-2</v>
      </c>
      <c r="U66" s="13">
        <v>4.5369E-2</v>
      </c>
      <c r="V66" s="13">
        <v>7.2420099999999992E-3</v>
      </c>
      <c r="W66" s="25">
        <v>0.17106496000000002</v>
      </c>
      <c r="X66" s="13">
        <v>2.0534890000000004E-2</v>
      </c>
      <c r="Y66" s="13">
        <v>3.4082244000000002E-3</v>
      </c>
      <c r="Z66" s="13">
        <v>4.0704400000000003E-5</v>
      </c>
      <c r="AA66" s="25">
        <v>0.25310960999999998</v>
      </c>
    </row>
    <row r="67" spans="1:27">
      <c r="A67" s="34"/>
      <c r="B67" s="13" t="s">
        <v>157</v>
      </c>
      <c r="C67" s="13" t="s">
        <v>158</v>
      </c>
      <c r="D67" s="25">
        <v>0.18232899999999999</v>
      </c>
      <c r="E67" s="13">
        <v>5.2417600000000007E-3</v>
      </c>
      <c r="F67" s="13">
        <v>9.4420089000000016E-3</v>
      </c>
      <c r="G67" s="13">
        <v>1.7363888999999998E-5</v>
      </c>
      <c r="H67" s="13">
        <v>4.0551424000000004E-3</v>
      </c>
      <c r="I67" s="13">
        <v>7.4632320999999989E-3</v>
      </c>
      <c r="J67" s="13">
        <v>2.3870249999999999E-2</v>
      </c>
      <c r="K67" s="24">
        <v>0.26956863999999997</v>
      </c>
      <c r="L67" s="25">
        <v>0.22193521000000002</v>
      </c>
      <c r="M67" s="13">
        <v>0.13830961</v>
      </c>
      <c r="N67" s="13">
        <v>1.3667809000000003E-3</v>
      </c>
      <c r="O67" s="13">
        <v>2.5440250000000001E-2</v>
      </c>
      <c r="P67" s="13">
        <v>2.6830440000000001E-2</v>
      </c>
      <c r="Q67" s="13">
        <v>2.1374439999999998E-2</v>
      </c>
      <c r="R67" s="13">
        <v>6.3968003999999995E-3</v>
      </c>
      <c r="S67" s="13">
        <v>1.3293316E-3</v>
      </c>
      <c r="T67" s="13">
        <v>4.831204E-4</v>
      </c>
      <c r="U67" s="13">
        <v>1.106704E-2</v>
      </c>
      <c r="V67" s="13">
        <v>2.449225E-2</v>
      </c>
      <c r="W67" s="25">
        <v>9.6100000000000005E-2</v>
      </c>
      <c r="X67" s="13">
        <v>9.0269000999999988E-3</v>
      </c>
      <c r="Y67" s="13">
        <v>5.4662440000000007E-2</v>
      </c>
      <c r="Z67" s="13">
        <v>1.03684E-3</v>
      </c>
      <c r="AA67" s="13">
        <v>6.7756089999999991E-2</v>
      </c>
    </row>
    <row r="68" spans="1:27">
      <c r="A68" s="34"/>
      <c r="B68" s="13" t="s">
        <v>159</v>
      </c>
      <c r="C68" s="13" t="s">
        <v>160</v>
      </c>
      <c r="D68" s="25">
        <v>0.35153040999999996</v>
      </c>
      <c r="E68" s="25">
        <v>8.1624490000000008E-2</v>
      </c>
      <c r="F68" s="13">
        <v>1.0634120999999999E-3</v>
      </c>
      <c r="G68" s="13">
        <v>6.0016008999999992E-3</v>
      </c>
      <c r="H68" s="13">
        <v>2.8022759999999997E-2</v>
      </c>
      <c r="I68" s="13">
        <v>5.8614335999999997E-5</v>
      </c>
      <c r="J68" s="13">
        <v>4.0804000000000007E-2</v>
      </c>
      <c r="K68" s="24">
        <v>0.37039396000000002</v>
      </c>
      <c r="L68" s="25">
        <v>0.42133081</v>
      </c>
      <c r="M68" s="13">
        <v>0.71436303999999995</v>
      </c>
      <c r="N68" s="13">
        <v>3.617604E-2</v>
      </c>
      <c r="O68" s="25">
        <v>0.10227203999999998</v>
      </c>
      <c r="P68" s="13">
        <v>5.7600000000000001E-4</v>
      </c>
      <c r="Q68" s="13">
        <v>2.8015848999999996E-3</v>
      </c>
      <c r="R68" s="13">
        <v>6.9422224000000006E-3</v>
      </c>
      <c r="S68" s="13">
        <v>6.2050809999999991E-2</v>
      </c>
      <c r="T68" s="13">
        <v>4.6053160000000003E-2</v>
      </c>
      <c r="U68" s="13">
        <v>8.6024889999999996E-4</v>
      </c>
      <c r="V68" s="13">
        <v>1.7480760999999997E-5</v>
      </c>
      <c r="W68" s="25">
        <v>0.28270488999999993</v>
      </c>
      <c r="X68" s="13">
        <v>1.6486559999999997E-2</v>
      </c>
      <c r="Y68" s="25">
        <v>0.15116543999999998</v>
      </c>
      <c r="Z68" s="13">
        <v>2.5728159999999996E-2</v>
      </c>
      <c r="AA68" s="25">
        <v>0.18079504000000002</v>
      </c>
    </row>
    <row r="69" spans="1:27">
      <c r="A69" s="34"/>
      <c r="B69" s="32" t="s">
        <v>161</v>
      </c>
      <c r="C69" s="13" t="s">
        <v>162</v>
      </c>
      <c r="D69" s="25">
        <v>0.31809599999999993</v>
      </c>
      <c r="E69" s="25">
        <v>9.4126240000000014E-2</v>
      </c>
      <c r="F69" s="13">
        <v>1.0093329E-3</v>
      </c>
      <c r="G69" s="13">
        <v>2.1844839999999997E-2</v>
      </c>
      <c r="H69" s="13">
        <v>1.9182250000000005E-2</v>
      </c>
      <c r="I69" s="13">
        <v>2.7390250000000001E-2</v>
      </c>
      <c r="J69" s="13">
        <v>1.8769000000000004E-2</v>
      </c>
      <c r="K69" s="24">
        <v>0.23203489000000002</v>
      </c>
      <c r="L69" s="25">
        <v>0.30536675999999996</v>
      </c>
      <c r="M69" s="13">
        <v>0.25715041</v>
      </c>
      <c r="N69" s="13">
        <v>2.6830440000000001E-2</v>
      </c>
      <c r="O69" s="25">
        <v>9.7906410000000013E-2</v>
      </c>
      <c r="P69" s="13">
        <v>9.0897155999999993E-3</v>
      </c>
      <c r="Q69" s="13">
        <v>2.9275209999999999E-2</v>
      </c>
      <c r="R69" s="13">
        <v>3.3598889999999999E-2</v>
      </c>
      <c r="S69" s="13">
        <v>3.7674809999999996E-2</v>
      </c>
      <c r="T69" s="13">
        <v>6.7132810000000001E-2</v>
      </c>
      <c r="U69" s="13">
        <v>7.0278010000000002E-2</v>
      </c>
      <c r="V69" s="13">
        <v>4.5795999999999996E-2</v>
      </c>
      <c r="W69" s="25">
        <v>0.26646243999999997</v>
      </c>
      <c r="X69" s="13">
        <v>5.7840249999999996E-2</v>
      </c>
      <c r="Y69" s="13">
        <v>6.7340250000000004E-2</v>
      </c>
      <c r="Z69" s="13">
        <v>4.0763609999999999E-2</v>
      </c>
      <c r="AA69" s="25">
        <v>0.15649936</v>
      </c>
    </row>
    <row r="70" spans="1:27">
      <c r="A70" s="34"/>
      <c r="B70" s="33"/>
      <c r="C70" s="13" t="s">
        <v>163</v>
      </c>
      <c r="D70" s="25">
        <v>0.33582025000000004</v>
      </c>
      <c r="E70" s="25">
        <v>0.12616704000000001</v>
      </c>
      <c r="F70" s="13">
        <v>1.4424009999999999E-2</v>
      </c>
      <c r="G70" s="13">
        <v>1.6641E-2</v>
      </c>
      <c r="H70" s="13">
        <v>5.0805159999999995E-2</v>
      </c>
      <c r="I70" s="13">
        <v>3.8259359999999999E-2</v>
      </c>
      <c r="J70" s="13">
        <v>2.0996009999999999E-2</v>
      </c>
      <c r="K70" s="24">
        <v>0.21790224</v>
      </c>
      <c r="L70" s="25">
        <v>0.32970564000000008</v>
      </c>
      <c r="M70" s="13">
        <v>1.1431161E-3</v>
      </c>
      <c r="N70" s="25">
        <v>0.12292036000000002</v>
      </c>
      <c r="O70" s="25">
        <v>0.11868024999999999</v>
      </c>
      <c r="P70" s="13">
        <v>3.1011210000000001E-2</v>
      </c>
      <c r="Q70" s="13">
        <v>7.2954009999999991E-4</v>
      </c>
      <c r="R70" s="13">
        <v>2.3562250000000004E-4</v>
      </c>
      <c r="S70" s="25">
        <v>0.11648568999999999</v>
      </c>
      <c r="T70" s="25">
        <v>0.16719920999999999</v>
      </c>
      <c r="U70" s="25">
        <v>0.22648080999999998</v>
      </c>
      <c r="V70" s="13">
        <v>4.1062463999999997E-5</v>
      </c>
      <c r="W70" s="25">
        <v>0.31674383999999994</v>
      </c>
      <c r="X70" s="25">
        <v>0.19131876</v>
      </c>
      <c r="Y70" s="13">
        <v>9.4740839999999987E-4</v>
      </c>
      <c r="Z70" s="13">
        <v>3.5834489999999997E-2</v>
      </c>
      <c r="AA70" s="25">
        <v>0.24850225000000001</v>
      </c>
    </row>
    <row r="71" spans="1:27">
      <c r="A71" s="34"/>
      <c r="B71" s="32" t="s">
        <v>164</v>
      </c>
      <c r="C71" s="13" t="s">
        <v>165</v>
      </c>
      <c r="D71" s="25">
        <v>0.24393721000000002</v>
      </c>
      <c r="E71" s="13">
        <v>5.480281E-2</v>
      </c>
      <c r="F71" s="13">
        <v>3.5344E-2</v>
      </c>
      <c r="G71" s="13">
        <v>5.2349440000000003E-4</v>
      </c>
      <c r="H71" s="13">
        <v>4.0200250000000007E-2</v>
      </c>
      <c r="I71" s="13">
        <v>1.382976E-2</v>
      </c>
      <c r="J71" s="13">
        <v>6.9063839999999987E-2</v>
      </c>
      <c r="K71" s="24">
        <v>0.13535041</v>
      </c>
      <c r="L71" s="25">
        <v>0.27071208999999996</v>
      </c>
      <c r="M71" s="13">
        <v>0.25715041</v>
      </c>
      <c r="N71" s="13">
        <v>4.343056E-2</v>
      </c>
      <c r="O71" s="13">
        <v>2.1903999999999996E-2</v>
      </c>
      <c r="P71" s="13">
        <v>2.8718881E-3</v>
      </c>
      <c r="Q71" s="13">
        <v>2.4806250000000002E-2</v>
      </c>
      <c r="R71" s="13">
        <v>1.6353935999999997E-3</v>
      </c>
      <c r="S71" s="13">
        <v>2.1608999999999996E-2</v>
      </c>
      <c r="T71" s="13">
        <v>4.0233648999999996E-3</v>
      </c>
      <c r="U71" s="13">
        <v>4.1697639999999994E-2</v>
      </c>
      <c r="V71" s="13">
        <v>1.7161000000000003E-2</v>
      </c>
      <c r="W71" s="25">
        <v>0.21409128999999999</v>
      </c>
      <c r="X71" s="13">
        <v>2.2401288999999995E-3</v>
      </c>
      <c r="Y71" s="25">
        <v>9.3452490000000013E-2</v>
      </c>
      <c r="Z71" s="13">
        <v>3.147076E-2</v>
      </c>
      <c r="AA71" s="25">
        <v>0.14303523999999998</v>
      </c>
    </row>
    <row r="72" spans="1:27">
      <c r="A72" s="34"/>
      <c r="B72" s="33"/>
      <c r="C72" s="13" t="s">
        <v>166</v>
      </c>
      <c r="D72" s="25">
        <v>0.32890225000000001</v>
      </c>
      <c r="E72" s="25">
        <v>0.11035684</v>
      </c>
      <c r="F72" s="13">
        <v>4.9062250000000002E-2</v>
      </c>
      <c r="G72" s="13">
        <v>6.6770559999999996E-6</v>
      </c>
      <c r="H72" s="24">
        <v>8.797155999999999E-2</v>
      </c>
      <c r="I72" s="13">
        <v>1.9126890000000001E-2</v>
      </c>
      <c r="J72" s="13">
        <v>0.13053769000000001</v>
      </c>
      <c r="K72" s="24">
        <v>0.16974399999999998</v>
      </c>
      <c r="L72" s="25">
        <v>0.31181056000000001</v>
      </c>
      <c r="M72" s="13">
        <v>1.0281960000000001E-2</v>
      </c>
      <c r="N72" s="25">
        <v>8.328996000000001E-2</v>
      </c>
      <c r="O72" s="13">
        <v>5.9389690000000002E-2</v>
      </c>
      <c r="P72" s="13">
        <v>8.7320249999999996E-4</v>
      </c>
      <c r="Q72" s="13">
        <v>8.4274090000000001E-4</v>
      </c>
      <c r="R72" s="13">
        <v>1.4713690000000001E-2</v>
      </c>
      <c r="S72" s="13">
        <v>6.4566810000000002E-2</v>
      </c>
      <c r="T72" s="13">
        <v>2.2320360000000001E-2</v>
      </c>
      <c r="U72" s="13">
        <v>1.1990249999999999E-2</v>
      </c>
      <c r="V72" s="13">
        <v>2.8968039999999997E-2</v>
      </c>
      <c r="W72" s="25">
        <v>0.23824160999999999</v>
      </c>
      <c r="X72" s="13">
        <v>4.397409E-2</v>
      </c>
      <c r="Y72" s="25">
        <v>0.11478543999999999</v>
      </c>
      <c r="Z72" s="13">
        <v>2.6030404000000002E-3</v>
      </c>
      <c r="AA72" s="25">
        <v>0.21288995999999999</v>
      </c>
    </row>
    <row r="73" spans="1:27">
      <c r="A73" s="34"/>
      <c r="B73" s="32" t="s">
        <v>167</v>
      </c>
      <c r="C73" s="13" t="s">
        <v>168</v>
      </c>
      <c r="D73" s="25">
        <v>0.14311089000000002</v>
      </c>
      <c r="E73" s="25">
        <v>0.12952801</v>
      </c>
      <c r="F73" s="25">
        <v>9.1748410000000002E-2</v>
      </c>
      <c r="G73" s="13">
        <v>7.9905720999999992E-3</v>
      </c>
      <c r="H73" s="13">
        <v>6.4566810000000002E-2</v>
      </c>
      <c r="I73" s="13">
        <v>1.022121E-2</v>
      </c>
      <c r="J73" s="13">
        <v>0.15382083999999999</v>
      </c>
      <c r="K73" s="24">
        <v>0.13089924</v>
      </c>
      <c r="L73" s="25">
        <v>8.4972249999999985E-2</v>
      </c>
      <c r="M73" s="13">
        <v>7.3116159999999986E-2</v>
      </c>
      <c r="N73" s="13">
        <v>8.8585743999999994E-3</v>
      </c>
      <c r="O73" s="25">
        <v>9.8094239999999985E-2</v>
      </c>
      <c r="P73" s="13">
        <v>4.3513960000000001E-4</v>
      </c>
      <c r="Q73" s="13">
        <v>6.6770560000000007E-2</v>
      </c>
      <c r="R73" s="13">
        <v>6.6324736E-3</v>
      </c>
      <c r="S73" s="13">
        <v>6.4821160000000003E-2</v>
      </c>
      <c r="T73" s="25">
        <v>0.10036224000000002</v>
      </c>
      <c r="U73" s="13">
        <v>8.328996E-4</v>
      </c>
      <c r="V73" s="13">
        <v>8.1567359999999993E-4</v>
      </c>
      <c r="W73" s="25">
        <v>0.10355523999999998</v>
      </c>
      <c r="X73" s="13">
        <v>3.6863999999999994E-4</v>
      </c>
      <c r="Y73" s="13">
        <v>6.6306249999999991E-4</v>
      </c>
      <c r="Z73" s="13">
        <v>1.044484E-2</v>
      </c>
      <c r="AA73" s="13">
        <v>6.1009000000000001E-2</v>
      </c>
    </row>
    <row r="74" spans="1:27">
      <c r="A74" s="34"/>
      <c r="B74" s="34"/>
      <c r="C74" s="13" t="s">
        <v>169</v>
      </c>
      <c r="D74" s="25">
        <v>0.17189316000000002</v>
      </c>
      <c r="E74" s="25">
        <v>0.17539344000000001</v>
      </c>
      <c r="F74" s="13">
        <v>3.4040250000000001E-2</v>
      </c>
      <c r="G74" s="13">
        <v>5.6548840000000003E-2</v>
      </c>
      <c r="H74" s="24">
        <v>0.13373649000000001</v>
      </c>
      <c r="I74" s="13">
        <v>1.597696E-4</v>
      </c>
      <c r="J74" s="13">
        <v>1.1214809999999999E-2</v>
      </c>
      <c r="K74" s="24">
        <v>0.16273156</v>
      </c>
      <c r="L74" s="25">
        <v>0.16540489</v>
      </c>
      <c r="M74" s="13">
        <v>1.8279039999999996E-2</v>
      </c>
      <c r="N74" s="13">
        <v>4.2724889999999995E-2</v>
      </c>
      <c r="O74" s="25">
        <v>0.15327225</v>
      </c>
      <c r="P74" s="13">
        <v>1.3225000000000001E-2</v>
      </c>
      <c r="Q74" s="13">
        <v>1.5301690000000001E-2</v>
      </c>
      <c r="R74" s="13">
        <v>3.2616360000000004E-2</v>
      </c>
      <c r="S74" s="25">
        <v>8.7852959999999994E-2</v>
      </c>
      <c r="T74" s="25">
        <v>0.13838400000000001</v>
      </c>
      <c r="U74" s="13">
        <v>3.9204000000000003E-2</v>
      </c>
      <c r="V74" s="13">
        <v>7.0845888999999989E-5</v>
      </c>
      <c r="W74" s="25">
        <v>0.18455616</v>
      </c>
      <c r="X74" s="25">
        <v>9.8407689999999992E-2</v>
      </c>
      <c r="Y74" s="13">
        <v>1.1278440000000001E-2</v>
      </c>
      <c r="Z74" s="13">
        <v>1.2904960000000002E-2</v>
      </c>
      <c r="AA74" s="13">
        <v>5.793649E-2</v>
      </c>
    </row>
    <row r="75" spans="1:27">
      <c r="A75" s="34"/>
      <c r="B75" s="33"/>
      <c r="C75" s="13" t="s">
        <v>170</v>
      </c>
      <c r="D75" s="25">
        <v>0.31899903999999996</v>
      </c>
      <c r="E75" s="13">
        <v>2.0938089999999999E-2</v>
      </c>
      <c r="F75" s="13">
        <v>5.0041475999999998E-3</v>
      </c>
      <c r="G75" s="13">
        <v>2.1286810000000002E-6</v>
      </c>
      <c r="H75" s="13">
        <v>5.456896E-2</v>
      </c>
      <c r="I75" s="13">
        <v>1.1235999999999999E-2</v>
      </c>
      <c r="J75" s="13">
        <v>2.9036159999999998E-2</v>
      </c>
      <c r="K75" s="24">
        <v>0.26718561000000002</v>
      </c>
      <c r="L75" s="25">
        <v>0.32558436000000002</v>
      </c>
      <c r="M75" s="13">
        <v>0.71436303999999995</v>
      </c>
      <c r="N75" s="13">
        <v>4.7262760000000001E-2</v>
      </c>
      <c r="O75" s="25">
        <v>0.10074276000000001</v>
      </c>
      <c r="P75" s="13">
        <v>2.0475624999999999E-3</v>
      </c>
      <c r="Q75" s="13">
        <v>2.262016E-2</v>
      </c>
      <c r="R75" s="13">
        <v>4.905601600000001E-3</v>
      </c>
      <c r="S75" s="25">
        <v>0.10374841</v>
      </c>
      <c r="T75" s="25">
        <v>8.3232249999999994E-2</v>
      </c>
      <c r="U75" s="13">
        <v>4.149369E-2</v>
      </c>
      <c r="V75" s="25">
        <v>0.12404484</v>
      </c>
      <c r="W75" s="25">
        <v>0.23193855999999996</v>
      </c>
      <c r="X75" s="13">
        <v>3.0171689999999998E-2</v>
      </c>
      <c r="Y75" s="25">
        <v>9.2415999999999998E-2</v>
      </c>
      <c r="Z75" s="13">
        <v>3.9920040000000003E-4</v>
      </c>
      <c r="AA75" s="25">
        <v>0.15007876000000001</v>
      </c>
    </row>
    <row r="76" spans="1:27">
      <c r="A76" s="34"/>
      <c r="B76" s="13" t="s">
        <v>171</v>
      </c>
      <c r="C76" s="13" t="s">
        <v>172</v>
      </c>
      <c r="D76" s="25">
        <v>0.25553024999999996</v>
      </c>
      <c r="E76" s="13">
        <v>7.8848640000000005E-4</v>
      </c>
      <c r="F76" s="13">
        <v>1.6810000000000002E-3</v>
      </c>
      <c r="G76" s="13">
        <v>2.8718881E-3</v>
      </c>
      <c r="H76" s="13">
        <v>2.187441E-2</v>
      </c>
      <c r="I76" s="13">
        <v>2.1403690000000003E-2</v>
      </c>
      <c r="J76" s="13">
        <v>7.3603689999999986E-2</v>
      </c>
      <c r="K76" s="24">
        <v>0.26040608999999998</v>
      </c>
      <c r="L76" s="25">
        <v>0.25421763999999997</v>
      </c>
      <c r="M76" s="13">
        <v>9.2598490000000006E-2</v>
      </c>
      <c r="N76" s="25">
        <v>0.10975968999999999</v>
      </c>
      <c r="O76" s="25">
        <v>0.16394400999999997</v>
      </c>
      <c r="P76" s="13">
        <v>7.7785210000000013E-4</v>
      </c>
      <c r="Q76" s="13">
        <v>1.1902500000000001E-3</v>
      </c>
      <c r="R76" s="13">
        <v>2.5210440999999997E-3</v>
      </c>
      <c r="S76" s="13">
        <v>6.0450625000000001E-3</v>
      </c>
      <c r="T76" s="13">
        <v>1.0182481000000001E-3</v>
      </c>
      <c r="U76" s="13">
        <v>3.3616803999999998E-3</v>
      </c>
      <c r="V76" s="13">
        <v>1.2791610000000002E-2</v>
      </c>
      <c r="W76" s="25">
        <v>0.11881809</v>
      </c>
      <c r="X76" s="13">
        <v>2.0880249999999996E-2</v>
      </c>
      <c r="Y76" s="25">
        <v>0.11669056000000001</v>
      </c>
      <c r="Z76" s="13">
        <v>7.7492808999999998E-3</v>
      </c>
      <c r="AA76" s="25">
        <v>0.22857961000000002</v>
      </c>
    </row>
    <row r="77" spans="1:27">
      <c r="A77" s="34"/>
      <c r="B77" s="32" t="s">
        <v>173</v>
      </c>
      <c r="C77" s="13" t="s">
        <v>174</v>
      </c>
      <c r="D77" s="25">
        <v>0.28440888999999997</v>
      </c>
      <c r="E77" s="13">
        <v>5.9292249999999998E-2</v>
      </c>
      <c r="F77" s="13">
        <v>2.1903999999999996E-2</v>
      </c>
      <c r="G77" s="13">
        <v>2.1520890000000001E-2</v>
      </c>
      <c r="H77" s="24">
        <v>7.9806249999999981E-2</v>
      </c>
      <c r="I77" s="13">
        <v>5.3187849E-5</v>
      </c>
      <c r="J77" s="13">
        <v>1.7848960000000001E-2</v>
      </c>
      <c r="K77" s="24">
        <v>0.24571848999999998</v>
      </c>
      <c r="L77" s="25">
        <v>0.10660225000000001</v>
      </c>
      <c r="M77" s="13">
        <v>0.11431161000000001</v>
      </c>
      <c r="N77" s="13">
        <v>8.1504783999999993E-3</v>
      </c>
      <c r="O77" s="25">
        <v>0.18096516000000001</v>
      </c>
      <c r="P77" s="13">
        <v>7.5012920999999999E-5</v>
      </c>
      <c r="Q77" s="13">
        <v>6.1206760000000009E-4</v>
      </c>
      <c r="R77" s="13">
        <v>3.8769609999999996E-2</v>
      </c>
      <c r="S77" s="13">
        <v>4.8356010000000005E-2</v>
      </c>
      <c r="T77" s="25">
        <v>8.5614760000000012E-2</v>
      </c>
      <c r="U77" s="13">
        <v>9.6353855999999991E-3</v>
      </c>
      <c r="V77" s="13">
        <v>5.1256959999999997E-2</v>
      </c>
      <c r="W77" s="25">
        <v>0.16966160999999999</v>
      </c>
      <c r="X77" s="13">
        <v>2.7159040000000002E-2</v>
      </c>
      <c r="Y77" s="13">
        <v>4.3848360000000003E-2</v>
      </c>
      <c r="Z77" s="13">
        <v>1.3548959999999999E-4</v>
      </c>
      <c r="AA77" s="25">
        <v>0.13995080999999998</v>
      </c>
    </row>
    <row r="78" spans="1:27">
      <c r="A78" s="34"/>
      <c r="B78" s="34"/>
      <c r="C78" s="13" t="s">
        <v>175</v>
      </c>
      <c r="D78" s="25">
        <v>0.45131523999999995</v>
      </c>
      <c r="E78" s="25">
        <v>0.14455203999999999</v>
      </c>
      <c r="F78" s="13">
        <v>4.1783296000000008E-3</v>
      </c>
      <c r="G78" s="13">
        <v>1.283689E-2</v>
      </c>
      <c r="H78" s="13">
        <v>4.3097760000000006E-2</v>
      </c>
      <c r="I78" s="13">
        <v>8.2483839999999997E-4</v>
      </c>
      <c r="J78" s="13">
        <v>9.7318225000000008E-3</v>
      </c>
      <c r="K78" s="24">
        <v>0.33756099999999994</v>
      </c>
      <c r="L78" s="25">
        <v>0.37185604</v>
      </c>
      <c r="M78" s="13">
        <v>0.13830961</v>
      </c>
      <c r="N78" s="13">
        <v>1.4065959999999999E-2</v>
      </c>
      <c r="O78" s="25">
        <v>0.14040008999999998</v>
      </c>
      <c r="P78" s="13">
        <v>2.042041E-2</v>
      </c>
      <c r="Q78" s="13">
        <v>6.3202500000000003E-3</v>
      </c>
      <c r="R78" s="13">
        <v>1.1042329000000002E-3</v>
      </c>
      <c r="S78" s="13">
        <v>7.0278010000000002E-2</v>
      </c>
      <c r="T78" s="25">
        <v>7.7617960000000014E-2</v>
      </c>
      <c r="U78" s="25">
        <v>0.21818241000000002</v>
      </c>
      <c r="V78" s="13">
        <v>4.2889401000000011E-3</v>
      </c>
      <c r="W78" s="25">
        <v>0.34128964000000006</v>
      </c>
      <c r="X78" s="25">
        <v>8.3405439999999997E-2</v>
      </c>
      <c r="Y78" s="13">
        <v>1.359556E-2</v>
      </c>
      <c r="Z78" s="13">
        <v>7.7933583999999995E-3</v>
      </c>
      <c r="AA78" s="25">
        <v>0.34668544000000001</v>
      </c>
    </row>
    <row r="79" spans="1:27">
      <c r="A79" s="34"/>
      <c r="B79" s="33"/>
      <c r="C79" s="13" t="s">
        <v>176</v>
      </c>
      <c r="D79" s="25">
        <v>0.17994564000000002</v>
      </c>
      <c r="E79" s="25">
        <v>0.11256025000000001</v>
      </c>
      <c r="F79" s="13">
        <v>4.2107039999999998E-4</v>
      </c>
      <c r="G79" s="13">
        <v>7.5707401000000007E-3</v>
      </c>
      <c r="H79" s="13">
        <v>1.2769000000000001E-2</v>
      </c>
      <c r="I79" s="13">
        <v>1.3727024999999999E-3</v>
      </c>
      <c r="J79" s="13">
        <v>1.6080099999999998E-3</v>
      </c>
      <c r="K79" s="24">
        <v>0.17960644000000001</v>
      </c>
      <c r="L79" s="25">
        <v>0.13660415999999997</v>
      </c>
      <c r="M79" s="13">
        <v>0.13830961</v>
      </c>
      <c r="N79" s="13">
        <v>7.1216721000000012E-3</v>
      </c>
      <c r="O79" s="25">
        <v>0.10936248999999999</v>
      </c>
      <c r="P79" s="13">
        <v>1.6848039999999998E-2</v>
      </c>
      <c r="Q79" s="13">
        <v>4.9150890000000003E-2</v>
      </c>
      <c r="R79" s="13">
        <v>3.4963569000000002E-3</v>
      </c>
      <c r="S79" s="25">
        <v>0.11771761000000001</v>
      </c>
      <c r="T79" s="25">
        <v>0.17214200999999998</v>
      </c>
      <c r="U79" s="25">
        <v>8.5966240000000013E-2</v>
      </c>
      <c r="V79" s="13">
        <v>4.5346755999999995E-3</v>
      </c>
      <c r="W79" s="25">
        <v>0.11262736000000001</v>
      </c>
      <c r="X79" s="13">
        <v>4.2518439999999998E-2</v>
      </c>
      <c r="Y79" s="13">
        <v>1.3735839999999999E-2</v>
      </c>
      <c r="Z79" s="13">
        <v>2.765569E-6</v>
      </c>
      <c r="AA79" s="25">
        <v>5.4475559999999999E-2</v>
      </c>
    </row>
    <row r="80" spans="1:27">
      <c r="A80" s="34"/>
      <c r="B80" s="32" t="s">
        <v>177</v>
      </c>
      <c r="C80" s="13" t="s">
        <v>178</v>
      </c>
      <c r="D80" s="25">
        <v>0.10471696</v>
      </c>
      <c r="E80" s="13">
        <v>5.0985639999999997E-4</v>
      </c>
      <c r="F80" s="13">
        <v>7.5394489000000006E-3</v>
      </c>
      <c r="G80" s="13">
        <v>2.070721E-2</v>
      </c>
      <c r="H80" s="13">
        <v>5.2624359999999995E-2</v>
      </c>
      <c r="I80" s="13">
        <v>3.1192224999999998E-3</v>
      </c>
      <c r="J80" s="13">
        <v>7.8344009999999992E-2</v>
      </c>
      <c r="K80" s="24">
        <v>0.11424400000000001</v>
      </c>
      <c r="L80" s="25">
        <v>0.15062160999999999</v>
      </c>
      <c r="M80" s="13">
        <v>0.60450624999999991</v>
      </c>
      <c r="N80" s="13">
        <v>5.2808040000000001E-2</v>
      </c>
      <c r="O80" s="13">
        <v>2.8190409999999999E-2</v>
      </c>
      <c r="P80" s="25">
        <v>0.11902499999999998</v>
      </c>
      <c r="Q80" s="13">
        <v>5.2287360999999999E-3</v>
      </c>
      <c r="R80" s="13">
        <v>2.7688959999999999E-2</v>
      </c>
      <c r="S80" s="13">
        <v>6.6977855999999997E-3</v>
      </c>
      <c r="T80" s="13">
        <v>1.2694969E-3</v>
      </c>
      <c r="U80" s="13">
        <v>3.2472040000000001E-2</v>
      </c>
      <c r="V80" s="13">
        <v>5.5681444000000007E-3</v>
      </c>
      <c r="W80" s="25">
        <v>0.12559935999999999</v>
      </c>
      <c r="X80" s="13">
        <v>1.2656250000000001E-2</v>
      </c>
      <c r="Y80" s="13">
        <v>4.5028840000000001E-2</v>
      </c>
      <c r="Z80" s="13">
        <v>6.0959610000000004E-2</v>
      </c>
      <c r="AA80" s="13">
        <v>5.6453760000000006E-2</v>
      </c>
    </row>
    <row r="81" spans="1:27">
      <c r="A81" s="34"/>
      <c r="B81" s="33"/>
      <c r="C81" s="13" t="s">
        <v>179</v>
      </c>
      <c r="D81" s="25">
        <v>0.34574399999999994</v>
      </c>
      <c r="E81" s="25">
        <v>0.12124324</v>
      </c>
      <c r="F81" s="25">
        <v>0.136161</v>
      </c>
      <c r="G81" s="13">
        <v>6.5535999999999997E-2</v>
      </c>
      <c r="H81" s="24">
        <v>0.27583503999999998</v>
      </c>
      <c r="I81" s="13">
        <v>2.5792359999999997E-2</v>
      </c>
      <c r="J81" s="13">
        <v>3.7519690000000001E-2</v>
      </c>
      <c r="K81" s="24">
        <v>0.28633201000000003</v>
      </c>
      <c r="L81" s="25">
        <v>0.30636225</v>
      </c>
      <c r="M81" s="13">
        <v>0.25715041</v>
      </c>
      <c r="N81" s="13">
        <v>2.0938089999999999E-2</v>
      </c>
      <c r="O81" s="25">
        <v>0.12595401000000001</v>
      </c>
      <c r="P81" s="13">
        <v>9.8406399999999995E-3</v>
      </c>
      <c r="Q81" s="25">
        <v>0.10478169</v>
      </c>
      <c r="R81" s="25">
        <v>0.10061583999999998</v>
      </c>
      <c r="S81" s="25">
        <v>0.12659364000000001</v>
      </c>
      <c r="T81" s="25">
        <v>0.11082240999999998</v>
      </c>
      <c r="U81" s="13">
        <v>1.833316E-4</v>
      </c>
      <c r="V81" s="13">
        <v>1.1924639999999998E-4</v>
      </c>
      <c r="W81" s="25">
        <v>0.37344320999999997</v>
      </c>
      <c r="X81" s="13">
        <v>3.9006250000000006E-2</v>
      </c>
      <c r="Y81" s="13">
        <v>1.6796159999999997E-2</v>
      </c>
      <c r="Z81" s="13">
        <v>1.3853289999999999E-2</v>
      </c>
      <c r="AA81" s="25">
        <v>0.22316175999999999</v>
      </c>
    </row>
    <row r="82" spans="1:27">
      <c r="A82" s="34"/>
      <c r="B82" s="32" t="s">
        <v>180</v>
      </c>
      <c r="C82" s="13" t="s">
        <v>181</v>
      </c>
      <c r="D82" s="25">
        <v>0.25270729000000003</v>
      </c>
      <c r="E82" s="25">
        <v>8.1624490000000008E-2</v>
      </c>
      <c r="F82" s="13">
        <v>5.7599999999999998E-2</v>
      </c>
      <c r="G82" s="13">
        <v>7.0644024999999997E-3</v>
      </c>
      <c r="H82" s="13">
        <v>3.61E-2</v>
      </c>
      <c r="I82" s="13">
        <v>3.3258288999999997E-3</v>
      </c>
      <c r="J82" s="13">
        <v>1.8686889999999998E-2</v>
      </c>
      <c r="K82" s="24">
        <v>0.20557156000000001</v>
      </c>
      <c r="L82" s="25">
        <v>0.27175368999999999</v>
      </c>
      <c r="M82" s="13">
        <v>0.71436303999999995</v>
      </c>
      <c r="N82" s="25">
        <v>8.2656249999999987E-2</v>
      </c>
      <c r="O82" s="25">
        <v>7.5680010000000006E-2</v>
      </c>
      <c r="P82" s="13">
        <v>2.5381444000000001E-3</v>
      </c>
      <c r="Q82" s="13">
        <v>5.2120889999999998E-4</v>
      </c>
      <c r="R82" s="13">
        <v>3.6808489000000002E-5</v>
      </c>
      <c r="S82" s="25">
        <v>9.2294440000000005E-2</v>
      </c>
      <c r="T82" s="25">
        <v>0.10407076</v>
      </c>
      <c r="U82" s="13">
        <v>6.4110239999999985E-2</v>
      </c>
      <c r="V82" s="13">
        <v>1.2924025000000002E-3</v>
      </c>
      <c r="W82" s="25">
        <v>0.35283599999999998</v>
      </c>
      <c r="X82" s="13">
        <v>7.4802250000000015E-2</v>
      </c>
      <c r="Y82" s="13">
        <v>5.7312360000000002E-4</v>
      </c>
      <c r="Z82" s="13">
        <v>5.4922920999999989E-3</v>
      </c>
      <c r="AA82" s="25">
        <v>0.22108804000000001</v>
      </c>
    </row>
    <row r="83" spans="1:27">
      <c r="A83" s="34"/>
      <c r="B83" s="33"/>
      <c r="C83" s="13" t="s">
        <v>182</v>
      </c>
      <c r="D83" s="25">
        <v>0.33593615999999998</v>
      </c>
      <c r="E83" s="25">
        <v>9.0300249999999999E-2</v>
      </c>
      <c r="F83" s="13">
        <v>1.7089956000000002E-3</v>
      </c>
      <c r="G83" s="13">
        <v>2.2320360000000001E-2</v>
      </c>
      <c r="H83" s="24">
        <v>0.12988816</v>
      </c>
      <c r="I83" s="13">
        <v>1.1837439999999999E-2</v>
      </c>
      <c r="J83" s="13">
        <v>8.3795715999999999E-3</v>
      </c>
      <c r="K83" s="24">
        <v>0.25351224999999994</v>
      </c>
      <c r="L83" s="25">
        <v>0.24870168999999998</v>
      </c>
      <c r="M83" s="13">
        <v>0.45711121000000005</v>
      </c>
      <c r="N83" s="13">
        <v>2.5600000000000001E-2</v>
      </c>
      <c r="O83" s="25">
        <v>0.22581504000000002</v>
      </c>
      <c r="P83" s="13">
        <v>2.5824490000000002E-2</v>
      </c>
      <c r="Q83" s="13">
        <v>2.411809E-4</v>
      </c>
      <c r="R83" s="13">
        <v>1.8225000000000002E-2</v>
      </c>
      <c r="S83" s="13">
        <v>7.3278490000000002E-2</v>
      </c>
      <c r="T83" s="25">
        <v>8.678915999999999E-2</v>
      </c>
      <c r="U83" s="13">
        <v>1.0863616000000003E-3</v>
      </c>
      <c r="V83" s="13">
        <v>2.6797690000000002E-2</v>
      </c>
      <c r="W83" s="25">
        <v>0.38489615999999993</v>
      </c>
      <c r="X83" s="25">
        <v>0.18378369000000003</v>
      </c>
      <c r="Y83" s="13">
        <v>2.3043239999999996E-2</v>
      </c>
      <c r="Z83" s="13">
        <v>1.2144040000000002E-2</v>
      </c>
      <c r="AA83" s="25">
        <v>0.38564100000000001</v>
      </c>
    </row>
    <row r="84" spans="1:27">
      <c r="A84" s="34"/>
      <c r="B84" s="13" t="s">
        <v>183</v>
      </c>
      <c r="C84" s="13" t="s">
        <v>184</v>
      </c>
      <c r="D84" s="25">
        <v>9.4003559999999986E-2</v>
      </c>
      <c r="E84" s="13">
        <v>7.7563248999999992E-3</v>
      </c>
      <c r="F84" s="13">
        <v>4.3347239999999995E-2</v>
      </c>
      <c r="G84" s="13">
        <v>0.10304100000000001</v>
      </c>
      <c r="H84" s="13">
        <v>3.2652489999999999E-2</v>
      </c>
      <c r="I84" s="13">
        <v>3.9840159999999999E-2</v>
      </c>
      <c r="J84" s="13">
        <v>1.2880921000000001E-5</v>
      </c>
      <c r="K84" s="24">
        <v>0.12517444</v>
      </c>
      <c r="L84" s="25">
        <v>7.3875239999999995E-2</v>
      </c>
      <c r="M84" s="13">
        <v>1.0281960000000001E-2</v>
      </c>
      <c r="N84" s="13">
        <v>2.4774760000000003E-2</v>
      </c>
      <c r="O84" s="13">
        <v>3.5462024999999998E-3</v>
      </c>
      <c r="P84" s="13">
        <v>9.8094239999999997E-4</v>
      </c>
      <c r="Q84" s="13">
        <v>4.9716601000000006E-3</v>
      </c>
      <c r="R84" s="25">
        <v>0.13868176000000002</v>
      </c>
      <c r="S84" s="13">
        <v>6.7782289000000007E-5</v>
      </c>
      <c r="T84" s="13">
        <v>6.7930563999999988E-3</v>
      </c>
      <c r="U84" s="13">
        <v>1.481089E-2</v>
      </c>
      <c r="V84" s="13">
        <v>3.3892810000000002E-2</v>
      </c>
      <c r="W84" s="13">
        <v>4.0602250000000006E-2</v>
      </c>
      <c r="X84" s="13">
        <v>2.5583364000000002E-3</v>
      </c>
      <c r="Y84" s="25">
        <v>0.15594600999999997</v>
      </c>
      <c r="Z84" s="13">
        <v>2.0025625E-3</v>
      </c>
      <c r="AA84" s="13">
        <v>6.3604839999999996E-2</v>
      </c>
    </row>
    <row r="85" spans="1:27">
      <c r="A85" s="33"/>
      <c r="B85" s="13" t="s">
        <v>185</v>
      </c>
      <c r="C85" s="13" t="s">
        <v>186</v>
      </c>
      <c r="D85" s="25">
        <v>0.22043024999999997</v>
      </c>
      <c r="E85" s="13">
        <v>4.4436639999999993E-2</v>
      </c>
      <c r="F85" s="25">
        <v>8.8982890000000009E-2</v>
      </c>
      <c r="G85" s="13">
        <v>2.5504090000000004E-2</v>
      </c>
      <c r="H85" s="13">
        <v>4.3349055999999994E-5</v>
      </c>
      <c r="I85" s="13">
        <v>1.1534759999999999E-4</v>
      </c>
      <c r="J85" s="13">
        <v>9.9181680999999994E-3</v>
      </c>
      <c r="K85" s="24">
        <v>0.22515024999999997</v>
      </c>
      <c r="L85" s="25">
        <v>0.29691601000000006</v>
      </c>
      <c r="M85" s="13">
        <v>1.1431161E-3</v>
      </c>
      <c r="N85" s="13">
        <v>5.2075239999999995E-2</v>
      </c>
      <c r="O85" s="13">
        <v>3.5758809999999995E-2</v>
      </c>
      <c r="P85" s="13">
        <v>7.5498720999999987E-3</v>
      </c>
      <c r="Q85" s="13">
        <v>1.0817521000000001E-3</v>
      </c>
      <c r="R85" s="13">
        <v>6.2346816000000008E-3</v>
      </c>
      <c r="S85" s="13">
        <v>5.6216409999999991E-4</v>
      </c>
      <c r="T85" s="13">
        <v>8.9359208999999988E-5</v>
      </c>
      <c r="U85" s="25">
        <v>0.15460624000000001</v>
      </c>
      <c r="V85" s="13">
        <v>1.6537959999999997E-2</v>
      </c>
      <c r="W85" s="25">
        <v>0.25341155999999998</v>
      </c>
      <c r="X85" s="13">
        <v>9.8962704000000005E-3</v>
      </c>
      <c r="Y85" s="13">
        <v>7.0023424000000009E-3</v>
      </c>
      <c r="Z85" s="13">
        <v>5.7216640000000007E-4</v>
      </c>
      <c r="AA85" s="25">
        <v>0.22543504</v>
      </c>
    </row>
    <row r="86" spans="1:27">
      <c r="A86" s="32" t="s">
        <v>187</v>
      </c>
      <c r="B86" s="13" t="s">
        <v>188</v>
      </c>
      <c r="C86" s="13" t="s">
        <v>189</v>
      </c>
      <c r="D86" s="25">
        <v>0.38291343999999999</v>
      </c>
      <c r="E86" s="25">
        <v>8.404201E-2</v>
      </c>
      <c r="F86" s="13">
        <v>6.295081000000001E-2</v>
      </c>
      <c r="G86" s="13">
        <v>3.9680639999999996E-2</v>
      </c>
      <c r="H86" s="24">
        <v>0.14814801000000002</v>
      </c>
      <c r="I86" s="13">
        <v>4.7032164000000007E-3</v>
      </c>
      <c r="J86" s="13">
        <v>5.8563999999999998E-2</v>
      </c>
      <c r="K86" s="24">
        <v>0.33189120999999994</v>
      </c>
      <c r="L86" s="25">
        <v>0.36132120999999995</v>
      </c>
      <c r="M86" s="13">
        <v>1.1431161E-3</v>
      </c>
      <c r="N86" s="13">
        <v>2.6049959999999997E-2</v>
      </c>
      <c r="O86" s="25">
        <v>7.4692889999999998E-2</v>
      </c>
      <c r="P86" s="13">
        <v>1.2210250000000001E-2</v>
      </c>
      <c r="Q86" s="13">
        <v>4.2784680999999993E-3</v>
      </c>
      <c r="R86" s="13">
        <v>6.1157289999999996E-2</v>
      </c>
      <c r="S86" s="13">
        <v>8.2771290000000011E-2</v>
      </c>
      <c r="T86" s="13">
        <v>6.0172089999999998E-2</v>
      </c>
      <c r="U86" s="13">
        <v>1.117249E-2</v>
      </c>
      <c r="V86" s="13">
        <v>3.9322889999999999E-2</v>
      </c>
      <c r="W86" s="25">
        <v>0.27825624999999998</v>
      </c>
      <c r="X86" s="13">
        <v>4.1861160000000001E-2</v>
      </c>
      <c r="Y86" s="13">
        <v>5.112121E-2</v>
      </c>
      <c r="Z86" s="13">
        <v>1.5775359999999999E-2</v>
      </c>
      <c r="AA86" s="25">
        <v>0.22572001000000003</v>
      </c>
    </row>
    <row r="87" spans="1:27">
      <c r="A87" s="34"/>
      <c r="B87" s="13" t="s">
        <v>190</v>
      </c>
      <c r="C87" s="13" t="s">
        <v>191</v>
      </c>
      <c r="D87" s="25">
        <v>0.60248643999999996</v>
      </c>
      <c r="E87" s="25">
        <v>0.19377603999999998</v>
      </c>
      <c r="F87" s="13">
        <v>1.142761E-2</v>
      </c>
      <c r="G87" s="13">
        <v>2.1315999999999998E-2</v>
      </c>
      <c r="H87" s="24">
        <v>0.19483396</v>
      </c>
      <c r="I87" s="13">
        <v>3.2058243999999996E-3</v>
      </c>
      <c r="J87" s="13">
        <v>0.11937024999999998</v>
      </c>
      <c r="K87" s="24">
        <v>0.52085089000000007</v>
      </c>
      <c r="L87" s="25">
        <v>0.64240224999999995</v>
      </c>
      <c r="M87" s="13">
        <v>0.25715041</v>
      </c>
      <c r="N87" s="13">
        <v>4.5881640000000001E-2</v>
      </c>
      <c r="O87" s="25">
        <v>0.23493409000000001</v>
      </c>
      <c r="P87" s="13">
        <v>3.1399839999999998E-2</v>
      </c>
      <c r="Q87" s="13">
        <v>4.2230249999999995E-4</v>
      </c>
      <c r="R87" s="13">
        <v>1.0670890000000001E-2</v>
      </c>
      <c r="S87" s="13">
        <v>4.2107039999999998E-2</v>
      </c>
      <c r="T87" s="13">
        <v>5.4335609999999999E-2</v>
      </c>
      <c r="U87" s="13">
        <v>2.3030400999999997E-3</v>
      </c>
      <c r="V87" s="13">
        <v>2.0169081E-3</v>
      </c>
      <c r="W87" s="25">
        <v>0.45765224999999998</v>
      </c>
      <c r="X87" s="25">
        <v>0.15421329</v>
      </c>
      <c r="Y87" s="25">
        <v>0.11082240999999998</v>
      </c>
      <c r="Z87" s="13">
        <v>1.0962090000000001E-2</v>
      </c>
      <c r="AA87" s="25">
        <v>0.32194275999999999</v>
      </c>
    </row>
    <row r="88" spans="1:27">
      <c r="A88" s="33"/>
      <c r="B88" s="13" t="s">
        <v>192</v>
      </c>
      <c r="C88" s="13" t="s">
        <v>193</v>
      </c>
      <c r="D88" s="25">
        <v>0.54834025000000008</v>
      </c>
      <c r="E88" s="13">
        <v>6.6563999999999998E-2</v>
      </c>
      <c r="F88" s="13">
        <v>3.069504E-2</v>
      </c>
      <c r="G88" s="13">
        <v>4.9372840000000001E-2</v>
      </c>
      <c r="H88" s="24">
        <v>0.19377603999999998</v>
      </c>
      <c r="I88" s="13">
        <v>2.2108803999999998E-3</v>
      </c>
      <c r="J88" s="13">
        <v>7.9411239999999994E-2</v>
      </c>
      <c r="K88" s="24">
        <v>0.52027369000000012</v>
      </c>
      <c r="L88" s="25">
        <v>0.35748440999999997</v>
      </c>
      <c r="M88" s="13">
        <v>7.3116159999999986E-2</v>
      </c>
      <c r="N88" s="13">
        <v>2.5217440000000001E-2</v>
      </c>
      <c r="O88" s="25">
        <v>0.14899600000000002</v>
      </c>
      <c r="P88" s="13">
        <v>3.0835360000000003E-2</v>
      </c>
      <c r="Q88" s="13">
        <v>1.0673288999999999E-3</v>
      </c>
      <c r="R88" s="13">
        <v>5.5554489999999998E-2</v>
      </c>
      <c r="S88" s="13">
        <v>7.6231210000000008E-2</v>
      </c>
      <c r="T88" s="13">
        <v>4.2189159999999996E-2</v>
      </c>
      <c r="U88" s="13">
        <v>4.4310249999999995E-2</v>
      </c>
      <c r="V88" s="13">
        <v>2.0050560000000002E-2</v>
      </c>
      <c r="W88" s="25">
        <v>0.40985603999999998</v>
      </c>
      <c r="X88" s="13">
        <v>4.2642249999999993E-2</v>
      </c>
      <c r="Y88" s="25">
        <v>8.2311609999999993E-2</v>
      </c>
      <c r="Z88" s="13">
        <v>4.914009999999999E-3</v>
      </c>
      <c r="AA88" s="25">
        <v>0.24216240999999999</v>
      </c>
    </row>
    <row r="89" spans="1:27">
      <c r="A89" s="32" t="s">
        <v>194</v>
      </c>
      <c r="B89" s="13" t="s">
        <v>195</v>
      </c>
      <c r="C89" s="13" t="s">
        <v>196</v>
      </c>
      <c r="D89" s="13">
        <v>9.9729640000000022E-2</v>
      </c>
      <c r="E89" s="13">
        <v>9.7574883999999989E-5</v>
      </c>
      <c r="F89" s="13">
        <v>2.5472159999999997E-2</v>
      </c>
      <c r="G89" s="13">
        <v>8.6974276E-3</v>
      </c>
      <c r="H89" s="13">
        <v>4.9744808999999997E-3</v>
      </c>
      <c r="I89" s="13">
        <v>8.7759424000000003E-3</v>
      </c>
      <c r="J89" s="13">
        <v>4.7523999999999997E-2</v>
      </c>
      <c r="K89" s="13">
        <v>4.016016E-2</v>
      </c>
      <c r="L89" s="25">
        <v>0.12027024</v>
      </c>
      <c r="M89" s="13">
        <v>1.0281960000000001E-2</v>
      </c>
      <c r="N89" s="13">
        <v>6.8016639999999998E-4</v>
      </c>
      <c r="O89" s="13">
        <v>6.7502655999999994E-3</v>
      </c>
      <c r="P89" s="13">
        <v>4.1860899999999991E-3</v>
      </c>
      <c r="Q89" s="13">
        <v>5.3823999999999994E-4</v>
      </c>
      <c r="R89" s="13">
        <v>1.3133159999999998E-2</v>
      </c>
      <c r="S89" s="13">
        <v>6.1305759999999996E-8</v>
      </c>
      <c r="T89" s="13">
        <v>1.1707240000000001E-2</v>
      </c>
      <c r="U89" s="13">
        <v>2.2230810000000004E-2</v>
      </c>
      <c r="V89" s="13">
        <v>9.647236E-4</v>
      </c>
      <c r="W89" s="13">
        <v>6.8434560000000005E-2</v>
      </c>
      <c r="X89" s="13">
        <v>1.1214809999999999E-2</v>
      </c>
      <c r="Y89" s="13">
        <v>2.0534890000000004E-2</v>
      </c>
      <c r="Z89" s="13">
        <v>2.5632009999999997E-2</v>
      </c>
      <c r="AA89" s="25">
        <v>0.26842760999999998</v>
      </c>
    </row>
    <row r="90" spans="1:27">
      <c r="A90" s="34"/>
      <c r="B90" s="32" t="s">
        <v>194</v>
      </c>
      <c r="C90" s="13" t="s">
        <v>197</v>
      </c>
      <c r="D90" s="25">
        <v>0.38019556000000004</v>
      </c>
      <c r="E90" s="13">
        <v>8.0982000999999994E-3</v>
      </c>
      <c r="F90" s="13">
        <v>6.2441604000000013E-3</v>
      </c>
      <c r="G90" s="13">
        <v>1.3853289999999999E-2</v>
      </c>
      <c r="H90" s="13">
        <v>6.6100409999999998E-2</v>
      </c>
      <c r="I90" s="13">
        <v>7.1673155999999998E-3</v>
      </c>
      <c r="J90" s="13">
        <v>0.10156968999999999</v>
      </c>
      <c r="K90" s="24">
        <v>0.32376099999999997</v>
      </c>
      <c r="L90" s="25">
        <v>0.45643535999999996</v>
      </c>
      <c r="M90" s="13">
        <v>7.3116159999999986E-2</v>
      </c>
      <c r="N90" s="13">
        <v>4.6224999999999995E-2</v>
      </c>
      <c r="O90" s="25">
        <v>9.3513640000000009E-2</v>
      </c>
      <c r="P90" s="13">
        <v>2.0575296E-3</v>
      </c>
      <c r="Q90" s="13">
        <v>1.2904960000000002E-2</v>
      </c>
      <c r="R90" s="13">
        <v>2.5185690000000004E-2</v>
      </c>
      <c r="S90" s="13">
        <v>1.3476241E-3</v>
      </c>
      <c r="T90" s="13">
        <v>4.5539560000000008E-4</v>
      </c>
      <c r="U90" s="13">
        <v>1.7848960000000001E-4</v>
      </c>
      <c r="V90" s="13">
        <v>3.7920964000000001E-3</v>
      </c>
      <c r="W90" s="25">
        <v>0.25867396000000004</v>
      </c>
      <c r="X90" s="13">
        <v>1.2034090000000001E-2</v>
      </c>
      <c r="Y90" s="25">
        <v>0.15824484</v>
      </c>
      <c r="Z90" s="13">
        <v>2.5728159999999996E-2</v>
      </c>
      <c r="AA90" s="25">
        <v>0.24740676</v>
      </c>
    </row>
    <row r="91" spans="1:27">
      <c r="A91" s="34"/>
      <c r="B91" s="34"/>
      <c r="C91" s="13" t="s">
        <v>198</v>
      </c>
      <c r="D91" s="25">
        <v>0.33860760999999995</v>
      </c>
      <c r="E91" s="13">
        <v>4.4997264E-3</v>
      </c>
      <c r="F91" s="13">
        <v>1.190281E-2</v>
      </c>
      <c r="G91" s="13">
        <v>2.3500889999999997E-2</v>
      </c>
      <c r="H91" s="13">
        <v>6.2650090000000005E-2</v>
      </c>
      <c r="I91" s="13">
        <v>5.4449640999999988E-3</v>
      </c>
      <c r="J91" s="13">
        <v>0.13111640999999999</v>
      </c>
      <c r="K91" s="24">
        <v>0.28366275999999996</v>
      </c>
      <c r="L91" s="25">
        <v>0.41306329000000008</v>
      </c>
      <c r="M91" s="13">
        <v>7.3116159999999986E-2</v>
      </c>
      <c r="N91" s="13">
        <v>3.3087610000000003E-2</v>
      </c>
      <c r="O91" s="13">
        <v>6.5229160000000008E-2</v>
      </c>
      <c r="P91" s="13">
        <v>1.1946490000000002E-4</v>
      </c>
      <c r="Q91" s="13">
        <v>9.0573289000000015E-3</v>
      </c>
      <c r="R91" s="13">
        <v>3.8572959999999996E-2</v>
      </c>
      <c r="S91" s="13">
        <v>4.3877375999999995E-5</v>
      </c>
      <c r="T91" s="13">
        <v>9.0661210000000003E-4</v>
      </c>
      <c r="U91" s="13">
        <v>2.6687555999999995E-5</v>
      </c>
      <c r="V91" s="13">
        <v>5.3038089999999987E-4</v>
      </c>
      <c r="W91" s="25">
        <v>0.24117920999999998</v>
      </c>
      <c r="X91" s="13">
        <v>5.7214095999999996E-3</v>
      </c>
      <c r="Y91" s="25">
        <v>0.13322499999999998</v>
      </c>
      <c r="Z91" s="13">
        <v>9.9351039999999989E-4</v>
      </c>
      <c r="AA91" s="25">
        <v>0.25431848999999995</v>
      </c>
    </row>
    <row r="92" spans="1:27">
      <c r="A92" s="34"/>
      <c r="B92" s="34"/>
      <c r="C92" s="13" t="s">
        <v>199</v>
      </c>
      <c r="D92" s="25">
        <v>0.54626880999999994</v>
      </c>
      <c r="E92" s="25">
        <v>0.14190288999999998</v>
      </c>
      <c r="F92" s="25">
        <v>7.485696E-2</v>
      </c>
      <c r="G92" s="13">
        <v>6.2300159999999993E-2</v>
      </c>
      <c r="H92" s="24">
        <v>0.22896224999999998</v>
      </c>
      <c r="I92" s="13">
        <v>2.2534008999999999E-3</v>
      </c>
      <c r="J92" s="13">
        <v>7.3929609999999993E-2</v>
      </c>
      <c r="K92" s="24">
        <v>0.41396355999999995</v>
      </c>
      <c r="L92" s="25">
        <v>0.45887075999999999</v>
      </c>
      <c r="M92" s="13">
        <v>4.5711121E-3</v>
      </c>
      <c r="N92" s="25">
        <v>7.2145960000000009E-2</v>
      </c>
      <c r="O92" s="25">
        <v>0.22005481000000002</v>
      </c>
      <c r="P92" s="13">
        <v>3.0835360000000003E-2</v>
      </c>
      <c r="Q92" s="13">
        <v>3.5796288999999998E-5</v>
      </c>
      <c r="R92" s="13">
        <v>3.1258240000000007E-2</v>
      </c>
      <c r="S92" s="13">
        <v>7.4583610000000009E-2</v>
      </c>
      <c r="T92" s="25">
        <v>0.11082240999999998</v>
      </c>
      <c r="U92" s="13">
        <v>2.347024E-2</v>
      </c>
      <c r="V92" s="13">
        <v>5.7073209999999999E-2</v>
      </c>
      <c r="W92" s="25">
        <v>0.53289999999999993</v>
      </c>
      <c r="X92" s="25">
        <v>0.11464996000000001</v>
      </c>
      <c r="Y92" s="25">
        <v>0.10732176</v>
      </c>
      <c r="Z92" s="13">
        <v>2.0192410000000001E-2</v>
      </c>
      <c r="AA92" s="25">
        <v>0.30824704000000003</v>
      </c>
    </row>
    <row r="93" spans="1:27">
      <c r="A93" s="34"/>
      <c r="B93" s="34"/>
      <c r="C93" s="13" t="s">
        <v>200</v>
      </c>
      <c r="D93" s="25">
        <v>0.10758400000000001</v>
      </c>
      <c r="E93" s="13">
        <v>2.0133168999999997E-5</v>
      </c>
      <c r="F93" s="25">
        <v>0.17197609</v>
      </c>
      <c r="G93" s="13">
        <v>0.14371681</v>
      </c>
      <c r="H93" s="24">
        <v>0.10575503999999999</v>
      </c>
      <c r="I93" s="13">
        <v>1.21E-2</v>
      </c>
      <c r="J93" s="13">
        <v>1.6900000000000002E-2</v>
      </c>
      <c r="K93" s="24">
        <v>0.13950224999999999</v>
      </c>
      <c r="L93" s="25">
        <v>8.8982890000000009E-2</v>
      </c>
      <c r="M93" s="13">
        <v>1.0281960000000001E-2</v>
      </c>
      <c r="N93" s="13">
        <v>1.229881E-2</v>
      </c>
      <c r="O93" s="25">
        <v>6.4668490000000009E-2</v>
      </c>
      <c r="P93" s="13">
        <v>2.0735999999999997E-2</v>
      </c>
      <c r="Q93" s="13">
        <v>2.8459689999999996E-2</v>
      </c>
      <c r="R93" s="13">
        <v>4.3139289999999997E-2</v>
      </c>
      <c r="S93" s="13">
        <v>2.1270544000000003E-3</v>
      </c>
      <c r="T93" s="13">
        <v>1.0265616E-3</v>
      </c>
      <c r="U93" s="13">
        <v>2.1345210000000003E-2</v>
      </c>
      <c r="V93" s="13">
        <v>5.0445159999999996E-2</v>
      </c>
      <c r="W93" s="25">
        <v>0.10751841000000002</v>
      </c>
      <c r="X93" s="13">
        <v>0.12702095999999999</v>
      </c>
      <c r="Y93" s="13">
        <v>2.6276409999999997E-2</v>
      </c>
      <c r="Z93" s="13">
        <v>1.5225604E-3</v>
      </c>
      <c r="AA93" s="25">
        <v>0.20502783999999999</v>
      </c>
    </row>
    <row r="94" spans="1:27">
      <c r="A94" s="34"/>
      <c r="B94" s="34"/>
      <c r="C94" s="13" t="s">
        <v>201</v>
      </c>
      <c r="D94" s="25">
        <v>0.21986720999999998</v>
      </c>
      <c r="E94" s="13">
        <v>2.0133168999999997E-5</v>
      </c>
      <c r="F94" s="13">
        <v>2.8527209999999997E-4</v>
      </c>
      <c r="G94" s="13">
        <v>2.3134410000000005E-2</v>
      </c>
      <c r="H94" s="24">
        <v>8.0258889999999999E-2</v>
      </c>
      <c r="I94" s="13">
        <v>8.0048808999999988E-3</v>
      </c>
      <c r="J94" s="13">
        <v>0.11451455999999999</v>
      </c>
      <c r="K94" s="24">
        <v>0.20196036000000003</v>
      </c>
      <c r="L94" s="25">
        <v>0.25120144</v>
      </c>
      <c r="M94" s="13">
        <v>0.29257281000000007</v>
      </c>
      <c r="N94" s="13">
        <v>1.6537959999999997E-2</v>
      </c>
      <c r="O94" s="25">
        <v>7.0596489999999998E-2</v>
      </c>
      <c r="P94" s="13">
        <v>1.0795210000000001E-2</v>
      </c>
      <c r="Q94" s="13">
        <v>7.4390625000000007E-5</v>
      </c>
      <c r="R94" s="13">
        <v>1.0383610000000001E-2</v>
      </c>
      <c r="S94" s="13">
        <v>3.0349080999999999E-5</v>
      </c>
      <c r="T94" s="13">
        <v>1.9909209999999998E-4</v>
      </c>
      <c r="U94" s="13">
        <v>2.1844839999999997E-2</v>
      </c>
      <c r="V94" s="13">
        <v>5.6655729000000005E-3</v>
      </c>
      <c r="W94" s="25">
        <v>0.17172736</v>
      </c>
      <c r="X94" s="13">
        <v>7.9975839999999992E-2</v>
      </c>
      <c r="Y94" s="13">
        <v>5.6263839999999996E-2</v>
      </c>
      <c r="Z94" s="13">
        <v>1.1685610000000001E-2</v>
      </c>
      <c r="AA94" s="25">
        <v>0.22619536000000001</v>
      </c>
    </row>
    <row r="95" spans="1:27">
      <c r="A95" s="34"/>
      <c r="B95" s="34"/>
      <c r="C95" s="13" t="s">
        <v>202</v>
      </c>
      <c r="D95" s="25">
        <v>0.32182929000000005</v>
      </c>
      <c r="E95" s="25">
        <v>0.13264164000000001</v>
      </c>
      <c r="F95" s="13">
        <v>6.0233120999999999E-3</v>
      </c>
      <c r="G95" s="13">
        <v>7.4701449000000014E-3</v>
      </c>
      <c r="H95" s="24">
        <v>0.14280841</v>
      </c>
      <c r="I95" s="13">
        <v>6.0270249999999994E-4</v>
      </c>
      <c r="J95" s="13">
        <v>4.9328409999999996E-2</v>
      </c>
      <c r="K95" s="24">
        <v>0.25190361</v>
      </c>
      <c r="L95" s="25">
        <v>0.27899523999999998</v>
      </c>
      <c r="M95" s="13">
        <v>0.60450624999999991</v>
      </c>
      <c r="N95" s="13">
        <v>5.3176359999999999E-2</v>
      </c>
      <c r="O95" s="25">
        <v>0.13630863999999998</v>
      </c>
      <c r="P95" s="13">
        <v>3.0275999999999997E-2</v>
      </c>
      <c r="Q95" s="13">
        <v>5.5084089999999995E-2</v>
      </c>
      <c r="R95" s="13">
        <v>1.0614564E-5</v>
      </c>
      <c r="S95" s="13">
        <v>2.3839360000000004E-2</v>
      </c>
      <c r="T95" s="13">
        <v>5.2562499999999996E-3</v>
      </c>
      <c r="U95" s="13">
        <v>2.1261320999999997E-5</v>
      </c>
      <c r="V95" s="13">
        <v>8.72356E-3</v>
      </c>
      <c r="W95" s="25">
        <v>0.27102435999999996</v>
      </c>
      <c r="X95" s="13">
        <v>5.2120890000000003E-2</v>
      </c>
      <c r="Y95" s="13">
        <v>4.2230249999999997E-2</v>
      </c>
      <c r="Z95" s="13">
        <v>2.1815289999999999E-6</v>
      </c>
      <c r="AA95" s="13">
        <v>3.2041E-2</v>
      </c>
    </row>
    <row r="96" spans="1:27">
      <c r="A96" s="34"/>
      <c r="B96" s="34"/>
      <c r="C96" s="13" t="s">
        <v>203</v>
      </c>
      <c r="D96" s="25">
        <v>0.37039396000000002</v>
      </c>
      <c r="E96" s="25">
        <v>8.5322410000000015E-2</v>
      </c>
      <c r="F96" s="13">
        <v>5.1483609999999999E-2</v>
      </c>
      <c r="G96" s="13">
        <v>8.8698723999999993E-3</v>
      </c>
      <c r="H96" s="24">
        <v>0.22382361000000001</v>
      </c>
      <c r="I96" s="13">
        <v>9.4420089000000016E-3</v>
      </c>
      <c r="J96" s="13">
        <v>0.12257001000000002</v>
      </c>
      <c r="K96" s="24">
        <v>0.23242040999999997</v>
      </c>
      <c r="L96" s="25">
        <v>0.29997528999999995</v>
      </c>
      <c r="M96" s="13">
        <v>0.45711121000000005</v>
      </c>
      <c r="N96" s="13">
        <v>6.5433640000000015E-2</v>
      </c>
      <c r="O96" s="13">
        <v>5.5884959999999997E-2</v>
      </c>
      <c r="P96" s="13">
        <v>3.3087610000000003E-2</v>
      </c>
      <c r="Q96" s="13">
        <v>5.9351615999999998E-3</v>
      </c>
      <c r="R96" s="25">
        <v>9.1506249999999997E-2</v>
      </c>
      <c r="S96" s="25">
        <v>0.21631801000000001</v>
      </c>
      <c r="T96" s="25">
        <v>0.10903204</v>
      </c>
      <c r="U96" s="25">
        <v>0.10778088999999999</v>
      </c>
      <c r="V96" s="13">
        <v>2.9998239999999999E-2</v>
      </c>
      <c r="W96" s="25">
        <v>0.29920900000000006</v>
      </c>
      <c r="X96" s="13">
        <v>2.3716000000000001E-2</v>
      </c>
      <c r="Y96" s="13">
        <v>3.8572959999999996E-2</v>
      </c>
      <c r="Z96" s="13">
        <v>2.7324089999999999E-4</v>
      </c>
      <c r="AA96" s="25">
        <v>0.23843689000000001</v>
      </c>
    </row>
    <row r="97" spans="1:27">
      <c r="A97" s="34"/>
      <c r="B97" s="34"/>
      <c r="C97" s="13" t="s">
        <v>204</v>
      </c>
      <c r="D97" s="25">
        <v>0.22024248999999999</v>
      </c>
      <c r="E97" s="13">
        <v>5.9584810000000009E-2</v>
      </c>
      <c r="F97" s="25">
        <v>8.5497759999999992E-2</v>
      </c>
      <c r="G97" s="13">
        <v>0.11682724</v>
      </c>
      <c r="H97" s="24">
        <v>0.267289</v>
      </c>
      <c r="I97" s="13">
        <v>9.2929599999999994E-3</v>
      </c>
      <c r="J97" s="13">
        <v>0.11431161000000001</v>
      </c>
      <c r="K97" s="24">
        <v>0.17749369000000001</v>
      </c>
      <c r="L97" s="25">
        <v>0.18344089000000002</v>
      </c>
      <c r="M97" s="13">
        <v>1.1431161E-3</v>
      </c>
      <c r="N97" s="13">
        <v>3.0520089999999997E-4</v>
      </c>
      <c r="O97" s="25">
        <v>0.11048975999999998</v>
      </c>
      <c r="P97" s="13">
        <v>1.4520249999999998E-2</v>
      </c>
      <c r="Q97" s="13">
        <v>5.1652969000000005E-3</v>
      </c>
      <c r="R97" s="13">
        <v>7.5516100000000011E-3</v>
      </c>
      <c r="S97" s="13">
        <v>1.134225E-2</v>
      </c>
      <c r="T97" s="13">
        <v>2.8358559999999998E-2</v>
      </c>
      <c r="U97" s="25">
        <v>0.15745023999999999</v>
      </c>
      <c r="V97" s="13">
        <v>1.121481E-4</v>
      </c>
      <c r="W97" s="25">
        <v>0.25725184000000001</v>
      </c>
      <c r="X97" s="13">
        <v>7.8848639999999998E-2</v>
      </c>
      <c r="Y97" s="13">
        <v>7.0437160000000013E-2</v>
      </c>
      <c r="Z97" s="13">
        <v>2.2410090000000001E-2</v>
      </c>
      <c r="AA97" s="25">
        <v>0.13704803999999998</v>
      </c>
    </row>
    <row r="98" spans="1:27">
      <c r="A98" s="34"/>
      <c r="B98" s="34"/>
      <c r="C98" s="13" t="s">
        <v>205</v>
      </c>
      <c r="D98" s="13">
        <v>2.9480889999999996E-2</v>
      </c>
      <c r="E98" s="13">
        <v>9.3547583999999996E-3</v>
      </c>
      <c r="F98" s="13">
        <v>5.3777609999999997E-2</v>
      </c>
      <c r="G98" s="13">
        <v>7.4201759999999992E-2</v>
      </c>
      <c r="H98" s="13">
        <v>2.9343690000000002E-2</v>
      </c>
      <c r="I98" s="13">
        <v>2.8376928999999996E-3</v>
      </c>
      <c r="J98" s="13">
        <v>1.4462809000000002E-3</v>
      </c>
      <c r="K98" s="13">
        <v>4.986289E-2</v>
      </c>
      <c r="L98" s="13">
        <v>7.0013160000000005E-2</v>
      </c>
      <c r="M98" s="13">
        <v>0.11431161000000001</v>
      </c>
      <c r="N98" s="13">
        <v>9.5419210000000001E-4</v>
      </c>
      <c r="O98" s="13">
        <v>2.0909160000000003E-2</v>
      </c>
      <c r="P98" s="13">
        <v>6.4515999999999998E-4</v>
      </c>
      <c r="Q98" s="13">
        <v>1.9430464000000001E-3</v>
      </c>
      <c r="R98" s="13">
        <v>4.8356009999999994E-4</v>
      </c>
      <c r="S98" s="13">
        <v>2.2724288999999998E-3</v>
      </c>
      <c r="T98" s="13">
        <v>1.1750559999999998E-2</v>
      </c>
      <c r="U98" s="13">
        <v>5.5932249999999996E-2</v>
      </c>
      <c r="V98" s="25">
        <v>0.10413528999999999</v>
      </c>
      <c r="W98" s="13">
        <v>3.4707689999999999E-2</v>
      </c>
      <c r="X98" s="13">
        <v>5.2998400000000001E-3</v>
      </c>
      <c r="Y98" s="13">
        <v>6.1936900000000008E-3</v>
      </c>
      <c r="Z98" s="13">
        <v>5.3314809999999992E-4</v>
      </c>
      <c r="AA98" s="13">
        <v>4.4647689999999997E-2</v>
      </c>
    </row>
    <row r="99" spans="1:27">
      <c r="A99" s="34"/>
      <c r="B99" s="34"/>
      <c r="C99" s="13" t="s">
        <v>206</v>
      </c>
      <c r="D99" s="25">
        <v>0.35688676000000003</v>
      </c>
      <c r="E99" s="25">
        <v>0.12243000999999999</v>
      </c>
      <c r="F99" s="13">
        <v>2.5536040000000002E-4</v>
      </c>
      <c r="G99" s="13">
        <v>6.6308449000000002E-3</v>
      </c>
      <c r="H99" s="13">
        <v>3.5344E-2</v>
      </c>
      <c r="I99" s="13">
        <v>1.8823839999999998E-2</v>
      </c>
      <c r="J99" s="13">
        <v>1.238769E-2</v>
      </c>
      <c r="K99" s="24">
        <v>0.31315215999999996</v>
      </c>
      <c r="L99" s="25">
        <v>0.34269316000000005</v>
      </c>
      <c r="M99" s="13">
        <v>1.0281960000000001E-2</v>
      </c>
      <c r="N99" s="13">
        <v>1.5570916000000002E-3</v>
      </c>
      <c r="O99" s="25">
        <v>0.10484643999999999</v>
      </c>
      <c r="P99" s="13">
        <v>2.5472159999999997E-2</v>
      </c>
      <c r="Q99" s="13">
        <v>1.1707240000000001E-2</v>
      </c>
      <c r="R99" s="13">
        <v>1.879641E-2</v>
      </c>
      <c r="S99" s="13">
        <v>3.8533690000000002E-2</v>
      </c>
      <c r="T99" s="13">
        <v>5.8225689999999997E-2</v>
      </c>
      <c r="U99" s="13">
        <v>2.5760250000000002E-2</v>
      </c>
      <c r="V99" s="13">
        <v>2.3134410000000005E-2</v>
      </c>
      <c r="W99" s="25">
        <v>0.25775929000000003</v>
      </c>
      <c r="X99" s="13">
        <v>9.4494759999999992E-6</v>
      </c>
      <c r="Y99" s="13">
        <v>2.8190409999999999E-2</v>
      </c>
      <c r="Z99" s="13">
        <v>1.9656039999999998E-4</v>
      </c>
      <c r="AA99" s="25">
        <v>0.22638564</v>
      </c>
    </row>
    <row r="100" spans="1:27">
      <c r="A100" s="34"/>
      <c r="B100" s="34"/>
      <c r="C100" s="13" t="s">
        <v>207</v>
      </c>
      <c r="D100" s="25">
        <v>0.20061441000000002</v>
      </c>
      <c r="E100" s="13">
        <v>2.1963239999999998E-2</v>
      </c>
      <c r="F100" s="13">
        <v>4.8180250000000001E-2</v>
      </c>
      <c r="G100" s="13">
        <v>7.6895289999999991E-2</v>
      </c>
      <c r="H100" s="24">
        <v>9.979281000000001E-2</v>
      </c>
      <c r="I100" s="13">
        <v>5.2664048999999996E-3</v>
      </c>
      <c r="J100" s="13">
        <v>2.2470010000000002E-2</v>
      </c>
      <c r="K100" s="24">
        <v>0.18020024999999998</v>
      </c>
      <c r="L100" s="25">
        <v>0.17766224999999999</v>
      </c>
      <c r="M100" s="13">
        <v>4.5711121E-3</v>
      </c>
      <c r="N100" s="13">
        <v>6.8748839999999992E-2</v>
      </c>
      <c r="O100" s="25">
        <v>0.13162384000000002</v>
      </c>
      <c r="P100" s="13">
        <v>8.0999999999999996E-3</v>
      </c>
      <c r="Q100" s="13">
        <v>1.7556249999999999E-4</v>
      </c>
      <c r="R100" s="13">
        <v>1.0302250000000001E-2</v>
      </c>
      <c r="S100" s="13">
        <v>4.0763609999999999E-2</v>
      </c>
      <c r="T100" s="13">
        <v>2.4830288999999998E-3</v>
      </c>
      <c r="U100" s="13">
        <v>1.125721E-2</v>
      </c>
      <c r="V100" s="13">
        <v>3.7785608999999997E-3</v>
      </c>
      <c r="W100" s="25">
        <v>0.15816528999999999</v>
      </c>
      <c r="X100" s="13">
        <v>3.2005209999999999E-2</v>
      </c>
      <c r="Y100" s="13">
        <v>3.6979289999999998E-2</v>
      </c>
      <c r="Z100" s="13">
        <v>2.4837759999999997E-2</v>
      </c>
      <c r="AA100" s="25">
        <v>0.14891881000000001</v>
      </c>
    </row>
    <row r="101" spans="1:27">
      <c r="A101" s="34"/>
      <c r="B101" s="34"/>
      <c r="C101" s="13" t="s">
        <v>208</v>
      </c>
      <c r="D101" s="25">
        <v>0.40921609000000003</v>
      </c>
      <c r="E101" s="13">
        <v>2.6569000000000002E-2</v>
      </c>
      <c r="F101" s="13">
        <v>5.8171129000000002E-5</v>
      </c>
      <c r="G101" s="13">
        <v>8.1848208999999988E-3</v>
      </c>
      <c r="H101" s="13">
        <v>6.4363689999999987E-2</v>
      </c>
      <c r="I101" s="13">
        <v>1.9351201000000001E-3</v>
      </c>
      <c r="J101" s="13">
        <v>9.6534490000000001E-4</v>
      </c>
      <c r="K101" s="24">
        <v>0.50523664000000001</v>
      </c>
      <c r="L101" s="25">
        <v>0.33051000999999997</v>
      </c>
      <c r="M101" s="13">
        <v>0.13830961</v>
      </c>
      <c r="N101" s="13">
        <v>3.4670440000000004E-2</v>
      </c>
      <c r="O101" s="25">
        <v>0.14868735999999999</v>
      </c>
      <c r="P101" s="13">
        <v>1.3735839999999999E-2</v>
      </c>
      <c r="Q101" s="13">
        <v>1.5202890000000002E-2</v>
      </c>
      <c r="R101" s="13">
        <v>3.3233289999999999E-2</v>
      </c>
      <c r="S101" s="13">
        <v>4.0441209999999998E-2</v>
      </c>
      <c r="T101" s="13">
        <v>3.6421225E-3</v>
      </c>
      <c r="U101" s="13">
        <v>7.7668968999999996E-3</v>
      </c>
      <c r="V101" s="13">
        <v>1.3947609999999999E-2</v>
      </c>
      <c r="W101" s="25">
        <v>0.25542915999999993</v>
      </c>
      <c r="X101" s="13">
        <v>4.1011216000000003E-3</v>
      </c>
      <c r="Y101" s="13">
        <v>1.8144089999999995E-2</v>
      </c>
      <c r="Z101" s="13">
        <v>2.3012890000000001E-2</v>
      </c>
      <c r="AA101" s="25">
        <v>0.17239104000000002</v>
      </c>
    </row>
    <row r="102" spans="1:27">
      <c r="A102" s="34"/>
      <c r="B102" s="34"/>
      <c r="C102" s="13" t="s">
        <v>209</v>
      </c>
      <c r="D102" s="25">
        <v>0.24492601</v>
      </c>
      <c r="E102" s="25">
        <v>8.3520999999999984E-2</v>
      </c>
      <c r="F102" s="13">
        <v>3.448449E-4</v>
      </c>
      <c r="G102" s="13">
        <v>7.4132099999999991E-3</v>
      </c>
      <c r="H102" s="24">
        <v>0.14470416</v>
      </c>
      <c r="I102" s="13">
        <v>6.8696409999999999E-2</v>
      </c>
      <c r="J102" s="13">
        <v>6.7808160000000006E-2</v>
      </c>
      <c r="K102" s="24">
        <v>0.18386944000000002</v>
      </c>
      <c r="L102" s="25">
        <v>0.22600515999999998</v>
      </c>
      <c r="M102" s="13">
        <v>7.3116159999999986E-2</v>
      </c>
      <c r="N102" s="13">
        <v>4.3139289999999997E-2</v>
      </c>
      <c r="O102" s="13">
        <v>7.6702564000000013E-3</v>
      </c>
      <c r="P102" s="13">
        <v>2.0249290000000003E-2</v>
      </c>
      <c r="Q102" s="13">
        <v>4.5326409999999992E-6</v>
      </c>
      <c r="R102" s="13">
        <v>5.3407209999999997E-2</v>
      </c>
      <c r="S102" s="13">
        <v>7.6729000000000019E-2</v>
      </c>
      <c r="T102" s="25">
        <v>0.12313080999999999</v>
      </c>
      <c r="U102" s="13">
        <v>4.1512249000000001E-3</v>
      </c>
      <c r="V102" s="13">
        <v>5.1756250000000004E-2</v>
      </c>
      <c r="W102" s="25">
        <v>0.18740241000000002</v>
      </c>
      <c r="X102" s="25">
        <v>8.6435999999999985E-2</v>
      </c>
      <c r="Y102" s="13">
        <v>3.3342760000000006E-2</v>
      </c>
      <c r="Z102" s="13">
        <v>3.7393225000000004E-3</v>
      </c>
      <c r="AA102" s="13">
        <v>7.6507560000000002E-2</v>
      </c>
    </row>
    <row r="103" spans="1:27">
      <c r="A103" s="34"/>
      <c r="B103" s="34"/>
      <c r="C103" s="13" t="s">
        <v>210</v>
      </c>
      <c r="D103" s="25">
        <v>0.37515625000000008</v>
      </c>
      <c r="E103" s="25">
        <v>8.7143040000000005E-2</v>
      </c>
      <c r="F103" s="13">
        <v>1.8171039999999999E-2</v>
      </c>
      <c r="G103" s="13">
        <v>1.6052890000000001E-4</v>
      </c>
      <c r="H103" s="24">
        <v>7.7228409999999983E-2</v>
      </c>
      <c r="I103" s="13">
        <v>6.4566809999999988E-4</v>
      </c>
      <c r="J103" s="13">
        <v>1.5775359999999999E-2</v>
      </c>
      <c r="K103" s="24">
        <v>0.30869135999999997</v>
      </c>
      <c r="L103" s="25">
        <v>0.29441475999999994</v>
      </c>
      <c r="M103" s="13">
        <v>0.60450624999999991</v>
      </c>
      <c r="N103" s="13">
        <v>6.1206760000000006E-2</v>
      </c>
      <c r="O103" s="25">
        <v>0.13337104000000002</v>
      </c>
      <c r="P103" s="13">
        <v>3.5834489999999997E-2</v>
      </c>
      <c r="Q103" s="13">
        <v>1.8096516000000002E-3</v>
      </c>
      <c r="R103" s="13">
        <v>1.8714239999999998E-4</v>
      </c>
      <c r="S103" s="13">
        <v>8.0372249999999992E-2</v>
      </c>
      <c r="T103" s="25">
        <v>9.090224999999999E-2</v>
      </c>
      <c r="U103" s="13">
        <v>8.088336E-4</v>
      </c>
      <c r="V103" s="13">
        <v>2.1159999999999998E-3</v>
      </c>
      <c r="W103" s="25">
        <v>0.27050401000000002</v>
      </c>
      <c r="X103" s="13">
        <v>2.9138489999999996E-2</v>
      </c>
      <c r="Y103" s="13">
        <v>3.1329000000000003E-4</v>
      </c>
      <c r="Z103" s="13">
        <v>1.901641E-4</v>
      </c>
      <c r="AA103" s="25">
        <v>0.20322063999999998</v>
      </c>
    </row>
    <row r="104" spans="1:27">
      <c r="A104" s="34"/>
      <c r="B104" s="34"/>
      <c r="C104" s="13" t="s">
        <v>211</v>
      </c>
      <c r="D104" s="25">
        <v>0.41447844000000006</v>
      </c>
      <c r="E104" s="25">
        <v>0.12187081000000001</v>
      </c>
      <c r="F104" s="13">
        <v>1.6281759999999999E-2</v>
      </c>
      <c r="G104" s="13">
        <v>1.857769E-4</v>
      </c>
      <c r="H104" s="24">
        <v>9.1385290000000008E-2</v>
      </c>
      <c r="I104" s="13">
        <v>7.436528999999999E-4</v>
      </c>
      <c r="J104" s="13">
        <v>4.4647689999999997E-2</v>
      </c>
      <c r="K104" s="24">
        <v>0.34928099999999995</v>
      </c>
      <c r="L104" s="25">
        <v>0.32947599999999994</v>
      </c>
      <c r="M104" s="13">
        <v>0.19316025000000001</v>
      </c>
      <c r="N104" s="13">
        <v>6.3907840000000007E-2</v>
      </c>
      <c r="O104" s="25">
        <v>0.11062276</v>
      </c>
      <c r="P104" s="13">
        <v>1.9965690000000001E-2</v>
      </c>
      <c r="Q104" s="13">
        <v>1.2588839999999999E-2</v>
      </c>
      <c r="R104" s="13">
        <v>1.1214809999999999E-2</v>
      </c>
      <c r="S104" s="25">
        <v>0.15657848999999999</v>
      </c>
      <c r="T104" s="25">
        <v>0.16313520999999997</v>
      </c>
      <c r="U104" s="13">
        <v>1.2376324000000001E-3</v>
      </c>
      <c r="V104" s="13">
        <v>1.016064E-2</v>
      </c>
      <c r="W104" s="25">
        <v>0.34140649000000006</v>
      </c>
      <c r="X104" s="13">
        <v>2.6114559999999998E-2</v>
      </c>
      <c r="Y104" s="13">
        <v>2.4830288999999998E-3</v>
      </c>
      <c r="Z104" s="13">
        <v>4.8620249999999999E-4</v>
      </c>
      <c r="AA104" s="25">
        <v>0.17850624999999998</v>
      </c>
    </row>
    <row r="105" spans="1:27">
      <c r="A105" s="33"/>
      <c r="B105" s="33"/>
      <c r="C105" s="13" t="s">
        <v>212</v>
      </c>
      <c r="D105" s="25">
        <v>0.23232399999999997</v>
      </c>
      <c r="E105" s="13">
        <v>3.7519690000000001E-2</v>
      </c>
      <c r="F105" s="25">
        <v>0.11424400000000001</v>
      </c>
      <c r="G105" s="13">
        <v>0.13060996</v>
      </c>
      <c r="H105" s="24">
        <v>0.27008809000000006</v>
      </c>
      <c r="I105" s="13">
        <v>4.4859239999999995E-2</v>
      </c>
      <c r="J105" s="13">
        <v>9.1385290000000008E-2</v>
      </c>
      <c r="K105" s="24">
        <v>0.19201923999999998</v>
      </c>
      <c r="L105" s="25">
        <v>0.18130564000000002</v>
      </c>
      <c r="M105" s="13">
        <v>1.0281960000000001E-2</v>
      </c>
      <c r="N105" s="13">
        <v>6.687396000000001E-4</v>
      </c>
      <c r="O105" s="13">
        <v>5.564881E-2</v>
      </c>
      <c r="P105" s="13">
        <v>2.0675208999999996E-3</v>
      </c>
      <c r="Q105" s="13">
        <v>9.5394289000000007E-3</v>
      </c>
      <c r="R105" s="25">
        <v>7.7395240000000004E-2</v>
      </c>
      <c r="S105" s="13">
        <v>2.9604481000000001E-3</v>
      </c>
      <c r="T105" s="13">
        <v>5.7360249999999994E-4</v>
      </c>
      <c r="U105" s="13">
        <v>1.705636E-2</v>
      </c>
      <c r="V105" s="13">
        <v>8.0145610000000006E-2</v>
      </c>
      <c r="W105" s="25">
        <v>0.27510024999999999</v>
      </c>
      <c r="X105" s="25">
        <v>9.4433290000000017E-2</v>
      </c>
      <c r="Y105" s="13">
        <v>4.2518439999999998E-2</v>
      </c>
      <c r="Z105" s="13">
        <v>4.2394809999999998E-2</v>
      </c>
      <c r="AA105" s="25">
        <v>0.32228329</v>
      </c>
    </row>
    <row r="106" spans="1:27">
      <c r="A106" s="32" t="s">
        <v>213</v>
      </c>
      <c r="B106" s="13" t="s">
        <v>214</v>
      </c>
      <c r="C106" s="13" t="s">
        <v>215</v>
      </c>
      <c r="D106" s="25">
        <v>7.4474409999999991E-2</v>
      </c>
      <c r="E106" s="13">
        <v>1.9965690000000001E-2</v>
      </c>
      <c r="F106" s="25">
        <v>0.15872255999999998</v>
      </c>
      <c r="G106" s="13">
        <v>4.8136360000000003E-2</v>
      </c>
      <c r="H106" s="24">
        <v>8.1510249999999992E-2</v>
      </c>
      <c r="I106" s="13">
        <v>2.6179239999999999E-2</v>
      </c>
      <c r="J106" s="13">
        <v>2.2212369000000002E-7</v>
      </c>
      <c r="K106" s="24">
        <v>7.9129690000000003E-2</v>
      </c>
      <c r="L106" s="13">
        <v>6.4414440000000017E-2</v>
      </c>
      <c r="M106" s="13">
        <v>0.25715041</v>
      </c>
      <c r="N106" s="13">
        <v>8.2886409999999994E-4</v>
      </c>
      <c r="O106" s="13">
        <v>4.4520999999999998E-2</v>
      </c>
      <c r="P106" s="13">
        <v>1.7222500000000003E-3</v>
      </c>
      <c r="Q106" s="13">
        <v>6.2850489999999995E-2</v>
      </c>
      <c r="R106" s="13">
        <v>3.4819559999999992E-2</v>
      </c>
      <c r="S106" s="13">
        <v>6.1418568999999992E-3</v>
      </c>
      <c r="T106" s="13">
        <v>4.3270084000000004E-3</v>
      </c>
      <c r="U106" s="13">
        <v>6.6292164000000013E-3</v>
      </c>
      <c r="V106" s="13">
        <v>3.3385283999999996E-3</v>
      </c>
      <c r="W106" s="25">
        <v>9.0180090000000004E-2</v>
      </c>
      <c r="X106" s="13">
        <v>1.8468809999999999E-2</v>
      </c>
      <c r="Y106" s="13">
        <v>1.8020025000000002E-3</v>
      </c>
      <c r="Z106" s="13">
        <v>3.4819559999999992E-2</v>
      </c>
      <c r="AA106" s="13">
        <v>3.3892810000000002E-2</v>
      </c>
    </row>
    <row r="107" spans="1:27">
      <c r="A107" s="34"/>
      <c r="B107" s="13" t="s">
        <v>216</v>
      </c>
      <c r="C107" s="13" t="s">
        <v>217</v>
      </c>
      <c r="D107" s="25">
        <v>0.10112400000000001</v>
      </c>
      <c r="E107" s="13">
        <v>2.9412249999999997E-4</v>
      </c>
      <c r="F107" s="13">
        <v>2.5504090000000004E-2</v>
      </c>
      <c r="G107" s="13">
        <v>2.3839360000000004E-2</v>
      </c>
      <c r="H107" s="13">
        <v>1.5129E-2</v>
      </c>
      <c r="I107" s="13">
        <v>6.3453610000000003E-4</v>
      </c>
      <c r="J107" s="13">
        <v>5.0490090000000008E-2</v>
      </c>
      <c r="K107" s="24">
        <v>0.12320099999999999</v>
      </c>
      <c r="L107" s="25">
        <v>9.7969000000000001E-2</v>
      </c>
      <c r="M107" s="13">
        <v>0.71436303999999995</v>
      </c>
      <c r="N107" s="13">
        <v>3.900625E-4</v>
      </c>
      <c r="O107" s="25">
        <v>0.13075455999999999</v>
      </c>
      <c r="P107" s="13">
        <v>6.4923039999999991E-4</v>
      </c>
      <c r="Q107" s="13">
        <v>1.557504E-6</v>
      </c>
      <c r="R107" s="13">
        <v>3.9204000000000003E-2</v>
      </c>
      <c r="S107" s="13">
        <v>2.9309439999999996E-2</v>
      </c>
      <c r="T107" s="13">
        <v>7.1436303999999999E-3</v>
      </c>
      <c r="U107" s="13">
        <v>1.8090249999999999E-4</v>
      </c>
      <c r="V107" s="13">
        <v>1.3735839999999999E-2</v>
      </c>
      <c r="W107" s="13">
        <v>2.3623690000000003E-2</v>
      </c>
      <c r="X107" s="13">
        <v>1.2110399999999998E-3</v>
      </c>
      <c r="Y107" s="13">
        <v>2.2581504000000002E-5</v>
      </c>
      <c r="Z107" s="13">
        <v>4.2890410000000004E-2</v>
      </c>
      <c r="AA107" s="13">
        <v>4.774225E-2</v>
      </c>
    </row>
    <row r="108" spans="1:27">
      <c r="A108" s="34"/>
      <c r="B108" s="32" t="s">
        <v>218</v>
      </c>
      <c r="C108" s="13" t="s">
        <v>219</v>
      </c>
      <c r="D108" s="25">
        <v>0.14130081</v>
      </c>
      <c r="E108" s="13">
        <v>3.6940840000000003E-2</v>
      </c>
      <c r="F108" s="13">
        <v>2.5921000000000003E-2</v>
      </c>
      <c r="G108" s="13">
        <v>1.6337763999999999E-3</v>
      </c>
      <c r="H108" s="13">
        <v>3.0669444E-3</v>
      </c>
      <c r="I108" s="13">
        <v>2.0277759999999999E-2</v>
      </c>
      <c r="J108" s="13">
        <v>2.4383844000000002E-3</v>
      </c>
      <c r="K108" s="24">
        <v>0.18766223999999998</v>
      </c>
      <c r="L108" s="25">
        <v>9.3942249999999991E-2</v>
      </c>
      <c r="M108" s="13">
        <v>1.0281960000000001E-2</v>
      </c>
      <c r="N108" s="13">
        <v>5.6121610000000002E-2</v>
      </c>
      <c r="O108" s="13">
        <v>2.2320360000000001E-2</v>
      </c>
      <c r="P108" s="13">
        <v>1.3782760000000002E-2</v>
      </c>
      <c r="Q108" s="13">
        <v>2.9241000000000003E-2</v>
      </c>
      <c r="R108" s="13">
        <v>2.6491609000000001E-3</v>
      </c>
      <c r="S108" s="13">
        <v>1.9971961000000002E-3</v>
      </c>
      <c r="T108" s="13">
        <v>2.1903999999999996E-2</v>
      </c>
      <c r="U108" s="13">
        <v>4.5881640000000001E-2</v>
      </c>
      <c r="V108" s="13">
        <v>1.5030760000000001E-2</v>
      </c>
      <c r="W108" s="25">
        <v>0.20566225000000002</v>
      </c>
      <c r="X108" s="13">
        <v>9.3837968999999994E-5</v>
      </c>
      <c r="Y108" s="13">
        <v>3.8439999999999998E-3</v>
      </c>
      <c r="Z108" s="13">
        <v>6.7026969E-3</v>
      </c>
      <c r="AA108" s="25">
        <v>0.12981609</v>
      </c>
    </row>
    <row r="109" spans="1:27">
      <c r="A109" s="34"/>
      <c r="B109" s="34"/>
      <c r="C109" s="13" t="s">
        <v>220</v>
      </c>
      <c r="D109" s="13">
        <v>1.731856E-2</v>
      </c>
      <c r="E109" s="13">
        <v>7.6667536000000003E-5</v>
      </c>
      <c r="F109" s="13">
        <v>1.9824640000000001E-2</v>
      </c>
      <c r="G109" s="13">
        <v>6.0528399999999994E-3</v>
      </c>
      <c r="H109" s="13">
        <v>9.1264410000000003E-4</v>
      </c>
      <c r="I109" s="13">
        <v>5.8890276E-3</v>
      </c>
      <c r="J109" s="13">
        <v>1.8632250000000003E-2</v>
      </c>
      <c r="K109" s="13">
        <v>1.9749136000000002E-3</v>
      </c>
      <c r="L109" s="13">
        <v>2.2680360000000004E-2</v>
      </c>
      <c r="M109" s="13">
        <v>1.1431161E-3</v>
      </c>
      <c r="N109" s="13">
        <v>1.3344409E-3</v>
      </c>
      <c r="O109" s="13">
        <v>1.9182250000000005E-2</v>
      </c>
      <c r="P109" s="13">
        <v>5.2029609999999999E-4</v>
      </c>
      <c r="Q109" s="13">
        <v>4.4901610000000002E-2</v>
      </c>
      <c r="R109" s="13">
        <v>1.7503290000000002E-4</v>
      </c>
      <c r="S109" s="13">
        <v>2.1095648999999998E-3</v>
      </c>
      <c r="T109" s="13">
        <v>6.1107839999999995E-4</v>
      </c>
      <c r="U109" s="13">
        <v>1.0445824000000002E-3</v>
      </c>
      <c r="V109" s="13">
        <v>1.4448040000000001E-2</v>
      </c>
      <c r="W109" s="13">
        <v>5.6355048999999994E-3</v>
      </c>
      <c r="X109" s="13">
        <v>4.1899728999999991E-3</v>
      </c>
      <c r="Y109" s="25">
        <v>9.1809000000000002E-2</v>
      </c>
      <c r="Z109" s="13">
        <v>2.7822240000000002E-2</v>
      </c>
      <c r="AA109" s="25">
        <v>9.8094239999999985E-2</v>
      </c>
    </row>
    <row r="110" spans="1:27">
      <c r="A110" s="34"/>
      <c r="B110" s="34"/>
      <c r="C110" s="13" t="s">
        <v>221</v>
      </c>
      <c r="D110" s="25">
        <v>0.14554225000000001</v>
      </c>
      <c r="E110" s="13">
        <v>1.2166144000000001E-3</v>
      </c>
      <c r="F110" s="13">
        <v>7.4666881000000004E-3</v>
      </c>
      <c r="G110" s="13">
        <v>5.9000410000000003E-2</v>
      </c>
      <c r="H110" s="13">
        <v>4.6958890000000003E-2</v>
      </c>
      <c r="I110" s="13">
        <v>6.2837328999999992E-3</v>
      </c>
      <c r="J110" s="13">
        <v>5.2441000000000002E-2</v>
      </c>
      <c r="K110" s="24">
        <v>0.14235529000000002</v>
      </c>
      <c r="L110" s="25">
        <v>7.5021209999999991E-2</v>
      </c>
      <c r="M110" s="13">
        <v>1.0281960000000001E-2</v>
      </c>
      <c r="N110" s="13">
        <v>1.1448999999999999E-2</v>
      </c>
      <c r="O110" s="25">
        <v>0.17455683999999999</v>
      </c>
      <c r="P110" s="13">
        <v>3.8081241000000003E-5</v>
      </c>
      <c r="Q110" s="13">
        <v>3.0136960000000001E-2</v>
      </c>
      <c r="R110" s="13">
        <v>2.7722250000000004E-2</v>
      </c>
      <c r="S110" s="13">
        <v>8.9042559999999991E-4</v>
      </c>
      <c r="T110" s="13">
        <v>1.3816089000000002E-3</v>
      </c>
      <c r="U110" s="25">
        <v>7.6396959999999986E-2</v>
      </c>
      <c r="V110" s="13">
        <v>7.3712249999999999E-6</v>
      </c>
      <c r="W110" s="25">
        <v>8.6259690000000014E-2</v>
      </c>
      <c r="X110" s="13">
        <v>4.1899728999999991E-3</v>
      </c>
      <c r="Y110" s="13">
        <v>5.6168999999999997E-2</v>
      </c>
      <c r="Z110" s="13">
        <v>2.2695695999999999E-5</v>
      </c>
      <c r="AA110" s="13">
        <v>5.2504515999999999E-3</v>
      </c>
    </row>
    <row r="111" spans="1:27">
      <c r="A111" s="33"/>
      <c r="B111" s="33"/>
      <c r="C111" s="13" t="s">
        <v>222</v>
      </c>
      <c r="D111" s="25">
        <v>9.090224999999999E-2</v>
      </c>
      <c r="E111" s="13">
        <v>3.7519690000000001E-2</v>
      </c>
      <c r="F111" s="13">
        <v>3.8975048999999999E-3</v>
      </c>
      <c r="G111" s="13">
        <v>1.6002249999999999E-2</v>
      </c>
      <c r="H111" s="13">
        <v>2.449225E-2</v>
      </c>
      <c r="I111" s="13">
        <v>2.6896000000000005E-4</v>
      </c>
      <c r="J111" s="13">
        <v>5.812921E-4</v>
      </c>
      <c r="K111" s="24">
        <v>7.5295359999999992E-2</v>
      </c>
      <c r="L111" s="25">
        <v>9.1809000000000002E-2</v>
      </c>
      <c r="M111" s="13">
        <v>0.71436303999999995</v>
      </c>
      <c r="N111" s="13">
        <v>4.3046721000000003E-3</v>
      </c>
      <c r="O111" s="13">
        <v>2.7331984000000002E-3</v>
      </c>
      <c r="P111" s="13">
        <v>1.7918289E-3</v>
      </c>
      <c r="Q111" s="13">
        <v>6.8079001E-3</v>
      </c>
      <c r="R111" s="25">
        <v>8.7024999999999991E-2</v>
      </c>
      <c r="S111" s="13">
        <v>2.119936E-2</v>
      </c>
      <c r="T111" s="13">
        <v>1.8306090000000001E-2</v>
      </c>
      <c r="U111" s="13">
        <v>3.8862755999999996E-5</v>
      </c>
      <c r="V111" s="13">
        <v>7.0224999999999997E-4</v>
      </c>
      <c r="W111" s="25">
        <v>9.4617759999999995E-2</v>
      </c>
      <c r="X111" s="13">
        <v>5.285401E-2</v>
      </c>
      <c r="Y111" s="13">
        <v>1.7004159999999997E-2</v>
      </c>
      <c r="Z111" s="13">
        <v>1.7108640000000001E-2</v>
      </c>
      <c r="AA111" s="25">
        <v>0.22033635999999998</v>
      </c>
    </row>
  </sheetData>
  <mergeCells count="32">
    <mergeCell ref="A89:A105"/>
    <mergeCell ref="B90:B105"/>
    <mergeCell ref="A106:A111"/>
    <mergeCell ref="B108:B111"/>
    <mergeCell ref="B63:B64"/>
    <mergeCell ref="B82:B83"/>
    <mergeCell ref="A30:A85"/>
    <mergeCell ref="B80:B81"/>
    <mergeCell ref="B77:B79"/>
    <mergeCell ref="B73:B75"/>
    <mergeCell ref="B71:B72"/>
    <mergeCell ref="B69:B70"/>
    <mergeCell ref="B61:B62"/>
    <mergeCell ref="B55:B59"/>
    <mergeCell ref="B53:B54"/>
    <mergeCell ref="B51:B52"/>
    <mergeCell ref="B4:B5"/>
    <mergeCell ref="B40:B42"/>
    <mergeCell ref="B43:B44"/>
    <mergeCell ref="B18:B22"/>
    <mergeCell ref="A86:A88"/>
    <mergeCell ref="A2:A25"/>
    <mergeCell ref="B16:B17"/>
    <mergeCell ref="B12:B15"/>
    <mergeCell ref="B24:B25"/>
    <mergeCell ref="A27:A29"/>
    <mergeCell ref="B27:B28"/>
    <mergeCell ref="B46:B49"/>
    <mergeCell ref="B34:B39"/>
    <mergeCell ref="B32:B33"/>
    <mergeCell ref="B30:B31"/>
    <mergeCell ref="B7:B9"/>
  </mergeCells>
  <conditionalFormatting sqref="D1:AA17 D19:AA31 D33:AA111">
    <cfRule type="colorScale" priority="1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:AA31 D33:AA1048576">
    <cfRule type="colorScale" priority="5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8:AA18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AA111">
    <cfRule type="colorScale" priority="4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149C-49AD-4AE6-9D66-2B738B482638}">
  <dimension ref="A1:AB112"/>
  <sheetViews>
    <sheetView tabSelected="1" workbookViewId="0">
      <selection activeCell="B12" sqref="B12:B15"/>
    </sheetView>
  </sheetViews>
  <sheetFormatPr defaultColWidth="9.140625" defaultRowHeight="14.1"/>
  <cols>
    <col min="1" max="1" width="18.140625" style="10" bestFit="1" customWidth="1"/>
    <col min="2" max="2" width="45.85546875" style="10" bestFit="1" customWidth="1"/>
    <col min="3" max="3" width="54.28515625" style="10" bestFit="1" customWidth="1"/>
    <col min="4" max="5" width="13.28515625" style="3" bestFit="1" customWidth="1"/>
    <col min="6" max="7" width="9.140625" style="3"/>
    <col min="8" max="8" width="16.42578125" style="3" bestFit="1" customWidth="1"/>
    <col min="9" max="9" width="9.140625" style="3"/>
    <col min="10" max="11" width="11.85546875" style="3" bestFit="1" customWidth="1"/>
    <col min="12" max="12" width="12.28515625" style="3" bestFit="1" customWidth="1"/>
    <col min="13" max="13" width="13.42578125" style="3" bestFit="1" customWidth="1"/>
    <col min="14" max="14" width="14.7109375" style="3" bestFit="1" customWidth="1"/>
    <col min="15" max="15" width="14.140625" style="3" bestFit="1" customWidth="1"/>
    <col min="16" max="16" width="13" style="3" bestFit="1" customWidth="1"/>
    <col min="17" max="18" width="11.7109375" style="3" bestFit="1" customWidth="1"/>
    <col min="19" max="19" width="13.7109375" style="3" bestFit="1" customWidth="1"/>
    <col min="20" max="20" width="13" style="3" bestFit="1" customWidth="1"/>
    <col min="21" max="21" width="14" style="3" bestFit="1" customWidth="1"/>
    <col min="22" max="22" width="14.42578125" style="3" bestFit="1" customWidth="1"/>
    <col min="23" max="23" width="12.42578125" style="3" bestFit="1" customWidth="1"/>
    <col min="24" max="24" width="13.42578125" style="3" bestFit="1" customWidth="1"/>
    <col min="25" max="25" width="14.140625" style="3" bestFit="1" customWidth="1"/>
    <col min="26" max="26" width="13.140625" style="5" bestFit="1" customWidth="1"/>
    <col min="27" max="27" width="14" style="3" bestFit="1" customWidth="1"/>
    <col min="28" max="28" width="9.140625" style="6"/>
    <col min="29" max="16384" width="9.140625" style="3"/>
  </cols>
  <sheetData>
    <row r="1" spans="1:28" s="4" customFormat="1" ht="15.95">
      <c r="A1" s="9" t="s">
        <v>39</v>
      </c>
      <c r="B1" s="9" t="s">
        <v>40</v>
      </c>
      <c r="C1" s="9" t="s">
        <v>41</v>
      </c>
      <c r="D1" s="1" t="s">
        <v>223</v>
      </c>
      <c r="E1" s="1" t="s">
        <v>224</v>
      </c>
      <c r="F1" s="1" t="s">
        <v>44</v>
      </c>
      <c r="G1" s="1" t="s">
        <v>7</v>
      </c>
      <c r="H1" s="1" t="s">
        <v>29</v>
      </c>
      <c r="I1" s="1" t="s">
        <v>9</v>
      </c>
      <c r="J1" s="1" t="s">
        <v>25</v>
      </c>
      <c r="K1" s="1" t="s">
        <v>45</v>
      </c>
      <c r="L1" s="1" t="s">
        <v>11</v>
      </c>
      <c r="M1" s="1" t="s">
        <v>31</v>
      </c>
      <c r="N1" s="1" t="s">
        <v>46</v>
      </c>
      <c r="O1" s="1" t="s">
        <v>47</v>
      </c>
      <c r="P1" s="1" t="s">
        <v>48</v>
      </c>
      <c r="Q1" s="1" t="s">
        <v>49</v>
      </c>
      <c r="R1" s="1" t="s">
        <v>50</v>
      </c>
      <c r="S1" s="1" t="s">
        <v>51</v>
      </c>
      <c r="T1" s="1" t="s">
        <v>33</v>
      </c>
      <c r="U1" s="1" t="s">
        <v>52</v>
      </c>
      <c r="V1" s="1" t="s">
        <v>53</v>
      </c>
      <c r="W1" s="1" t="s">
        <v>37</v>
      </c>
      <c r="X1" s="1" t="s">
        <v>54</v>
      </c>
      <c r="Y1" s="1" t="s">
        <v>35</v>
      </c>
      <c r="Z1" s="40" t="s">
        <v>55</v>
      </c>
      <c r="AA1" s="1" t="s">
        <v>56</v>
      </c>
      <c r="AB1" s="7"/>
    </row>
    <row r="2" spans="1:28" ht="15.95">
      <c r="A2" s="32" t="s">
        <v>57</v>
      </c>
      <c r="B2" s="10" t="s">
        <v>58</v>
      </c>
      <c r="C2" s="10" t="s">
        <v>59</v>
      </c>
      <c r="D2" s="41">
        <v>1.7E-5</v>
      </c>
      <c r="E2" s="41">
        <v>3.0814999999999999E-2</v>
      </c>
      <c r="F2" s="41">
        <v>4.95E-4</v>
      </c>
      <c r="G2" s="41">
        <v>4.921E-3</v>
      </c>
      <c r="H2" s="41">
        <v>3.3700000000000001E-4</v>
      </c>
      <c r="I2" s="41">
        <v>0.52846000000000004</v>
      </c>
      <c r="J2" s="41">
        <v>7.5754000000000002E-2</v>
      </c>
      <c r="K2" s="41">
        <v>1.5999999999999999E-5</v>
      </c>
      <c r="L2" s="41">
        <v>1.47E-4</v>
      </c>
      <c r="M2" s="41">
        <v>0.4</v>
      </c>
      <c r="N2" s="41">
        <v>0.86532799999999999</v>
      </c>
      <c r="O2" s="41">
        <v>2.3289999999999999E-3</v>
      </c>
      <c r="P2" s="41">
        <v>7.4900999999999995E-2</v>
      </c>
      <c r="Q2" s="41">
        <v>5.4690000000000003E-2</v>
      </c>
      <c r="R2" s="41">
        <v>0.116741</v>
      </c>
      <c r="S2" s="41">
        <v>5.2188999999999999E-2</v>
      </c>
      <c r="T2" s="41">
        <v>1.0859000000000001E-2</v>
      </c>
      <c r="U2" s="41">
        <v>0.35272599999999998</v>
      </c>
      <c r="V2" s="41">
        <v>0.55507700000000004</v>
      </c>
      <c r="W2" s="41">
        <v>3.9999999999999998E-6</v>
      </c>
      <c r="X2" s="41">
        <v>0.32844200000000001</v>
      </c>
      <c r="Y2" s="41">
        <v>5.1022999999999999E-2</v>
      </c>
      <c r="Z2" s="42">
        <v>0.96340000000000003</v>
      </c>
      <c r="AA2" s="41">
        <v>4.0000000000000002E-4</v>
      </c>
    </row>
    <row r="3" spans="1:28" ht="15.95">
      <c r="A3" s="34"/>
      <c r="B3" s="10" t="s">
        <v>60</v>
      </c>
      <c r="C3" s="10" t="s">
        <v>61</v>
      </c>
      <c r="D3" s="41" t="s">
        <v>225</v>
      </c>
      <c r="E3" s="41">
        <v>2.6794999999999999E-2</v>
      </c>
      <c r="F3" s="41">
        <v>7.1659999999999996E-3</v>
      </c>
      <c r="G3" s="41">
        <v>6.2789999999999999E-3</v>
      </c>
      <c r="H3" s="41">
        <v>7.8999999999999996E-5</v>
      </c>
      <c r="I3" s="41">
        <v>0.58485600000000004</v>
      </c>
      <c r="J3" s="41">
        <v>1.2302E-2</v>
      </c>
      <c r="K3" s="41" t="s">
        <v>225</v>
      </c>
      <c r="L3" s="41" t="s">
        <v>225</v>
      </c>
      <c r="M3" s="41">
        <v>0.8</v>
      </c>
      <c r="N3" s="41">
        <v>0.51997199999999999</v>
      </c>
      <c r="O3" s="41">
        <v>1.45E-4</v>
      </c>
      <c r="P3" s="41">
        <v>0.61522600000000005</v>
      </c>
      <c r="Q3" s="41">
        <v>0.820905</v>
      </c>
      <c r="R3" s="41">
        <v>2.2003000000000002E-2</v>
      </c>
      <c r="S3" s="41">
        <v>0.25855</v>
      </c>
      <c r="T3" s="41">
        <v>0.27495900000000001</v>
      </c>
      <c r="U3" s="41">
        <v>0.14049500000000001</v>
      </c>
      <c r="V3" s="41">
        <v>0.16969899999999999</v>
      </c>
      <c r="W3" s="41" t="s">
        <v>225</v>
      </c>
      <c r="X3" s="41">
        <v>7.3762999999999995E-2</v>
      </c>
      <c r="Y3" s="41">
        <v>1.098E-2</v>
      </c>
      <c r="Z3" s="42">
        <v>0.27559800000000001</v>
      </c>
      <c r="AA3" s="41" t="s">
        <v>225</v>
      </c>
    </row>
    <row r="4" spans="1:28" ht="15.95">
      <c r="A4" s="34"/>
      <c r="B4" s="32" t="s">
        <v>62</v>
      </c>
      <c r="C4" s="10" t="s">
        <v>63</v>
      </c>
      <c r="D4" s="41" t="s">
        <v>225</v>
      </c>
      <c r="E4" s="41">
        <v>3.6939999999999998E-3</v>
      </c>
      <c r="F4" s="41">
        <v>0.28979100000000002</v>
      </c>
      <c r="G4" s="41">
        <v>0.63682899999999998</v>
      </c>
      <c r="H4" s="41">
        <v>1.0155000000000001E-2</v>
      </c>
      <c r="I4" s="41">
        <v>0.167849</v>
      </c>
      <c r="J4" s="41">
        <v>1.0404E-2</v>
      </c>
      <c r="K4" s="41" t="s">
        <v>225</v>
      </c>
      <c r="L4" s="41" t="s">
        <v>225</v>
      </c>
      <c r="M4" s="41">
        <v>0.6</v>
      </c>
      <c r="N4" s="41">
        <v>2.5058E-2</v>
      </c>
      <c r="O4" s="41">
        <v>3.8299999999999999E-4</v>
      </c>
      <c r="P4" s="41">
        <v>0.4521</v>
      </c>
      <c r="Q4" s="41">
        <v>0.105224</v>
      </c>
      <c r="R4" s="41">
        <v>0.61802900000000005</v>
      </c>
      <c r="S4" s="41">
        <v>1.7167999999999999E-2</v>
      </c>
      <c r="T4" s="41">
        <v>6.1000000000000004E-3</v>
      </c>
      <c r="U4" s="41">
        <v>0.31173200000000001</v>
      </c>
      <c r="V4" s="41">
        <v>0.20080400000000001</v>
      </c>
      <c r="W4" s="41">
        <v>6.0000000000000002E-6</v>
      </c>
      <c r="X4" s="41">
        <v>0.199654</v>
      </c>
      <c r="Y4" s="41">
        <v>1.8568000000000001E-2</v>
      </c>
      <c r="Z4" s="42">
        <v>2.8982999999999998E-2</v>
      </c>
      <c r="AA4" s="41">
        <v>2.4600000000000002E-4</v>
      </c>
    </row>
    <row r="5" spans="1:28" ht="15.95">
      <c r="A5" s="34"/>
      <c r="B5" s="33"/>
      <c r="C5" s="10" t="s">
        <v>64</v>
      </c>
      <c r="D5" s="41" t="s">
        <v>225</v>
      </c>
      <c r="E5" s="41">
        <v>8.6000000000000003E-5</v>
      </c>
      <c r="F5" s="41">
        <v>0.29195100000000002</v>
      </c>
      <c r="G5" s="41">
        <v>0.69235199999999997</v>
      </c>
      <c r="H5" s="41">
        <v>3.77E-4</v>
      </c>
      <c r="I5" s="41">
        <v>0.31030099999999999</v>
      </c>
      <c r="J5" s="41">
        <v>1.6310000000000001E-3</v>
      </c>
      <c r="K5" s="41">
        <v>3.0000000000000001E-6</v>
      </c>
      <c r="L5" s="41" t="s">
        <v>225</v>
      </c>
      <c r="M5" s="41">
        <v>0.26666699999999999</v>
      </c>
      <c r="N5" s="41">
        <v>1.3029999999999999E-3</v>
      </c>
      <c r="O5" s="41">
        <v>5.3579999999999999E-3</v>
      </c>
      <c r="P5" s="41">
        <v>0.42131600000000002</v>
      </c>
      <c r="Q5" s="41">
        <v>0.50539699999999999</v>
      </c>
      <c r="R5" s="41">
        <v>0.20405799999999999</v>
      </c>
      <c r="S5" s="41">
        <v>6.7140000000000003E-3</v>
      </c>
      <c r="T5" s="41">
        <v>1.83E-4</v>
      </c>
      <c r="U5" s="41">
        <v>0.2525</v>
      </c>
      <c r="V5" s="41">
        <v>0.84574099999999997</v>
      </c>
      <c r="W5" s="41" t="s">
        <v>225</v>
      </c>
      <c r="X5" s="41">
        <v>9.6270000000000001E-3</v>
      </c>
      <c r="Y5" s="41">
        <v>7.9294000000000003E-2</v>
      </c>
      <c r="Z5" s="42">
        <v>0.21107300000000001</v>
      </c>
      <c r="AA5" s="41">
        <v>6.7100000000000005E-4</v>
      </c>
    </row>
    <row r="6" spans="1:28" ht="15.95">
      <c r="A6" s="34"/>
      <c r="B6" s="10" t="s">
        <v>65</v>
      </c>
      <c r="C6" s="10" t="s">
        <v>66</v>
      </c>
      <c r="D6" s="41" t="s">
        <v>225</v>
      </c>
      <c r="E6" s="41">
        <v>5.4912999999999997E-2</v>
      </c>
      <c r="F6" s="41">
        <v>0.97314599999999996</v>
      </c>
      <c r="G6" s="41">
        <v>0.45999600000000002</v>
      </c>
      <c r="H6" s="41">
        <v>1.3153E-2</v>
      </c>
      <c r="I6" s="41">
        <v>0.76357200000000003</v>
      </c>
      <c r="J6" s="41">
        <v>0.26952599999999999</v>
      </c>
      <c r="K6" s="41" t="s">
        <v>225</v>
      </c>
      <c r="L6" s="41" t="s">
        <v>225</v>
      </c>
      <c r="M6" s="41">
        <v>0.33333299999999999</v>
      </c>
      <c r="N6" s="41">
        <v>9.5462000000000005E-2</v>
      </c>
      <c r="O6" s="41">
        <v>3.0000000000000001E-6</v>
      </c>
      <c r="P6" s="41">
        <v>0.93539600000000001</v>
      </c>
      <c r="Q6" s="41">
        <v>0.60357000000000005</v>
      </c>
      <c r="R6" s="41">
        <v>0.44182100000000002</v>
      </c>
      <c r="S6" s="41">
        <v>0.18457399999999999</v>
      </c>
      <c r="T6" s="41">
        <v>0.111392</v>
      </c>
      <c r="U6" s="41">
        <v>0.26371699999999998</v>
      </c>
      <c r="V6" s="41">
        <v>0.20333200000000001</v>
      </c>
      <c r="W6" s="41" t="s">
        <v>225</v>
      </c>
      <c r="X6" s="41">
        <v>2.493E-3</v>
      </c>
      <c r="Y6" s="41">
        <v>1.1945000000000001E-2</v>
      </c>
      <c r="Z6" s="42">
        <v>0.209783</v>
      </c>
      <c r="AA6" s="41" t="s">
        <v>225</v>
      </c>
    </row>
    <row r="7" spans="1:28" ht="15.95">
      <c r="A7" s="34"/>
      <c r="B7" s="32" t="s">
        <v>67</v>
      </c>
      <c r="C7" s="10" t="s">
        <v>68</v>
      </c>
      <c r="D7" s="41">
        <v>1.5999999999999999E-5</v>
      </c>
      <c r="E7" s="41">
        <v>0.591534</v>
      </c>
      <c r="F7" s="41">
        <v>0.77857600000000005</v>
      </c>
      <c r="G7" s="41">
        <v>0.204902</v>
      </c>
      <c r="H7" s="41">
        <v>6.7361000000000004E-2</v>
      </c>
      <c r="I7" s="41">
        <v>0.46065499999999998</v>
      </c>
      <c r="J7" s="41">
        <v>0.24634600000000001</v>
      </c>
      <c r="K7" s="41">
        <v>1.1E-5</v>
      </c>
      <c r="L7" s="41">
        <v>2.6800000000000001E-4</v>
      </c>
      <c r="M7" s="41" t="s">
        <v>226</v>
      </c>
      <c r="N7" s="41">
        <v>0.80900099999999997</v>
      </c>
      <c r="O7" s="41">
        <v>3.1510000000000002E-3</v>
      </c>
      <c r="P7" s="41">
        <v>0.98414599999999997</v>
      </c>
      <c r="Q7" s="41">
        <v>0.36884099999999997</v>
      </c>
      <c r="R7" s="41">
        <v>0.286825</v>
      </c>
      <c r="S7" s="41">
        <v>0.63972600000000002</v>
      </c>
      <c r="T7" s="41">
        <v>0.78458399999999995</v>
      </c>
      <c r="U7" s="41">
        <v>4.9199999999999999E-3</v>
      </c>
      <c r="V7" s="41">
        <v>0.39887699999999998</v>
      </c>
      <c r="W7" s="41">
        <v>1.9599999999999999E-4</v>
      </c>
      <c r="X7" s="41">
        <v>0.100911</v>
      </c>
      <c r="Y7" s="41">
        <v>1.6886000000000002E-2</v>
      </c>
      <c r="Z7" s="42">
        <v>0.57316699999999998</v>
      </c>
      <c r="AA7" s="41">
        <v>3.0000000000000001E-6</v>
      </c>
    </row>
    <row r="8" spans="1:28" ht="15.95">
      <c r="A8" s="34"/>
      <c r="B8" s="34"/>
      <c r="C8" s="10" t="s">
        <v>69</v>
      </c>
      <c r="D8" s="41">
        <v>9.9999999999999995E-7</v>
      </c>
      <c r="E8" s="41">
        <v>0.461424</v>
      </c>
      <c r="F8" s="41">
        <v>0.46682000000000001</v>
      </c>
      <c r="G8" s="41">
        <v>0.168154</v>
      </c>
      <c r="H8" s="41">
        <v>4.3250999999999998E-2</v>
      </c>
      <c r="I8" s="41">
        <v>0.623969</v>
      </c>
      <c r="J8" s="41">
        <v>0.139072</v>
      </c>
      <c r="K8" s="41">
        <v>1.9999999999999999E-6</v>
      </c>
      <c r="L8" s="41">
        <v>8.3999999999999995E-5</v>
      </c>
      <c r="M8" s="41" t="s">
        <v>226</v>
      </c>
      <c r="N8" s="41">
        <v>0.93045</v>
      </c>
      <c r="O8" s="41">
        <v>1.8270000000000001E-3</v>
      </c>
      <c r="P8" s="41">
        <v>0.80296100000000004</v>
      </c>
      <c r="Q8" s="41">
        <v>0.38997999999999999</v>
      </c>
      <c r="R8" s="41">
        <v>0.20884800000000001</v>
      </c>
      <c r="S8" s="41">
        <v>0.66364000000000001</v>
      </c>
      <c r="T8" s="41">
        <v>0.799674</v>
      </c>
      <c r="U8" s="41">
        <v>2.9131000000000001E-2</v>
      </c>
      <c r="V8" s="41">
        <v>0.27871899999999999</v>
      </c>
      <c r="W8" s="41">
        <v>4.8000000000000001E-5</v>
      </c>
      <c r="X8" s="41">
        <v>0.13153000000000001</v>
      </c>
      <c r="Y8" s="41">
        <v>1.3989E-2</v>
      </c>
      <c r="Z8" s="42">
        <v>0.781308</v>
      </c>
      <c r="AA8" s="41">
        <v>3.9999999999999998E-6</v>
      </c>
    </row>
    <row r="9" spans="1:28" ht="15.95">
      <c r="A9" s="34"/>
      <c r="B9" s="33"/>
      <c r="C9" s="10" t="s">
        <v>70</v>
      </c>
      <c r="D9" s="41">
        <v>3.9999999999999998E-6</v>
      </c>
      <c r="E9" s="41">
        <v>0.33821899999999999</v>
      </c>
      <c r="F9" s="41">
        <v>0.89851000000000003</v>
      </c>
      <c r="G9" s="41">
        <v>0.52427699999999999</v>
      </c>
      <c r="H9" s="41">
        <v>1.389E-2</v>
      </c>
      <c r="I9" s="41">
        <v>0.89407899999999996</v>
      </c>
      <c r="J9" s="41">
        <v>0.13003200000000001</v>
      </c>
      <c r="K9" s="41">
        <v>1.5E-5</v>
      </c>
      <c r="L9" s="41">
        <v>5.7000000000000003E-5</v>
      </c>
      <c r="M9" s="41">
        <v>0.466667</v>
      </c>
      <c r="N9" s="41">
        <v>0.66113</v>
      </c>
      <c r="O9" s="41">
        <v>9.5949999999999994E-3</v>
      </c>
      <c r="P9" s="41">
        <v>0.90861000000000003</v>
      </c>
      <c r="Q9" s="41">
        <v>0.18832599999999999</v>
      </c>
      <c r="R9" s="41">
        <v>0.40577600000000003</v>
      </c>
      <c r="S9" s="41">
        <v>0.76305199999999995</v>
      </c>
      <c r="T9" s="41">
        <v>0.89131800000000005</v>
      </c>
      <c r="U9" s="41">
        <v>2.9805000000000002E-2</v>
      </c>
      <c r="V9" s="41">
        <v>0.48780099999999998</v>
      </c>
      <c r="W9" s="41">
        <v>2.9799999999999998E-4</v>
      </c>
      <c r="X9" s="41">
        <v>1.8690999999999999E-2</v>
      </c>
      <c r="Y9" s="41">
        <v>2.0802000000000001E-2</v>
      </c>
      <c r="Z9" s="42">
        <v>0.41279100000000002</v>
      </c>
      <c r="AA9" s="41">
        <v>3.6000000000000001E-5</v>
      </c>
    </row>
    <row r="10" spans="1:28" ht="15.95">
      <c r="A10" s="34"/>
      <c r="B10" s="10" t="s">
        <v>71</v>
      </c>
      <c r="C10" s="10" t="s">
        <v>72</v>
      </c>
      <c r="D10" s="41">
        <v>1.2999999999999999E-5</v>
      </c>
      <c r="E10" s="41">
        <v>0.20133999999999999</v>
      </c>
      <c r="F10" s="41">
        <v>0.84912100000000001</v>
      </c>
      <c r="G10" s="41">
        <v>0.942303</v>
      </c>
      <c r="H10" s="41">
        <v>0.44578099999999998</v>
      </c>
      <c r="I10" s="41">
        <v>0.66850799999999999</v>
      </c>
      <c r="J10" s="41">
        <v>0.16322800000000001</v>
      </c>
      <c r="K10" s="41">
        <v>2.5000000000000001E-5</v>
      </c>
      <c r="L10" s="41">
        <v>3.6000000000000001E-5</v>
      </c>
      <c r="M10" s="41">
        <v>0.66666700000000001</v>
      </c>
      <c r="N10" s="41">
        <v>0.10549600000000001</v>
      </c>
      <c r="O10" s="41">
        <v>0.137187</v>
      </c>
      <c r="P10" s="41">
        <v>0.84593499999999999</v>
      </c>
      <c r="Q10" s="41">
        <v>0.24514900000000001</v>
      </c>
      <c r="R10" s="41">
        <v>0.571546</v>
      </c>
      <c r="S10" s="41">
        <v>0.97166399999999997</v>
      </c>
      <c r="T10" s="41">
        <v>0.86</v>
      </c>
      <c r="U10" s="41">
        <v>0.68836399999999998</v>
      </c>
      <c r="V10" s="41">
        <v>0.74843000000000004</v>
      </c>
      <c r="W10" s="41">
        <v>8.5000000000000006E-5</v>
      </c>
      <c r="X10" s="41">
        <v>0.40735199999999999</v>
      </c>
      <c r="Y10" s="41">
        <v>3.4576999999999997E-2</v>
      </c>
      <c r="Z10" s="42">
        <v>0.16475000000000001</v>
      </c>
      <c r="AA10" s="41">
        <v>3.5935000000000002E-2</v>
      </c>
    </row>
    <row r="11" spans="1:28" ht="15.95">
      <c r="A11" s="34"/>
      <c r="B11" s="10" t="s">
        <v>73</v>
      </c>
      <c r="C11" s="10" t="s">
        <v>74</v>
      </c>
      <c r="D11" s="41">
        <v>9.3999999999999994E-5</v>
      </c>
      <c r="E11" s="41">
        <v>7.1731000000000003E-2</v>
      </c>
      <c r="F11" s="41">
        <v>0.82985699999999996</v>
      </c>
      <c r="G11" s="41">
        <v>0.27944799999999997</v>
      </c>
      <c r="H11" s="41">
        <v>0.105209</v>
      </c>
      <c r="I11" s="41">
        <v>0.83650199999999997</v>
      </c>
      <c r="J11" s="41">
        <v>0.122755</v>
      </c>
      <c r="K11" s="41">
        <v>2.9E-4</v>
      </c>
      <c r="L11" s="41">
        <v>1.374E-3</v>
      </c>
      <c r="M11" s="41">
        <v>0.8</v>
      </c>
      <c r="N11" s="41">
        <v>0.67278800000000005</v>
      </c>
      <c r="O11" s="41">
        <v>6.4852000000000007E-2</v>
      </c>
      <c r="P11" s="41">
        <v>0.15195900000000001</v>
      </c>
      <c r="Q11" s="41">
        <v>0.72359300000000004</v>
      </c>
      <c r="R11" s="41">
        <v>0.20638999999999999</v>
      </c>
      <c r="S11" s="41">
        <v>0.100061</v>
      </c>
      <c r="T11" s="41">
        <v>2.6994000000000001E-2</v>
      </c>
      <c r="U11" s="41">
        <v>0.67466899999999996</v>
      </c>
      <c r="V11" s="41">
        <v>0.26214999999999999</v>
      </c>
      <c r="W11" s="41">
        <v>4.8560000000000001E-3</v>
      </c>
      <c r="X11" s="41">
        <v>0.532134</v>
      </c>
      <c r="Y11" s="41">
        <v>0.71941100000000002</v>
      </c>
      <c r="Z11" s="42">
        <v>0.140768</v>
      </c>
      <c r="AA11" s="41">
        <v>8.7089E-2</v>
      </c>
    </row>
    <row r="12" spans="1:28" ht="15">
      <c r="A12" s="34"/>
      <c r="B12" s="37" t="s">
        <v>75</v>
      </c>
      <c r="C12" s="10" t="s">
        <v>76</v>
      </c>
      <c r="D12" s="41">
        <v>1.75E-4</v>
      </c>
      <c r="E12" s="41">
        <v>0.292624</v>
      </c>
      <c r="F12" s="41">
        <v>0.225525</v>
      </c>
      <c r="G12" s="41">
        <v>3.2776E-2</v>
      </c>
      <c r="H12" s="41">
        <v>0.120379</v>
      </c>
      <c r="I12" s="41">
        <v>0.40071800000000002</v>
      </c>
      <c r="J12" s="41">
        <v>0.70425700000000002</v>
      </c>
      <c r="K12" s="41">
        <v>1.5999999999999999E-5</v>
      </c>
      <c r="L12" s="41">
        <v>2.7300000000000002E-4</v>
      </c>
      <c r="M12" s="41">
        <v>0.8</v>
      </c>
      <c r="N12" s="41">
        <v>0.62570700000000001</v>
      </c>
      <c r="O12" s="41">
        <v>1.11E-4</v>
      </c>
      <c r="P12" s="41">
        <v>0.58222200000000002</v>
      </c>
      <c r="Q12" s="41">
        <v>0.19192200000000001</v>
      </c>
      <c r="R12" s="41">
        <v>4.5946000000000001E-2</v>
      </c>
      <c r="S12" s="41">
        <v>0.33183000000000001</v>
      </c>
      <c r="T12" s="41">
        <v>0.38014999999999999</v>
      </c>
      <c r="U12" s="41">
        <v>0.260071</v>
      </c>
      <c r="V12" s="41">
        <v>0.98187999999999998</v>
      </c>
      <c r="W12" s="41">
        <v>4.57E-4</v>
      </c>
      <c r="X12" s="41">
        <v>0.28098899999999999</v>
      </c>
      <c r="Y12" s="41">
        <v>0.14997099999999999</v>
      </c>
      <c r="Z12" s="42">
        <v>0.42254799999999998</v>
      </c>
      <c r="AA12" s="41">
        <v>2.5700000000000001E-4</v>
      </c>
    </row>
    <row r="13" spans="1:28" ht="15">
      <c r="A13" s="34"/>
      <c r="B13" s="38"/>
      <c r="C13" s="10" t="s">
        <v>77</v>
      </c>
      <c r="D13" s="41" t="s">
        <v>225</v>
      </c>
      <c r="E13" s="41">
        <v>5.5614999999999998E-2</v>
      </c>
      <c r="F13" s="41">
        <v>0.39531899999999998</v>
      </c>
      <c r="G13" s="41">
        <v>0.23486599999999999</v>
      </c>
      <c r="H13" s="41">
        <v>4.9532E-2</v>
      </c>
      <c r="I13" s="41">
        <v>0.74126499999999995</v>
      </c>
      <c r="J13" s="41">
        <v>9.665E-2</v>
      </c>
      <c r="K13" s="41">
        <v>3.9999999999999998E-6</v>
      </c>
      <c r="L13" s="41" t="s">
        <v>225</v>
      </c>
      <c r="M13" s="41">
        <v>0.6</v>
      </c>
      <c r="N13" s="41">
        <v>1.8664E-2</v>
      </c>
      <c r="O13" s="41">
        <v>1.27E-4</v>
      </c>
      <c r="P13" s="41">
        <v>0.48375099999999999</v>
      </c>
      <c r="Q13" s="41">
        <v>0.260322</v>
      </c>
      <c r="R13" s="41">
        <v>0.121286</v>
      </c>
      <c r="S13" s="41">
        <v>0.30582700000000002</v>
      </c>
      <c r="T13" s="41">
        <v>1.9021E-2</v>
      </c>
      <c r="U13" s="41">
        <v>0.58605499999999999</v>
      </c>
      <c r="V13" s="41">
        <v>0.18409700000000001</v>
      </c>
      <c r="W13" s="41">
        <v>1.2E-5</v>
      </c>
      <c r="X13" s="41">
        <v>2.9E-5</v>
      </c>
      <c r="Y13" s="41">
        <v>7.208E-3</v>
      </c>
      <c r="Z13" s="42">
        <v>0.12748799999999999</v>
      </c>
      <c r="AA13" s="41">
        <v>3.3000000000000003E-5</v>
      </c>
    </row>
    <row r="14" spans="1:28" ht="15">
      <c r="A14" s="34"/>
      <c r="B14" s="38"/>
      <c r="C14" s="10" t="s">
        <v>78</v>
      </c>
      <c r="D14" s="41">
        <v>0.32042500000000002</v>
      </c>
      <c r="E14" s="41">
        <v>8.2419999999999993E-3</v>
      </c>
      <c r="F14" s="41">
        <v>0.53638300000000005</v>
      </c>
      <c r="G14" s="41">
        <v>0.46864400000000001</v>
      </c>
      <c r="H14" s="41">
        <v>0.57725099999999996</v>
      </c>
      <c r="I14" s="41">
        <v>0.95697699999999997</v>
      </c>
      <c r="J14" s="41">
        <v>0.92966499999999996</v>
      </c>
      <c r="K14" s="41">
        <v>0.20526800000000001</v>
      </c>
      <c r="L14" s="41">
        <v>0.65941899999999998</v>
      </c>
      <c r="M14" s="41">
        <v>0.93333299999999997</v>
      </c>
      <c r="N14" s="41">
        <v>0.32894000000000001</v>
      </c>
      <c r="O14" s="41">
        <v>6.2881000000000006E-2</v>
      </c>
      <c r="P14" s="41">
        <v>2.134E-3</v>
      </c>
      <c r="Q14" s="41">
        <v>0.76286500000000002</v>
      </c>
      <c r="R14" s="41">
        <v>0.10433099999999999</v>
      </c>
      <c r="S14" s="41">
        <v>0.80356399999999994</v>
      </c>
      <c r="T14" s="41">
        <v>0.464142</v>
      </c>
      <c r="U14" s="41">
        <v>0.42642400000000003</v>
      </c>
      <c r="V14" s="41">
        <v>0.241704</v>
      </c>
      <c r="W14" s="41">
        <v>0.22040799999999999</v>
      </c>
      <c r="X14" s="41">
        <v>0.83172400000000002</v>
      </c>
      <c r="Y14" s="41">
        <v>0.23646200000000001</v>
      </c>
      <c r="Z14" s="42">
        <v>0.51918399999999998</v>
      </c>
      <c r="AA14" s="41">
        <v>0.66145100000000001</v>
      </c>
    </row>
    <row r="15" spans="1:28" ht="15">
      <c r="A15" s="34"/>
      <c r="B15" s="39"/>
      <c r="C15" s="10" t="s">
        <v>79</v>
      </c>
      <c r="D15" s="41" t="s">
        <v>225</v>
      </c>
      <c r="E15" s="41">
        <v>5.0978999999999997E-2</v>
      </c>
      <c r="F15" s="41">
        <v>2.2447000000000002E-2</v>
      </c>
      <c r="G15" s="41">
        <v>1.9871E-2</v>
      </c>
      <c r="H15" s="41">
        <v>2.52E-4</v>
      </c>
      <c r="I15" s="41">
        <v>0.22598299999999999</v>
      </c>
      <c r="J15" s="41">
        <v>7.5469999999999999E-3</v>
      </c>
      <c r="K15" s="41" t="s">
        <v>225</v>
      </c>
      <c r="L15" s="41">
        <v>1.9999999999999999E-6</v>
      </c>
      <c r="M15" s="41">
        <v>0.4</v>
      </c>
      <c r="N15" s="41">
        <v>0.52666299999999999</v>
      </c>
      <c r="O15" s="41">
        <v>2.6600000000000001E-4</v>
      </c>
      <c r="P15" s="41">
        <v>0.70887599999999995</v>
      </c>
      <c r="Q15" s="41">
        <v>0.56649099999999997</v>
      </c>
      <c r="R15" s="41">
        <v>9.8673999999999998E-2</v>
      </c>
      <c r="S15" s="41">
        <v>0.10157099999999999</v>
      </c>
      <c r="T15" s="41">
        <v>3.4486999999999997E-2</v>
      </c>
      <c r="U15" s="41">
        <v>1.8237E-2</v>
      </c>
      <c r="V15" s="41">
        <v>0.82056700000000005</v>
      </c>
      <c r="W15" s="41" t="s">
        <v>225</v>
      </c>
      <c r="X15" s="41">
        <v>0.705453</v>
      </c>
      <c r="Y15" s="41">
        <v>1.1155999999999999E-2</v>
      </c>
      <c r="Z15" s="42">
        <v>0.93266000000000004</v>
      </c>
      <c r="AA15" s="41">
        <v>3.3E-4</v>
      </c>
    </row>
    <row r="16" spans="1:28" ht="15.95">
      <c r="A16" s="34"/>
      <c r="B16" s="32" t="s">
        <v>80</v>
      </c>
      <c r="C16" s="10" t="s">
        <v>81</v>
      </c>
      <c r="D16" s="41">
        <v>0.19059899999999999</v>
      </c>
      <c r="E16" s="41">
        <v>0.63738499999999998</v>
      </c>
      <c r="F16" s="41">
        <v>0.47156100000000001</v>
      </c>
      <c r="G16" s="41">
        <v>0.67869000000000002</v>
      </c>
      <c r="H16" s="41">
        <v>0.43271199999999999</v>
      </c>
      <c r="I16" s="41">
        <v>0.91858099999999998</v>
      </c>
      <c r="J16" s="41">
        <v>0.62959200000000004</v>
      </c>
      <c r="K16" s="41">
        <v>0.442664</v>
      </c>
      <c r="L16" s="41">
        <v>0.39617999999999998</v>
      </c>
      <c r="M16" s="41">
        <v>0.4</v>
      </c>
      <c r="N16" s="41">
        <v>0.22944500000000001</v>
      </c>
      <c r="O16" s="41">
        <v>0.100649</v>
      </c>
      <c r="P16" s="41">
        <v>0.83121500000000004</v>
      </c>
      <c r="Q16" s="41">
        <v>5.7539E-2</v>
      </c>
      <c r="R16" s="41">
        <v>0.31342199999999998</v>
      </c>
      <c r="S16" s="41">
        <v>0.47030899999999998</v>
      </c>
      <c r="T16" s="41">
        <v>0.65136499999999997</v>
      </c>
      <c r="U16" s="41">
        <v>2.2983E-2</v>
      </c>
      <c r="V16" s="41">
        <v>9.7742999999999997E-2</v>
      </c>
      <c r="W16" s="41">
        <v>0.60398700000000005</v>
      </c>
      <c r="X16" s="41">
        <v>0.16592399999999999</v>
      </c>
      <c r="Y16" s="41">
        <v>0.46377400000000002</v>
      </c>
      <c r="Z16" s="42">
        <v>0.18656</v>
      </c>
      <c r="AA16" s="41">
        <v>0.17066000000000001</v>
      </c>
    </row>
    <row r="17" spans="1:27" ht="15.95">
      <c r="A17" s="34"/>
      <c r="B17" s="33"/>
      <c r="C17" s="10" t="s">
        <v>82</v>
      </c>
      <c r="D17" s="43" t="s">
        <v>225</v>
      </c>
      <c r="E17" s="43">
        <v>5.0130000000000001E-2</v>
      </c>
      <c r="F17" s="43">
        <v>8.3294999999999994E-2</v>
      </c>
      <c r="G17" s="43">
        <v>3.2516000000000003E-2</v>
      </c>
      <c r="H17" s="43">
        <v>9.6599999999999995E-4</v>
      </c>
      <c r="I17" s="43">
        <v>0.50404000000000004</v>
      </c>
      <c r="J17" s="43">
        <v>0.12514600000000001</v>
      </c>
      <c r="K17" s="43" t="s">
        <v>225</v>
      </c>
      <c r="L17" s="43" t="s">
        <v>225</v>
      </c>
      <c r="M17" s="43">
        <v>0.8</v>
      </c>
      <c r="N17" s="43">
        <v>0.75242399999999998</v>
      </c>
      <c r="O17" s="43">
        <v>9.9999999999999995E-7</v>
      </c>
      <c r="P17" s="43">
        <v>0.47507899999999997</v>
      </c>
      <c r="Q17" s="43">
        <v>0.81966399999999995</v>
      </c>
      <c r="R17" s="43">
        <v>0.29733500000000002</v>
      </c>
      <c r="S17" s="43">
        <v>0.277279</v>
      </c>
      <c r="T17" s="43">
        <v>0.19972500000000001</v>
      </c>
      <c r="U17" s="43">
        <v>1.1658999999999999E-2</v>
      </c>
      <c r="V17" s="43">
        <v>0.271652</v>
      </c>
      <c r="W17" s="43" t="s">
        <v>225</v>
      </c>
      <c r="X17" s="43">
        <v>8.0518000000000006E-2</v>
      </c>
      <c r="Y17" s="43">
        <v>6.4669999999999997E-3</v>
      </c>
      <c r="Z17" s="44">
        <v>0.16786499999999999</v>
      </c>
      <c r="AA17" s="43">
        <v>9.9999999999999995E-7</v>
      </c>
    </row>
    <row r="18" spans="1:27" ht="15.95">
      <c r="A18" s="34"/>
      <c r="B18" s="32" t="s">
        <v>83</v>
      </c>
      <c r="C18" s="10" t="s">
        <v>84</v>
      </c>
      <c r="D18" s="20">
        <v>0.11346000000000001</v>
      </c>
      <c r="E18" s="20">
        <v>0.21579599999999999</v>
      </c>
      <c r="F18" s="20">
        <v>0.21749199999999999</v>
      </c>
      <c r="G18" s="20">
        <v>0.77005100000000004</v>
      </c>
      <c r="H18" s="20">
        <v>0.76395199999999996</v>
      </c>
      <c r="I18" s="20">
        <v>0.95019100000000001</v>
      </c>
      <c r="J18" s="20">
        <v>0.55612899999999998</v>
      </c>
      <c r="K18" s="20">
        <v>6.8650000000000003E-2</v>
      </c>
      <c r="L18" s="20">
        <v>6.6880000000000004E-3</v>
      </c>
      <c r="M18" s="20">
        <v>0.13333300000000001</v>
      </c>
      <c r="N18" s="20">
        <v>0.87523700000000004</v>
      </c>
      <c r="O18" s="20">
        <v>0.649339</v>
      </c>
      <c r="P18" s="20">
        <v>0.85372599999999998</v>
      </c>
      <c r="Q18" s="20">
        <v>0.31149700000000002</v>
      </c>
      <c r="R18" s="20">
        <v>0.25627499999999998</v>
      </c>
      <c r="S18" s="20">
        <v>0.89313299999999995</v>
      </c>
      <c r="T18" s="20">
        <v>0.88085800000000003</v>
      </c>
      <c r="U18" s="20">
        <v>0.39636199999999999</v>
      </c>
      <c r="V18" s="20">
        <v>2.8726000000000002E-2</v>
      </c>
      <c r="W18" s="20">
        <v>0.217331</v>
      </c>
      <c r="X18" s="20">
        <v>0.23985200000000001</v>
      </c>
      <c r="Y18" s="20">
        <v>0.167542</v>
      </c>
      <c r="Z18" s="20">
        <v>0.689666</v>
      </c>
      <c r="AA18" s="20">
        <v>0.178282</v>
      </c>
    </row>
    <row r="19" spans="1:27" ht="15.95">
      <c r="A19" s="34"/>
      <c r="B19" s="34"/>
      <c r="C19" s="10" t="s">
        <v>85</v>
      </c>
      <c r="D19" s="45">
        <v>8.3999999999999995E-5</v>
      </c>
      <c r="E19" s="45">
        <v>0.285715</v>
      </c>
      <c r="F19" s="45">
        <v>0.94370799999999999</v>
      </c>
      <c r="G19" s="45">
        <v>0.37909799999999999</v>
      </c>
      <c r="H19" s="45">
        <v>0.29862300000000003</v>
      </c>
      <c r="I19" s="45">
        <v>0.57422600000000001</v>
      </c>
      <c r="J19" s="45">
        <v>0.85119800000000001</v>
      </c>
      <c r="K19" s="45">
        <v>3.9999999999999998E-6</v>
      </c>
      <c r="L19" s="45">
        <v>4.0000000000000003E-5</v>
      </c>
      <c r="M19" s="45">
        <v>0.4</v>
      </c>
      <c r="N19" s="45">
        <v>0.39812999999999998</v>
      </c>
      <c r="O19" s="45">
        <v>0.20046700000000001</v>
      </c>
      <c r="P19" s="45">
        <v>0.97059099999999998</v>
      </c>
      <c r="Q19" s="45">
        <v>0.81759499999999996</v>
      </c>
      <c r="R19" s="45">
        <v>7.2267999999999999E-2</v>
      </c>
      <c r="S19" s="45">
        <v>0.62427100000000002</v>
      </c>
      <c r="T19" s="45">
        <v>0.45676699999999998</v>
      </c>
      <c r="U19" s="45">
        <v>0.26991300000000001</v>
      </c>
      <c r="V19" s="45">
        <v>0.81657800000000003</v>
      </c>
      <c r="W19" s="45">
        <v>1.8E-3</v>
      </c>
      <c r="X19" s="45">
        <v>0.77866999999999997</v>
      </c>
      <c r="Y19" s="45">
        <v>4.3804999999999997E-2</v>
      </c>
      <c r="Z19" s="46">
        <v>0.89940699999999996</v>
      </c>
      <c r="AA19" s="45">
        <v>9.0000000000000002E-6</v>
      </c>
    </row>
    <row r="20" spans="1:27" ht="15.95">
      <c r="A20" s="34"/>
      <c r="B20" s="34"/>
      <c r="C20" s="10" t="s">
        <v>86</v>
      </c>
      <c r="D20" s="41">
        <v>3.3237000000000003E-2</v>
      </c>
      <c r="E20" s="41">
        <v>0.165711</v>
      </c>
      <c r="F20" s="41">
        <v>1.8289999999999999E-3</v>
      </c>
      <c r="G20" s="41">
        <v>4.9745999999999999E-2</v>
      </c>
      <c r="H20" s="41">
        <v>6.2160000000000002E-3</v>
      </c>
      <c r="I20" s="41">
        <v>0.18134600000000001</v>
      </c>
      <c r="J20" s="41">
        <v>0.94931200000000004</v>
      </c>
      <c r="K20" s="41">
        <v>6.2684000000000004E-2</v>
      </c>
      <c r="L20" s="41">
        <v>7.9340000000000001E-3</v>
      </c>
      <c r="M20" s="41">
        <v>0.33333299999999999</v>
      </c>
      <c r="N20" s="41">
        <v>0.92107899999999998</v>
      </c>
      <c r="O20" s="41">
        <v>0.16426199999999999</v>
      </c>
      <c r="P20" s="41">
        <v>0.91856599999999999</v>
      </c>
      <c r="Q20" s="41">
        <v>0.32616299999999998</v>
      </c>
      <c r="R20" s="41">
        <v>0.22606399999999999</v>
      </c>
      <c r="S20" s="41">
        <v>9.0787999999999994E-2</v>
      </c>
      <c r="T20" s="41">
        <v>4.9533000000000001E-2</v>
      </c>
      <c r="U20" s="41">
        <v>0.63722900000000005</v>
      </c>
      <c r="V20" s="41">
        <v>0.50674699999999995</v>
      </c>
      <c r="W20" s="41">
        <v>3.0776000000000001E-2</v>
      </c>
      <c r="X20" s="41">
        <v>0.228019</v>
      </c>
      <c r="Y20" s="41">
        <v>0.22877</v>
      </c>
      <c r="Z20" s="42">
        <v>0.99939100000000003</v>
      </c>
      <c r="AA20" s="41">
        <v>0.10598299999999999</v>
      </c>
    </row>
    <row r="21" spans="1:27" ht="15.95">
      <c r="A21" s="34"/>
      <c r="B21" s="34"/>
      <c r="C21" s="10" t="s">
        <v>87</v>
      </c>
      <c r="D21" s="41" t="s">
        <v>225</v>
      </c>
      <c r="E21" s="41">
        <v>3.7470000000000003E-2</v>
      </c>
      <c r="F21" s="41">
        <v>2.7498999999999999E-2</v>
      </c>
      <c r="G21" s="41">
        <v>1.6754000000000002E-2</v>
      </c>
      <c r="H21" s="41">
        <v>3.5199999999999999E-4</v>
      </c>
      <c r="I21" s="41">
        <v>0.79702099999999998</v>
      </c>
      <c r="J21" s="41">
        <v>0.105388</v>
      </c>
      <c r="K21" s="41" t="s">
        <v>225</v>
      </c>
      <c r="L21" s="41" t="s">
        <v>225</v>
      </c>
      <c r="M21" s="41">
        <v>0.13333300000000001</v>
      </c>
      <c r="N21" s="41">
        <v>0.32305</v>
      </c>
      <c r="O21" s="41">
        <v>1.4E-5</v>
      </c>
      <c r="P21" s="41">
        <v>0.48096</v>
      </c>
      <c r="Q21" s="41">
        <v>0.75536400000000004</v>
      </c>
      <c r="R21" s="41">
        <v>4.4623999999999997E-2</v>
      </c>
      <c r="S21" s="41">
        <v>7.3905999999999999E-2</v>
      </c>
      <c r="T21" s="41">
        <v>5.8914000000000001E-2</v>
      </c>
      <c r="U21" s="41">
        <v>5.7679000000000001E-2</v>
      </c>
      <c r="V21" s="41">
        <v>6.5132999999999996E-2</v>
      </c>
      <c r="W21" s="41" t="s">
        <v>225</v>
      </c>
      <c r="X21" s="41">
        <v>5.2690000000000001E-2</v>
      </c>
      <c r="Y21" s="41">
        <v>1.732E-3</v>
      </c>
      <c r="Z21" s="42">
        <v>0.725576</v>
      </c>
      <c r="AA21" s="41" t="s">
        <v>225</v>
      </c>
    </row>
    <row r="22" spans="1:27" ht="15.95">
      <c r="A22" s="34"/>
      <c r="B22" s="33"/>
      <c r="C22" s="10" t="s">
        <v>88</v>
      </c>
      <c r="D22" s="41">
        <v>9.5000000000000005E-5</v>
      </c>
      <c r="E22" s="41">
        <v>4.3000000000000002E-5</v>
      </c>
      <c r="F22" s="41">
        <v>0.88898500000000003</v>
      </c>
      <c r="G22" s="41">
        <v>0.88466199999999995</v>
      </c>
      <c r="H22" s="41">
        <v>9.9799999999999997E-4</v>
      </c>
      <c r="I22" s="41">
        <v>0.81952700000000001</v>
      </c>
      <c r="J22" s="41">
        <v>0.73060999999999998</v>
      </c>
      <c r="K22" s="41">
        <v>9.6439999999999998E-3</v>
      </c>
      <c r="L22" s="41">
        <v>5.8E-5</v>
      </c>
      <c r="M22" s="41">
        <v>0.2</v>
      </c>
      <c r="N22" s="41">
        <v>0.50334699999999999</v>
      </c>
      <c r="O22" s="41">
        <v>1.521E-2</v>
      </c>
      <c r="P22" s="41">
        <v>0.45368700000000001</v>
      </c>
      <c r="Q22" s="41">
        <v>0.64702800000000005</v>
      </c>
      <c r="R22" s="41">
        <v>0.89729700000000001</v>
      </c>
      <c r="S22" s="41">
        <v>0.83979899999999996</v>
      </c>
      <c r="T22" s="41">
        <v>0.50408699999999995</v>
      </c>
      <c r="U22" s="41">
        <v>0.30998399999999998</v>
      </c>
      <c r="V22" s="41">
        <v>0.69864400000000004</v>
      </c>
      <c r="W22" s="41">
        <v>1.05E-4</v>
      </c>
      <c r="X22" s="41">
        <v>1.11E-4</v>
      </c>
      <c r="Y22" s="41">
        <v>0.13011600000000001</v>
      </c>
      <c r="Z22" s="42">
        <v>0.40043000000000001</v>
      </c>
      <c r="AA22" s="41">
        <v>6.2E-4</v>
      </c>
    </row>
    <row r="23" spans="1:27" ht="15.95">
      <c r="A23" s="34"/>
      <c r="B23" s="10" t="s">
        <v>89</v>
      </c>
      <c r="C23" s="10" t="s">
        <v>90</v>
      </c>
      <c r="D23" s="41">
        <v>0.62480899999999995</v>
      </c>
      <c r="E23" s="41">
        <v>0.31862299999999999</v>
      </c>
      <c r="F23" s="41">
        <v>0.42918400000000001</v>
      </c>
      <c r="G23" s="41">
        <v>0.21821099999999999</v>
      </c>
      <c r="H23" s="41">
        <v>0.72882199999999997</v>
      </c>
      <c r="I23" s="41">
        <v>0.212064</v>
      </c>
      <c r="J23" s="41">
        <v>0.68481099999999995</v>
      </c>
      <c r="K23" s="41">
        <v>0.50687199999999999</v>
      </c>
      <c r="L23" s="41">
        <v>0.287219</v>
      </c>
      <c r="M23" s="41">
        <v>0.4</v>
      </c>
      <c r="N23" s="41">
        <v>0.60866699999999996</v>
      </c>
      <c r="O23" s="41">
        <v>0.69180399999999997</v>
      </c>
      <c r="P23" s="41">
        <v>0.89680400000000005</v>
      </c>
      <c r="Q23" s="41">
        <v>0.42900100000000002</v>
      </c>
      <c r="R23" s="41">
        <v>0.62665000000000004</v>
      </c>
      <c r="S23" s="41">
        <v>0.38262699999999999</v>
      </c>
      <c r="T23" s="41">
        <v>6.4754999999999993E-2</v>
      </c>
      <c r="U23" s="41">
        <v>0.29116799999999998</v>
      </c>
      <c r="V23" s="41">
        <v>0.95938999999999997</v>
      </c>
      <c r="W23" s="41">
        <v>0.91115900000000005</v>
      </c>
      <c r="X23" s="41">
        <v>1.2632000000000001E-2</v>
      </c>
      <c r="Y23" s="41">
        <v>0.36803200000000003</v>
      </c>
      <c r="Z23" s="42">
        <v>0.46454099999999998</v>
      </c>
      <c r="AA23" s="41">
        <v>0.50902499999999995</v>
      </c>
    </row>
    <row r="24" spans="1:27" ht="15.95">
      <c r="A24" s="34"/>
      <c r="B24" s="35" t="s">
        <v>91</v>
      </c>
      <c r="C24" s="10" t="s">
        <v>92</v>
      </c>
      <c r="D24" s="41" t="s">
        <v>225</v>
      </c>
      <c r="E24" s="41">
        <v>3.0641000000000002E-2</v>
      </c>
      <c r="F24" s="41">
        <v>0.142508</v>
      </c>
      <c r="G24" s="41">
        <v>6.6305000000000003E-2</v>
      </c>
      <c r="H24" s="41">
        <v>2.7499999999999998E-3</v>
      </c>
      <c r="I24" s="41">
        <v>0.38656499999999999</v>
      </c>
      <c r="J24" s="41">
        <v>5.6538999999999999E-2</v>
      </c>
      <c r="K24" s="41" t="s">
        <v>225</v>
      </c>
      <c r="L24" s="41" t="s">
        <v>225</v>
      </c>
      <c r="M24" s="41">
        <v>0.8</v>
      </c>
      <c r="N24" s="41">
        <v>0.114505</v>
      </c>
      <c r="O24" s="41">
        <v>1.76E-4</v>
      </c>
      <c r="P24" s="41">
        <v>0.47866900000000001</v>
      </c>
      <c r="Q24" s="41">
        <v>0.76306799999999997</v>
      </c>
      <c r="R24" s="41">
        <v>0.19359100000000001</v>
      </c>
      <c r="S24" s="41">
        <v>0.459735</v>
      </c>
      <c r="T24" s="41">
        <v>0.48721700000000001</v>
      </c>
      <c r="U24" s="41">
        <v>7.8728999999999993E-2</v>
      </c>
      <c r="V24" s="41">
        <v>0.37626700000000002</v>
      </c>
      <c r="W24" s="41" t="s">
        <v>225</v>
      </c>
      <c r="X24" s="41">
        <v>2.7956999999999999E-2</v>
      </c>
      <c r="Y24" s="41">
        <v>1.3989E-2</v>
      </c>
      <c r="Z24" s="42">
        <v>0.154031</v>
      </c>
      <c r="AA24" s="41" t="s">
        <v>225</v>
      </c>
    </row>
    <row r="25" spans="1:27" ht="15.95">
      <c r="A25" s="33"/>
      <c r="B25" s="36"/>
      <c r="C25" s="10" t="s">
        <v>93</v>
      </c>
      <c r="D25" s="41" t="s">
        <v>225</v>
      </c>
      <c r="E25" s="41">
        <v>5.4390000000000003E-3</v>
      </c>
      <c r="F25" s="41">
        <v>0.85384400000000005</v>
      </c>
      <c r="G25" s="41">
        <v>0.22973299999999999</v>
      </c>
      <c r="H25" s="41">
        <v>6.9430000000000004E-3</v>
      </c>
      <c r="I25" s="41">
        <v>0.341999</v>
      </c>
      <c r="J25" s="41">
        <v>0.102086</v>
      </c>
      <c r="K25" s="41" t="s">
        <v>225</v>
      </c>
      <c r="L25" s="41">
        <v>1.9999999999999999E-6</v>
      </c>
      <c r="M25" s="41">
        <v>0.66666700000000001</v>
      </c>
      <c r="N25" s="41">
        <v>0.18709300000000001</v>
      </c>
      <c r="O25" s="41">
        <v>4.5929999999999999E-3</v>
      </c>
      <c r="P25" s="41">
        <v>0.74564600000000003</v>
      </c>
      <c r="Q25" s="41">
        <v>0.44754300000000002</v>
      </c>
      <c r="R25" s="41">
        <v>0.22902600000000001</v>
      </c>
      <c r="S25" s="41">
        <v>6.6033999999999995E-2</v>
      </c>
      <c r="T25" s="41">
        <v>0.25923499999999999</v>
      </c>
      <c r="U25" s="41">
        <v>0.59271499999999999</v>
      </c>
      <c r="V25" s="41">
        <v>0.95355299999999998</v>
      </c>
      <c r="W25" s="41">
        <v>1.7E-5</v>
      </c>
      <c r="X25" s="41">
        <v>0.12676000000000001</v>
      </c>
      <c r="Y25" s="41">
        <v>3.9249999999999997E-3</v>
      </c>
      <c r="Z25" s="42">
        <v>0.45838099999999998</v>
      </c>
      <c r="AA25" s="41">
        <v>6.0169999999999998E-3</v>
      </c>
    </row>
    <row r="26" spans="1:27" ht="15.95">
      <c r="A26" s="10" t="s">
        <v>94</v>
      </c>
      <c r="B26" s="10" t="s">
        <v>95</v>
      </c>
      <c r="C26" s="10" t="s">
        <v>96</v>
      </c>
      <c r="D26" s="41">
        <v>4.333E-3</v>
      </c>
      <c r="E26" s="41">
        <v>6.0284999999999998E-2</v>
      </c>
      <c r="F26" s="41">
        <v>1.7940999999999999E-2</v>
      </c>
      <c r="G26" s="41">
        <v>3.5799999999999997E-4</v>
      </c>
      <c r="H26" s="41" t="s">
        <v>225</v>
      </c>
      <c r="I26" s="41">
        <v>0.50080100000000005</v>
      </c>
      <c r="J26" s="41">
        <v>2.6006999999999999E-2</v>
      </c>
      <c r="K26" s="41">
        <v>7.8050000000000003E-3</v>
      </c>
      <c r="L26" s="41">
        <v>1.4285000000000001E-2</v>
      </c>
      <c r="M26" s="41">
        <v>0.66666700000000001</v>
      </c>
      <c r="N26" s="41">
        <v>0.22675999999999999</v>
      </c>
      <c r="O26" s="41">
        <v>0.113664</v>
      </c>
      <c r="P26" s="41">
        <v>0.65637900000000005</v>
      </c>
      <c r="Q26" s="41">
        <v>0.264125</v>
      </c>
      <c r="R26" s="41">
        <v>4.182E-3</v>
      </c>
      <c r="S26" s="41">
        <v>7.0484000000000005E-2</v>
      </c>
      <c r="T26" s="41">
        <v>0.14849799999999999</v>
      </c>
      <c r="U26" s="41">
        <v>0.13505700000000001</v>
      </c>
      <c r="V26" s="41">
        <v>0.20588300000000001</v>
      </c>
      <c r="W26" s="41">
        <v>9.6900000000000003E-4</v>
      </c>
      <c r="X26" s="41">
        <v>7.5779999999999997E-3</v>
      </c>
      <c r="Y26" s="41">
        <v>0.11797199999999999</v>
      </c>
      <c r="Z26" s="42">
        <v>9.9816000000000002E-2</v>
      </c>
      <c r="AA26" s="41">
        <v>5.6999999999999998E-4</v>
      </c>
    </row>
    <row r="27" spans="1:27" ht="15.95">
      <c r="A27" s="32" t="s">
        <v>97</v>
      </c>
      <c r="B27" s="32" t="s">
        <v>98</v>
      </c>
      <c r="C27" s="10" t="s">
        <v>99</v>
      </c>
      <c r="D27" s="41" t="s">
        <v>225</v>
      </c>
      <c r="E27" s="41">
        <v>6.6100000000000002E-4</v>
      </c>
      <c r="F27" s="41">
        <v>1.9094E-2</v>
      </c>
      <c r="G27" s="41">
        <v>3.0054000000000001E-2</v>
      </c>
      <c r="H27" s="41">
        <v>9.7999999999999997E-5</v>
      </c>
      <c r="I27" s="41">
        <v>0.81928100000000004</v>
      </c>
      <c r="J27" s="41">
        <v>3.3050000000000002E-3</v>
      </c>
      <c r="K27" s="41" t="s">
        <v>225</v>
      </c>
      <c r="L27" s="41" t="s">
        <v>225</v>
      </c>
      <c r="M27" s="41">
        <v>0.26666699999999999</v>
      </c>
      <c r="N27" s="41">
        <v>0.124156</v>
      </c>
      <c r="O27" s="41">
        <v>1.3100000000000001E-4</v>
      </c>
      <c r="P27" s="41">
        <v>7.1823999999999999E-2</v>
      </c>
      <c r="Q27" s="41">
        <v>0.24835699999999999</v>
      </c>
      <c r="R27" s="41">
        <v>0.17438100000000001</v>
      </c>
      <c r="S27" s="41">
        <v>2.7449999999999999E-2</v>
      </c>
      <c r="T27" s="41">
        <v>1.7226999999999999E-2</v>
      </c>
      <c r="U27" s="41">
        <v>0.13891300000000001</v>
      </c>
      <c r="V27" s="41">
        <v>0.97749699999999995</v>
      </c>
      <c r="W27" s="41" t="s">
        <v>225</v>
      </c>
      <c r="X27" s="41">
        <v>6.1203E-2</v>
      </c>
      <c r="Y27" s="41">
        <v>0.117895</v>
      </c>
      <c r="Z27" s="42">
        <v>0.53405999999999998</v>
      </c>
      <c r="AA27" s="41" t="s">
        <v>225</v>
      </c>
    </row>
    <row r="28" spans="1:27" ht="15.95">
      <c r="A28" s="34"/>
      <c r="B28" s="33"/>
      <c r="C28" s="10" t="s">
        <v>100</v>
      </c>
      <c r="D28" s="41">
        <v>3.9999999999999998E-6</v>
      </c>
      <c r="E28" s="41">
        <v>0.20333399999999999</v>
      </c>
      <c r="F28" s="41">
        <v>0.18326200000000001</v>
      </c>
      <c r="G28" s="41">
        <v>0.11644400000000001</v>
      </c>
      <c r="H28" s="41">
        <v>1.2231000000000001E-2</v>
      </c>
      <c r="I28" s="41">
        <v>0.57185200000000003</v>
      </c>
      <c r="J28" s="41">
        <v>0.213198</v>
      </c>
      <c r="K28" s="41" t="s">
        <v>225</v>
      </c>
      <c r="L28" s="41">
        <v>3.9999999999999998E-6</v>
      </c>
      <c r="M28" s="41">
        <v>0.53333299999999995</v>
      </c>
      <c r="N28" s="41">
        <v>0.83143400000000001</v>
      </c>
      <c r="O28" s="41">
        <v>1.8430999999999999E-2</v>
      </c>
      <c r="P28" s="41">
        <v>0.107289</v>
      </c>
      <c r="Q28" s="41">
        <v>0.82152599999999998</v>
      </c>
      <c r="R28" s="41">
        <v>0.112191</v>
      </c>
      <c r="S28" s="41">
        <v>0.95669300000000002</v>
      </c>
      <c r="T28" s="41">
        <v>0.76911099999999999</v>
      </c>
      <c r="U28" s="41">
        <v>0.81631900000000002</v>
      </c>
      <c r="V28" s="41">
        <v>0.56226100000000001</v>
      </c>
      <c r="W28" s="41">
        <v>2.9500000000000001E-4</v>
      </c>
      <c r="X28" s="41">
        <v>0.263741</v>
      </c>
      <c r="Y28" s="41">
        <v>0.34406799999999998</v>
      </c>
      <c r="Z28" s="42">
        <v>0.41721799999999998</v>
      </c>
      <c r="AA28" s="41">
        <v>1.709E-3</v>
      </c>
    </row>
    <row r="29" spans="1:27" ht="15.95">
      <c r="A29" s="33"/>
      <c r="B29" s="10" t="s">
        <v>101</v>
      </c>
      <c r="C29" s="10" t="s">
        <v>102</v>
      </c>
      <c r="D29" s="41">
        <v>2.0000000000000002E-5</v>
      </c>
      <c r="E29" s="41">
        <v>0.305257</v>
      </c>
      <c r="F29" s="41">
        <v>0.43859199999999998</v>
      </c>
      <c r="G29" s="41">
        <v>0.387347</v>
      </c>
      <c r="H29" s="41">
        <v>1.7824E-2</v>
      </c>
      <c r="I29" s="41">
        <v>0.67705099999999996</v>
      </c>
      <c r="J29" s="41">
        <v>3.8578000000000001E-2</v>
      </c>
      <c r="K29" s="41">
        <v>6.8999999999999997E-5</v>
      </c>
      <c r="L29" s="41">
        <v>7.9999999999999996E-6</v>
      </c>
      <c r="M29" s="41">
        <v>0.93333299999999997</v>
      </c>
      <c r="N29" s="41">
        <v>0.34769299999999997</v>
      </c>
      <c r="O29" s="41">
        <v>1.8360000000000001E-2</v>
      </c>
      <c r="P29" s="41">
        <v>9.4005000000000005E-2</v>
      </c>
      <c r="Q29" s="41">
        <v>0.58031699999999997</v>
      </c>
      <c r="R29" s="41">
        <v>0.13154199999999999</v>
      </c>
      <c r="S29" s="41">
        <v>0.83979899999999996</v>
      </c>
      <c r="T29" s="41">
        <v>0.98895500000000003</v>
      </c>
      <c r="U29" s="41">
        <v>0.31100299999999997</v>
      </c>
      <c r="V29" s="41">
        <v>0.97340700000000002</v>
      </c>
      <c r="W29" s="41">
        <v>1.523E-3</v>
      </c>
      <c r="X29" s="41">
        <v>3.3585999999999998E-2</v>
      </c>
      <c r="Y29" s="41">
        <v>0.16416900000000001</v>
      </c>
      <c r="Z29" s="42">
        <v>0.22042500000000001</v>
      </c>
      <c r="AA29" s="41">
        <v>6.0000000000000002E-6</v>
      </c>
    </row>
    <row r="30" spans="1:27" ht="15.95">
      <c r="A30" s="32" t="s">
        <v>103</v>
      </c>
      <c r="B30" s="32" t="s">
        <v>104</v>
      </c>
      <c r="C30" s="10" t="s">
        <v>105</v>
      </c>
      <c r="D30" s="41">
        <v>1.9085000000000001E-2</v>
      </c>
      <c r="E30" s="41">
        <v>0.85210399999999997</v>
      </c>
      <c r="F30" s="41">
        <v>0.524837</v>
      </c>
      <c r="G30" s="41">
        <v>3.9808999999999997E-2</v>
      </c>
      <c r="H30" s="41">
        <v>0.21197199999999999</v>
      </c>
      <c r="I30" s="41">
        <v>0.39857599999999999</v>
      </c>
      <c r="J30" s="41">
        <v>0.38590099999999999</v>
      </c>
      <c r="K30" s="41">
        <v>1.0691000000000001E-2</v>
      </c>
      <c r="L30" s="41">
        <v>1.5970000000000002E-2</v>
      </c>
      <c r="M30" s="41">
        <v>6.6667000000000004E-2</v>
      </c>
      <c r="N30" s="41">
        <v>2.6922000000000001E-2</v>
      </c>
      <c r="O30" s="41">
        <v>3.0929000000000002E-2</v>
      </c>
      <c r="P30" s="41">
        <v>0.88997899999999996</v>
      </c>
      <c r="Q30" s="41">
        <v>0.62854600000000005</v>
      </c>
      <c r="R30" s="41">
        <v>0.55993800000000005</v>
      </c>
      <c r="S30" s="41">
        <v>0.70727200000000001</v>
      </c>
      <c r="T30" s="41">
        <v>0.57814900000000002</v>
      </c>
      <c r="U30" s="41">
        <v>0.39433600000000002</v>
      </c>
      <c r="V30" s="41">
        <v>0.15646699999999999</v>
      </c>
      <c r="W30" s="41">
        <v>6.4543000000000003E-2</v>
      </c>
      <c r="X30" s="41">
        <v>0.14855299999999999</v>
      </c>
      <c r="Y30" s="41">
        <v>0.58280399999999999</v>
      </c>
      <c r="Z30" s="42">
        <v>0.79263700000000004</v>
      </c>
      <c r="AA30" s="41">
        <v>0.111891</v>
      </c>
    </row>
    <row r="31" spans="1:27" ht="15.95">
      <c r="A31" s="34"/>
      <c r="B31" s="33"/>
      <c r="C31" s="10" t="s">
        <v>106</v>
      </c>
      <c r="D31" s="43">
        <v>2.0334000000000001E-2</v>
      </c>
      <c r="E31" s="43">
        <v>0.695662</v>
      </c>
      <c r="F31" s="43">
        <v>0.70935099999999995</v>
      </c>
      <c r="G31" s="43">
        <v>0.25746400000000003</v>
      </c>
      <c r="H31" s="43">
        <v>0.207486</v>
      </c>
      <c r="I31" s="43">
        <v>0.199548</v>
      </c>
      <c r="J31" s="43">
        <v>0.64729000000000003</v>
      </c>
      <c r="K31" s="43">
        <v>6.5979999999999997E-3</v>
      </c>
      <c r="L31" s="43">
        <v>1.3838E-2</v>
      </c>
      <c r="M31" s="43">
        <v>0.13333300000000001</v>
      </c>
      <c r="N31" s="43">
        <v>8.6586999999999997E-2</v>
      </c>
      <c r="O31" s="43">
        <v>3.9501000000000001E-2</v>
      </c>
      <c r="P31" s="43">
        <v>0.97476099999999999</v>
      </c>
      <c r="Q31" s="43">
        <v>0.636521</v>
      </c>
      <c r="R31" s="43">
        <v>0.46484500000000001</v>
      </c>
      <c r="S31" s="43">
        <v>0.37389299999999998</v>
      </c>
      <c r="T31" s="43">
        <v>0.85102100000000003</v>
      </c>
      <c r="U31" s="43">
        <v>0.124199</v>
      </c>
      <c r="V31" s="43">
        <v>0.58584099999999995</v>
      </c>
      <c r="W31" s="43">
        <v>0.12354800000000001</v>
      </c>
      <c r="X31" s="43">
        <v>0.25621500000000003</v>
      </c>
      <c r="Y31" s="43">
        <v>0.84404599999999996</v>
      </c>
      <c r="Z31" s="44">
        <v>0.319442</v>
      </c>
      <c r="AA31" s="43">
        <v>0.27075199999999999</v>
      </c>
    </row>
    <row r="32" spans="1:27" ht="15.95">
      <c r="A32" s="34"/>
      <c r="B32" s="32" t="s">
        <v>107</v>
      </c>
      <c r="C32" s="10" t="s">
        <v>108</v>
      </c>
      <c r="D32" s="18">
        <v>4.3800000000000002E-3</v>
      </c>
      <c r="E32" s="18">
        <v>0.93001100000000003</v>
      </c>
      <c r="F32" s="18">
        <v>0.46850999999999998</v>
      </c>
      <c r="G32" s="18">
        <v>0.23510700000000001</v>
      </c>
      <c r="H32" s="18">
        <v>0.82765200000000005</v>
      </c>
      <c r="I32" s="18">
        <v>0.96628000000000003</v>
      </c>
      <c r="J32" s="18">
        <v>0.16767499999999999</v>
      </c>
      <c r="K32" s="18">
        <v>3.8800000000000002E-3</v>
      </c>
      <c r="L32" s="18">
        <v>2.196E-3</v>
      </c>
      <c r="M32" s="18">
        <v>0.33333299999999999</v>
      </c>
      <c r="N32" s="18">
        <v>2.6516999999999999E-2</v>
      </c>
      <c r="O32" s="18">
        <v>0.91866999999999999</v>
      </c>
      <c r="P32" s="18">
        <v>0.37574400000000002</v>
      </c>
      <c r="Q32" s="18">
        <v>0.267148</v>
      </c>
      <c r="R32" s="18">
        <v>0.85531400000000002</v>
      </c>
      <c r="S32" s="18">
        <v>0.996417</v>
      </c>
      <c r="T32" s="18">
        <v>0.94937000000000005</v>
      </c>
      <c r="U32" s="18">
        <v>5.62E-4</v>
      </c>
      <c r="V32" s="18">
        <v>0.73097400000000001</v>
      </c>
      <c r="W32" s="18">
        <v>3.5639999999999999E-3</v>
      </c>
      <c r="X32" s="18">
        <v>0.98579799999999995</v>
      </c>
      <c r="Y32" s="18">
        <v>0.68474199999999996</v>
      </c>
      <c r="Z32" s="18">
        <v>0.77341899999999997</v>
      </c>
      <c r="AA32" s="18">
        <v>9.5029999999999993E-3</v>
      </c>
    </row>
    <row r="33" spans="1:27" ht="15.95">
      <c r="A33" s="34"/>
      <c r="B33" s="33"/>
      <c r="C33" s="10" t="s">
        <v>109</v>
      </c>
      <c r="D33" s="45">
        <v>1.0845E-2</v>
      </c>
      <c r="E33" s="45">
        <v>0.89072300000000004</v>
      </c>
      <c r="F33" s="45">
        <v>0.69005300000000003</v>
      </c>
      <c r="G33" s="45">
        <v>0.32628400000000002</v>
      </c>
      <c r="H33" s="45">
        <v>0.86119400000000002</v>
      </c>
      <c r="I33" s="45">
        <v>0.70643800000000001</v>
      </c>
      <c r="J33" s="45">
        <v>0.17178499999999999</v>
      </c>
      <c r="K33" s="45">
        <v>2.8531000000000001E-2</v>
      </c>
      <c r="L33" s="45">
        <v>6.6100000000000002E-4</v>
      </c>
      <c r="M33" s="45">
        <v>0.2</v>
      </c>
      <c r="N33" s="45">
        <v>7.4995999999999993E-2</v>
      </c>
      <c r="O33" s="45">
        <v>0.90413500000000002</v>
      </c>
      <c r="P33" s="45">
        <v>0.53696699999999997</v>
      </c>
      <c r="Q33" s="45">
        <v>0.91612000000000005</v>
      </c>
      <c r="R33" s="45">
        <v>0.83989199999999997</v>
      </c>
      <c r="S33" s="45">
        <v>0.465258</v>
      </c>
      <c r="T33" s="45">
        <v>0.63988</v>
      </c>
      <c r="U33" s="45">
        <v>8.1000000000000004E-5</v>
      </c>
      <c r="V33" s="45">
        <v>0.274924</v>
      </c>
      <c r="W33" s="45">
        <v>6.6299999999999996E-3</v>
      </c>
      <c r="X33" s="45">
        <v>0.89991299999999996</v>
      </c>
      <c r="Y33" s="45">
        <v>0.46280500000000002</v>
      </c>
      <c r="Z33" s="46">
        <v>2.3615000000000001E-2</v>
      </c>
      <c r="AA33" s="45">
        <v>3.274E-3</v>
      </c>
    </row>
    <row r="34" spans="1:27" ht="15.95">
      <c r="A34" s="34"/>
      <c r="B34" s="32" t="s">
        <v>110</v>
      </c>
      <c r="C34" s="10" t="s">
        <v>111</v>
      </c>
      <c r="D34" s="41">
        <v>8.0000000000000007E-5</v>
      </c>
      <c r="E34" s="41">
        <v>3.4937000000000003E-2</v>
      </c>
      <c r="F34" s="41">
        <v>7.2849999999999998E-3</v>
      </c>
      <c r="G34" s="41">
        <v>1.9768000000000001E-2</v>
      </c>
      <c r="H34" s="41">
        <v>3.8470000000000002E-3</v>
      </c>
      <c r="I34" s="41">
        <v>0.49536000000000002</v>
      </c>
      <c r="J34" s="41">
        <v>2.4622999999999999E-2</v>
      </c>
      <c r="K34" s="41">
        <v>7.1900000000000002E-4</v>
      </c>
      <c r="L34" s="41">
        <v>8.9300000000000002E-4</v>
      </c>
      <c r="M34" s="41">
        <v>0.466667</v>
      </c>
      <c r="N34" s="41">
        <v>0.59310499999999999</v>
      </c>
      <c r="O34" s="41">
        <v>2.6478000000000002E-2</v>
      </c>
      <c r="P34" s="41">
        <v>0.128635</v>
      </c>
      <c r="Q34" s="41">
        <v>0.109379</v>
      </c>
      <c r="R34" s="41">
        <v>7.0551000000000003E-2</v>
      </c>
      <c r="S34" s="41">
        <v>0.120877</v>
      </c>
      <c r="T34" s="41">
        <v>7.1845000000000006E-2</v>
      </c>
      <c r="U34" s="41">
        <v>0.48797499999999999</v>
      </c>
      <c r="V34" s="41">
        <v>0.40240799999999999</v>
      </c>
      <c r="W34" s="41">
        <v>2.5000000000000001E-5</v>
      </c>
      <c r="X34" s="41">
        <v>0.19440399999999999</v>
      </c>
      <c r="Y34" s="41">
        <v>1.9910000000000001E-3</v>
      </c>
      <c r="Z34" s="42">
        <v>0.17205999999999999</v>
      </c>
      <c r="AA34" s="41">
        <v>4.3819999999999996E-3</v>
      </c>
    </row>
    <row r="35" spans="1:27" ht="15.95">
      <c r="A35" s="34"/>
      <c r="B35" s="34"/>
      <c r="C35" s="10" t="s">
        <v>112</v>
      </c>
      <c r="D35" s="41">
        <v>3.6000000000000001E-5</v>
      </c>
      <c r="E35" s="41">
        <v>0.95400499999999999</v>
      </c>
      <c r="F35" s="41">
        <v>0.45791599999999999</v>
      </c>
      <c r="G35" s="41">
        <v>0.88041199999999997</v>
      </c>
      <c r="H35" s="41">
        <v>0.28883300000000001</v>
      </c>
      <c r="I35" s="41">
        <v>0.88460300000000003</v>
      </c>
      <c r="J35" s="41">
        <v>0.15862899999999999</v>
      </c>
      <c r="K35" s="41">
        <v>2.7E-4</v>
      </c>
      <c r="L35" s="41">
        <v>1.17E-4</v>
      </c>
      <c r="M35" s="41">
        <v>0.53333299999999995</v>
      </c>
      <c r="N35" s="41">
        <v>0.37903999999999999</v>
      </c>
      <c r="O35" s="41">
        <v>0.11065999999999999</v>
      </c>
      <c r="P35" s="41">
        <v>0.37545899999999999</v>
      </c>
      <c r="Q35" s="41">
        <v>0.34111999999999998</v>
      </c>
      <c r="R35" s="41">
        <v>0.304064</v>
      </c>
      <c r="S35" s="41">
        <v>0.77304799999999996</v>
      </c>
      <c r="T35" s="41">
        <v>0.90370399999999995</v>
      </c>
      <c r="U35" s="41">
        <v>5.9413000000000001E-2</v>
      </c>
      <c r="V35" s="41">
        <v>0.60009699999999999</v>
      </c>
      <c r="W35" s="41">
        <v>4.2170000000000003E-3</v>
      </c>
      <c r="X35" s="41">
        <v>0.61771200000000004</v>
      </c>
      <c r="Y35" s="41">
        <v>4.4797999999999998E-2</v>
      </c>
      <c r="Z35" s="42">
        <v>0.249551</v>
      </c>
      <c r="AA35" s="41">
        <v>3.0000000000000001E-6</v>
      </c>
    </row>
    <row r="36" spans="1:27" ht="15.95">
      <c r="A36" s="34"/>
      <c r="B36" s="34"/>
      <c r="C36" s="10" t="s">
        <v>113</v>
      </c>
      <c r="D36" s="41">
        <v>4.8999999999999998E-5</v>
      </c>
      <c r="E36" s="41">
        <v>0.17605799999999999</v>
      </c>
      <c r="F36" s="41">
        <v>1.2357999999999999E-2</v>
      </c>
      <c r="G36" s="41">
        <v>7.7798000000000006E-2</v>
      </c>
      <c r="H36" s="41">
        <v>1.1900000000000001E-4</v>
      </c>
      <c r="I36" s="41">
        <v>0.59689099999999995</v>
      </c>
      <c r="J36" s="41">
        <v>1.6549999999999999E-2</v>
      </c>
      <c r="K36" s="41">
        <v>5.6700000000000001E-4</v>
      </c>
      <c r="L36" s="41">
        <v>6.7000000000000002E-5</v>
      </c>
      <c r="M36" s="41">
        <v>0.2</v>
      </c>
      <c r="N36" s="41">
        <v>0.47631200000000001</v>
      </c>
      <c r="O36" s="41">
        <v>1.1659999999999999E-3</v>
      </c>
      <c r="P36" s="41">
        <v>0.14529500000000001</v>
      </c>
      <c r="Q36" s="41">
        <v>0.33473599999999998</v>
      </c>
      <c r="R36" s="41">
        <v>0.144399</v>
      </c>
      <c r="S36" s="41">
        <v>9.0870000000000006E-2</v>
      </c>
      <c r="T36" s="41">
        <v>3.0117000000000001E-2</v>
      </c>
      <c r="U36" s="41">
        <v>0.53502400000000006</v>
      </c>
      <c r="V36" s="41">
        <v>0.234398</v>
      </c>
      <c r="W36" s="41">
        <v>1.22E-4</v>
      </c>
      <c r="X36" s="41">
        <v>1.4586E-2</v>
      </c>
      <c r="Y36" s="41">
        <v>4.4949999999999999E-3</v>
      </c>
      <c r="Z36" s="42">
        <v>0.17588500000000001</v>
      </c>
      <c r="AA36" s="41">
        <v>7.1699999999999997E-4</v>
      </c>
    </row>
    <row r="37" spans="1:27" ht="15.95">
      <c r="A37" s="34"/>
      <c r="B37" s="34"/>
      <c r="C37" s="10" t="s">
        <v>114</v>
      </c>
      <c r="D37" s="41">
        <v>6.7730000000000004E-3</v>
      </c>
      <c r="E37" s="41">
        <v>0.24402499999999999</v>
      </c>
      <c r="F37" s="41">
        <v>3.6610000000000002E-3</v>
      </c>
      <c r="G37" s="41">
        <v>2.6348E-2</v>
      </c>
      <c r="H37" s="41">
        <v>2.5999999999999998E-4</v>
      </c>
      <c r="I37" s="41">
        <v>0.31306099999999998</v>
      </c>
      <c r="J37" s="41">
        <v>1.0071E-2</v>
      </c>
      <c r="K37" s="41">
        <v>8.8325000000000001E-2</v>
      </c>
      <c r="L37" s="41">
        <v>1.1629E-2</v>
      </c>
      <c r="M37" s="41">
        <v>6.6667000000000004E-2</v>
      </c>
      <c r="N37" s="41">
        <v>0.309695</v>
      </c>
      <c r="O37" s="41">
        <v>9.2193999999999998E-2</v>
      </c>
      <c r="P37" s="41">
        <v>0.30468600000000001</v>
      </c>
      <c r="Q37" s="41">
        <v>0.13882</v>
      </c>
      <c r="R37" s="41">
        <v>6.9986000000000007E-2</v>
      </c>
      <c r="S37" s="41">
        <v>0.30288999999999999</v>
      </c>
      <c r="T37" s="41">
        <v>0.14762700000000001</v>
      </c>
      <c r="U37" s="41">
        <v>0.23683399999999999</v>
      </c>
      <c r="V37" s="41">
        <v>0.26534600000000003</v>
      </c>
      <c r="W37" s="41">
        <v>5.4900000000000001E-3</v>
      </c>
      <c r="X37" s="41">
        <v>2.3317000000000001E-2</v>
      </c>
      <c r="Y37" s="41">
        <v>3.1159999999999998E-3</v>
      </c>
      <c r="Z37" s="42">
        <v>0.27710400000000002</v>
      </c>
      <c r="AA37" s="41">
        <v>4.1749999999999999E-3</v>
      </c>
    </row>
    <row r="38" spans="1:27" ht="15.95">
      <c r="A38" s="34"/>
      <c r="B38" s="34"/>
      <c r="C38" s="10" t="s">
        <v>115</v>
      </c>
      <c r="D38" s="41">
        <v>6.0639999999999999E-3</v>
      </c>
      <c r="E38" s="41">
        <v>0.53847999999999996</v>
      </c>
      <c r="F38" s="41">
        <v>3.7260000000000001E-3</v>
      </c>
      <c r="G38" s="41">
        <v>2.4572E-2</v>
      </c>
      <c r="H38" s="41">
        <v>9.3509999999999999E-3</v>
      </c>
      <c r="I38" s="41">
        <v>0.51669100000000001</v>
      </c>
      <c r="J38" s="41">
        <v>1.0266000000000001E-2</v>
      </c>
      <c r="K38" s="41">
        <v>2.7607E-2</v>
      </c>
      <c r="L38" s="41">
        <v>1.3148999999999999E-2</v>
      </c>
      <c r="M38" s="41">
        <v>6.6667000000000004E-2</v>
      </c>
      <c r="N38" s="41">
        <v>0.13725100000000001</v>
      </c>
      <c r="O38" s="41">
        <v>4.0716000000000002E-2</v>
      </c>
      <c r="P38" s="41">
        <v>0.386959</v>
      </c>
      <c r="Q38" s="41">
        <v>0.28006900000000001</v>
      </c>
      <c r="R38" s="41">
        <v>0.20841899999999999</v>
      </c>
      <c r="S38" s="41">
        <v>0.79503900000000005</v>
      </c>
      <c r="T38" s="41">
        <v>0.66622000000000003</v>
      </c>
      <c r="U38" s="41">
        <v>0.60951</v>
      </c>
      <c r="V38" s="41">
        <v>0.144843</v>
      </c>
      <c r="W38" s="41">
        <v>2.3549999999999999E-3</v>
      </c>
      <c r="X38" s="41">
        <v>7.3369000000000004E-2</v>
      </c>
      <c r="Y38" s="41">
        <v>6.2500000000000001E-4</v>
      </c>
      <c r="Z38" s="42">
        <v>0.45500499999999999</v>
      </c>
      <c r="AA38" s="41">
        <v>5.9199999999999997E-4</v>
      </c>
    </row>
    <row r="39" spans="1:27" ht="15.95">
      <c r="A39" s="34"/>
      <c r="B39" s="33"/>
      <c r="C39" s="10" t="s">
        <v>116</v>
      </c>
      <c r="D39" s="41">
        <v>3.3000000000000003E-5</v>
      </c>
      <c r="E39" s="41">
        <v>1.4801E-2</v>
      </c>
      <c r="F39" s="41">
        <v>3.4450000000000001E-3</v>
      </c>
      <c r="G39" s="41">
        <v>2.1103E-2</v>
      </c>
      <c r="H39" s="41">
        <v>3.4719999999999998E-3</v>
      </c>
      <c r="I39" s="41">
        <v>0.61971799999999999</v>
      </c>
      <c r="J39" s="41">
        <v>1.6511000000000001E-2</v>
      </c>
      <c r="K39" s="41">
        <v>4.6099999999999998E-4</v>
      </c>
      <c r="L39" s="41">
        <v>2.6499999999999999E-4</v>
      </c>
      <c r="M39" s="41">
        <v>6.6667000000000004E-2</v>
      </c>
      <c r="N39" s="41">
        <v>0.22450500000000001</v>
      </c>
      <c r="O39" s="41">
        <v>1.4257000000000001E-2</v>
      </c>
      <c r="P39" s="41">
        <v>0.298597</v>
      </c>
      <c r="Q39" s="41">
        <v>0.17941799999999999</v>
      </c>
      <c r="R39" s="41">
        <v>4.9639000000000003E-2</v>
      </c>
      <c r="S39" s="41">
        <v>0.232405</v>
      </c>
      <c r="T39" s="41">
        <v>0.12776799999999999</v>
      </c>
      <c r="U39" s="41">
        <v>0.82848200000000005</v>
      </c>
      <c r="V39" s="41">
        <v>0.38900400000000002</v>
      </c>
      <c r="W39" s="41">
        <v>5.0000000000000004E-6</v>
      </c>
      <c r="X39" s="41">
        <v>0.10799400000000001</v>
      </c>
      <c r="Y39" s="41">
        <v>2.088E-3</v>
      </c>
      <c r="Z39" s="42">
        <v>0.179621</v>
      </c>
      <c r="AA39" s="41">
        <v>1.789E-3</v>
      </c>
    </row>
    <row r="40" spans="1:27" ht="15.95">
      <c r="A40" s="34"/>
      <c r="B40" s="32" t="s">
        <v>117</v>
      </c>
      <c r="C40" s="10" t="s">
        <v>118</v>
      </c>
      <c r="D40" s="41" t="s">
        <v>225</v>
      </c>
      <c r="E40" s="41">
        <v>0.50658599999999998</v>
      </c>
      <c r="F40" s="41">
        <v>0.64987300000000003</v>
      </c>
      <c r="G40" s="41">
        <v>0.71347499999999997</v>
      </c>
      <c r="H40" s="41">
        <v>0.12926399999999999</v>
      </c>
      <c r="I40" s="41">
        <v>0.63476200000000005</v>
      </c>
      <c r="J40" s="41">
        <v>2.2072000000000001E-2</v>
      </c>
      <c r="K40" s="41">
        <v>3.0000000000000001E-6</v>
      </c>
      <c r="L40" s="41" t="s">
        <v>225</v>
      </c>
      <c r="M40" s="41">
        <v>0.2</v>
      </c>
      <c r="N40" s="41">
        <v>8.2000000000000001E-5</v>
      </c>
      <c r="O40" s="41">
        <v>1.83E-4</v>
      </c>
      <c r="P40" s="41">
        <v>0.48836600000000002</v>
      </c>
      <c r="Q40" s="41">
        <v>0.51536899999999997</v>
      </c>
      <c r="R40" s="41">
        <v>0.65448200000000001</v>
      </c>
      <c r="S40" s="41">
        <v>8.9566000000000007E-2</v>
      </c>
      <c r="T40" s="41">
        <v>9.9240000000000005E-3</v>
      </c>
      <c r="U40" s="41">
        <v>8.9200000000000002E-2</v>
      </c>
      <c r="V40" s="41">
        <v>0.47606500000000002</v>
      </c>
      <c r="W40" s="41">
        <v>7.1000000000000005E-5</v>
      </c>
      <c r="X40" s="41">
        <v>3.0151000000000001E-2</v>
      </c>
      <c r="Y40" s="41">
        <v>0.108213</v>
      </c>
      <c r="Z40" s="42">
        <v>0.34079399999999999</v>
      </c>
      <c r="AA40" s="41">
        <v>1.05E-4</v>
      </c>
    </row>
    <row r="41" spans="1:27" ht="15.95">
      <c r="A41" s="34"/>
      <c r="B41" s="34"/>
      <c r="C41" s="10" t="s">
        <v>119</v>
      </c>
      <c r="D41" s="41">
        <v>1.83E-4</v>
      </c>
      <c r="E41" s="41">
        <v>0.63119999999999998</v>
      </c>
      <c r="F41" s="41">
        <v>0.99694300000000002</v>
      </c>
      <c r="G41" s="41">
        <v>0.429981</v>
      </c>
      <c r="H41" s="41">
        <v>0.124681</v>
      </c>
      <c r="I41" s="41">
        <v>0.12770300000000001</v>
      </c>
      <c r="J41" s="41">
        <v>0.82470600000000005</v>
      </c>
      <c r="K41" s="41">
        <v>2.0900000000000001E-4</v>
      </c>
      <c r="L41" s="41">
        <v>8.1620000000000009E-3</v>
      </c>
      <c r="M41" s="41">
        <v>0.86666699999999997</v>
      </c>
      <c r="N41" s="41">
        <v>5.5622999999999999E-2</v>
      </c>
      <c r="O41" s="41">
        <v>1.2145E-2</v>
      </c>
      <c r="P41" s="41">
        <v>0.23769699999999999</v>
      </c>
      <c r="Q41" s="41">
        <v>0.96626999999999996</v>
      </c>
      <c r="R41" s="41">
        <v>0.87352600000000002</v>
      </c>
      <c r="S41" s="41">
        <v>0.54754899999999995</v>
      </c>
      <c r="T41" s="41">
        <v>0.59395299999999995</v>
      </c>
      <c r="U41" s="41">
        <v>0.178179</v>
      </c>
      <c r="V41" s="41">
        <v>1.2700000000000001E-3</v>
      </c>
      <c r="W41" s="41">
        <v>1.8248E-2</v>
      </c>
      <c r="X41" s="41">
        <v>0.37300299999999997</v>
      </c>
      <c r="Y41" s="41">
        <v>0.66856099999999996</v>
      </c>
      <c r="Z41" s="42">
        <v>0.806118</v>
      </c>
      <c r="AA41" s="41">
        <v>2.1392000000000001E-2</v>
      </c>
    </row>
    <row r="42" spans="1:27" ht="15.95">
      <c r="A42" s="34"/>
      <c r="B42" s="33"/>
      <c r="C42" s="10" t="s">
        <v>120</v>
      </c>
      <c r="D42" s="41">
        <v>5.1E-5</v>
      </c>
      <c r="E42" s="41">
        <v>3.2299999999999998E-3</v>
      </c>
      <c r="F42" s="41">
        <v>0.50177000000000005</v>
      </c>
      <c r="G42" s="41">
        <v>0.27447300000000002</v>
      </c>
      <c r="H42" s="41">
        <v>4.3250999999999998E-2</v>
      </c>
      <c r="I42" s="41">
        <v>0.39502100000000001</v>
      </c>
      <c r="J42" s="41">
        <v>4.5942999999999998E-2</v>
      </c>
      <c r="K42" s="41">
        <v>5.3000000000000001E-5</v>
      </c>
      <c r="L42" s="41">
        <v>9.9999999999999995E-7</v>
      </c>
      <c r="M42" s="41">
        <v>0.4</v>
      </c>
      <c r="N42" s="41">
        <v>6.1011000000000003E-2</v>
      </c>
      <c r="O42" s="41">
        <v>4.6981000000000002E-2</v>
      </c>
      <c r="P42" s="41">
        <v>4.2828999999999999E-2</v>
      </c>
      <c r="Q42" s="41">
        <v>5.3222999999999999E-2</v>
      </c>
      <c r="R42" s="41">
        <v>2.4309999999999998E-2</v>
      </c>
      <c r="S42" s="41">
        <v>9.691E-3</v>
      </c>
      <c r="T42" s="41">
        <v>3.3509999999999998E-3</v>
      </c>
      <c r="U42" s="41">
        <v>0.74911700000000003</v>
      </c>
      <c r="V42" s="41">
        <v>0.30659700000000001</v>
      </c>
      <c r="W42" s="41">
        <v>1.4E-5</v>
      </c>
      <c r="X42" s="41">
        <v>0.13040199999999999</v>
      </c>
      <c r="Y42" s="41">
        <v>1.4343E-2</v>
      </c>
      <c r="Z42" s="42">
        <v>0.10770299999999999</v>
      </c>
      <c r="AA42" s="41">
        <v>2.33E-4</v>
      </c>
    </row>
    <row r="43" spans="1:27" ht="15.95">
      <c r="A43" s="34"/>
      <c r="B43" s="32" t="s">
        <v>121</v>
      </c>
      <c r="C43" s="10" t="s">
        <v>122</v>
      </c>
      <c r="D43" s="41" t="s">
        <v>225</v>
      </c>
      <c r="E43" s="41">
        <v>0.482574</v>
      </c>
      <c r="F43" s="41">
        <v>0.59077599999999997</v>
      </c>
      <c r="G43" s="41">
        <v>0.45889799999999997</v>
      </c>
      <c r="H43" s="41">
        <v>1.1827000000000001E-2</v>
      </c>
      <c r="I43" s="41">
        <v>0.84959200000000001</v>
      </c>
      <c r="J43" s="41">
        <v>4.5012000000000003E-2</v>
      </c>
      <c r="K43" s="41">
        <v>1.9999999999999999E-6</v>
      </c>
      <c r="L43" s="41">
        <v>1.9999999999999999E-6</v>
      </c>
      <c r="M43" s="41">
        <v>0.73333300000000001</v>
      </c>
      <c r="N43" s="41">
        <v>0.205485</v>
      </c>
      <c r="O43" s="41">
        <v>5.4635999999999997E-2</v>
      </c>
      <c r="P43" s="41">
        <v>0.86050300000000002</v>
      </c>
      <c r="Q43" s="41">
        <v>0.69247400000000003</v>
      </c>
      <c r="R43" s="41">
        <v>0.39042700000000002</v>
      </c>
      <c r="S43" s="41">
        <v>0.246091</v>
      </c>
      <c r="T43" s="41">
        <v>3.1417E-2</v>
      </c>
      <c r="U43" s="41">
        <v>0.281499</v>
      </c>
      <c r="V43" s="41">
        <v>0.218833</v>
      </c>
      <c r="W43" s="41">
        <v>9.2999999999999997E-5</v>
      </c>
      <c r="X43" s="41">
        <v>0.35721700000000001</v>
      </c>
      <c r="Y43" s="41">
        <v>6.7249000000000003E-2</v>
      </c>
      <c r="Z43" s="42">
        <v>0.73299599999999998</v>
      </c>
      <c r="AA43" s="41">
        <v>1.4629E-2</v>
      </c>
    </row>
    <row r="44" spans="1:27" ht="15.95">
      <c r="A44" s="34"/>
      <c r="B44" s="33"/>
      <c r="C44" s="10" t="s">
        <v>123</v>
      </c>
      <c r="D44" s="41" t="s">
        <v>225</v>
      </c>
      <c r="E44" s="41">
        <v>0.63063899999999995</v>
      </c>
      <c r="F44" s="41">
        <v>0.76223399999999997</v>
      </c>
      <c r="G44" s="41">
        <v>0.53234300000000001</v>
      </c>
      <c r="H44" s="41">
        <v>5.5801999999999997E-2</v>
      </c>
      <c r="I44" s="41">
        <v>0.40917199999999998</v>
      </c>
      <c r="J44" s="41">
        <v>6.6550000000000003E-3</v>
      </c>
      <c r="K44" s="41" t="s">
        <v>225</v>
      </c>
      <c r="L44" s="41" t="s">
        <v>225</v>
      </c>
      <c r="M44" s="41">
        <v>0.8</v>
      </c>
      <c r="N44" s="41">
        <v>1.6440000000000001E-3</v>
      </c>
      <c r="O44" s="41">
        <v>2.3583E-2</v>
      </c>
      <c r="P44" s="41">
        <v>0.90177200000000002</v>
      </c>
      <c r="Q44" s="41">
        <v>0.20174700000000001</v>
      </c>
      <c r="R44" s="41">
        <v>0.15023400000000001</v>
      </c>
      <c r="S44" s="41">
        <v>0.64736400000000005</v>
      </c>
      <c r="T44" s="41">
        <v>0.57155299999999998</v>
      </c>
      <c r="U44" s="41">
        <v>8.4117999999999998E-2</v>
      </c>
      <c r="V44" s="41">
        <v>0.71447300000000002</v>
      </c>
      <c r="W44" s="41">
        <v>5.0000000000000004E-6</v>
      </c>
      <c r="X44" s="41">
        <v>0.547323</v>
      </c>
      <c r="Y44" s="41">
        <v>0.108574</v>
      </c>
      <c r="Z44" s="42">
        <v>0.88322199999999995</v>
      </c>
      <c r="AA44" s="41">
        <v>7.6000000000000004E-5</v>
      </c>
    </row>
    <row r="45" spans="1:27" ht="15.95">
      <c r="A45" s="34"/>
      <c r="B45" s="10" t="s">
        <v>124</v>
      </c>
      <c r="C45" s="10" t="s">
        <v>125</v>
      </c>
      <c r="D45" s="41">
        <v>6.398E-3</v>
      </c>
      <c r="E45" s="41">
        <v>7.5442999999999996E-2</v>
      </c>
      <c r="F45" s="41">
        <v>0.245139</v>
      </c>
      <c r="G45" s="41">
        <v>6.5795999999999993E-2</v>
      </c>
      <c r="H45" s="41">
        <v>5.3602999999999998E-2</v>
      </c>
      <c r="I45" s="41">
        <v>0.226355</v>
      </c>
      <c r="J45" s="41">
        <v>0.38386700000000001</v>
      </c>
      <c r="K45" s="41">
        <v>7.3850000000000001E-3</v>
      </c>
      <c r="L45" s="41">
        <v>4.4465999999999999E-2</v>
      </c>
      <c r="M45" s="41">
        <v>0.26666699999999999</v>
      </c>
      <c r="N45" s="41">
        <v>0.120419</v>
      </c>
      <c r="O45" s="41">
        <v>2.8468E-2</v>
      </c>
      <c r="P45" s="41">
        <v>0.34925400000000001</v>
      </c>
      <c r="Q45" s="41">
        <v>0.78549500000000005</v>
      </c>
      <c r="R45" s="41">
        <v>0.91288999999999998</v>
      </c>
      <c r="S45" s="41">
        <v>0.29495700000000002</v>
      </c>
      <c r="T45" s="41">
        <v>9.8513000000000003E-2</v>
      </c>
      <c r="U45" s="41">
        <v>0.55468799999999996</v>
      </c>
      <c r="V45" s="41">
        <v>5.7299000000000003E-2</v>
      </c>
      <c r="W45" s="41">
        <v>1.1390000000000001E-2</v>
      </c>
      <c r="X45" s="41">
        <v>0.10632</v>
      </c>
      <c r="Y45" s="41">
        <v>0.362958</v>
      </c>
      <c r="Z45" s="42">
        <v>0.49177399999999999</v>
      </c>
      <c r="AA45" s="41">
        <v>9.4236E-2</v>
      </c>
    </row>
    <row r="46" spans="1:27" ht="15.95">
      <c r="A46" s="34"/>
      <c r="B46" s="32" t="s">
        <v>126</v>
      </c>
      <c r="C46" s="10" t="s">
        <v>127</v>
      </c>
      <c r="D46" s="41">
        <v>1.2999999999999999E-5</v>
      </c>
      <c r="E46" s="41">
        <v>0.61538599999999999</v>
      </c>
      <c r="F46" s="41">
        <v>0.221167</v>
      </c>
      <c r="G46" s="41">
        <v>0.36037000000000002</v>
      </c>
      <c r="H46" s="41">
        <v>0.46159299999999998</v>
      </c>
      <c r="I46" s="41">
        <v>0.52763000000000004</v>
      </c>
      <c r="J46" s="41">
        <v>0.31508900000000001</v>
      </c>
      <c r="K46" s="41">
        <v>2.3E-5</v>
      </c>
      <c r="L46" s="41">
        <v>3.9999999999999998E-6</v>
      </c>
      <c r="M46" s="41">
        <v>6.6667000000000004E-2</v>
      </c>
      <c r="N46" s="41">
        <v>0.10294399999999999</v>
      </c>
      <c r="O46" s="41">
        <v>7.5728000000000004E-2</v>
      </c>
      <c r="P46" s="41">
        <v>0.89473499999999995</v>
      </c>
      <c r="Q46" s="41">
        <v>0.18851000000000001</v>
      </c>
      <c r="R46" s="41">
        <v>0.72367000000000004</v>
      </c>
      <c r="S46" s="41">
        <v>0.174205</v>
      </c>
      <c r="T46" s="41">
        <v>0.208067</v>
      </c>
      <c r="U46" s="41">
        <v>5.1032000000000001E-2</v>
      </c>
      <c r="V46" s="41">
        <v>7.3735999999999996E-2</v>
      </c>
      <c r="W46" s="41">
        <v>1.0809999999999999E-3</v>
      </c>
      <c r="X46" s="41">
        <v>0.28098899999999999</v>
      </c>
      <c r="Y46" s="41">
        <v>7.2731000000000004E-2</v>
      </c>
      <c r="Z46" s="42">
        <v>0.76185800000000004</v>
      </c>
      <c r="AA46" s="41">
        <v>5.1799999999999997E-3</v>
      </c>
    </row>
    <row r="47" spans="1:27" ht="15.95">
      <c r="A47" s="34"/>
      <c r="B47" s="34"/>
      <c r="C47" s="10" t="s">
        <v>128</v>
      </c>
      <c r="D47" s="41">
        <v>9.9999999999999995E-7</v>
      </c>
      <c r="E47" s="41">
        <v>6.2968999999999997E-2</v>
      </c>
      <c r="F47" s="41">
        <v>0.55540699999999998</v>
      </c>
      <c r="G47" s="41">
        <v>0.79719499999999999</v>
      </c>
      <c r="H47" s="41">
        <v>9.8098000000000005E-2</v>
      </c>
      <c r="I47" s="41">
        <v>0.71586000000000005</v>
      </c>
      <c r="J47" s="41">
        <v>0.122295</v>
      </c>
      <c r="K47" s="41">
        <v>2.5999999999999998E-5</v>
      </c>
      <c r="L47" s="41">
        <v>2.1999999999999999E-5</v>
      </c>
      <c r="M47" s="41">
        <v>0.13333300000000001</v>
      </c>
      <c r="N47" s="41">
        <v>0.12656200000000001</v>
      </c>
      <c r="O47" s="41">
        <v>3.4340000000000002E-2</v>
      </c>
      <c r="P47" s="41">
        <v>0.987066</v>
      </c>
      <c r="Q47" s="41">
        <v>0.421676</v>
      </c>
      <c r="R47" s="41">
        <v>0.71023899999999995</v>
      </c>
      <c r="S47" s="41">
        <v>0.13985300000000001</v>
      </c>
      <c r="T47" s="41">
        <v>2.9364000000000001E-2</v>
      </c>
      <c r="U47" s="41">
        <v>0.62736199999999998</v>
      </c>
      <c r="V47" s="41">
        <v>8.6700000000000006E-3</v>
      </c>
      <c r="W47" s="41">
        <v>2.5000000000000001E-5</v>
      </c>
      <c r="X47" s="41">
        <v>0.17324500000000001</v>
      </c>
      <c r="Y47" s="41">
        <v>2.0100000000000001E-3</v>
      </c>
      <c r="Z47" s="42">
        <v>0.62616700000000003</v>
      </c>
      <c r="AA47" s="41">
        <v>4.0501000000000002E-2</v>
      </c>
    </row>
    <row r="48" spans="1:27" ht="15.95">
      <c r="A48" s="34"/>
      <c r="B48" s="34"/>
      <c r="C48" s="10" t="s">
        <v>129</v>
      </c>
      <c r="D48" s="41" t="s">
        <v>225</v>
      </c>
      <c r="E48" s="41">
        <v>0.126308</v>
      </c>
      <c r="F48" s="41">
        <v>0.95351399999999997</v>
      </c>
      <c r="G48" s="41">
        <v>0.53017300000000001</v>
      </c>
      <c r="H48" s="41">
        <v>2.2423999999999999E-2</v>
      </c>
      <c r="I48" s="41">
        <v>0.55663899999999999</v>
      </c>
      <c r="J48" s="41">
        <v>0.14971899999999999</v>
      </c>
      <c r="K48" s="41" t="s">
        <v>225</v>
      </c>
      <c r="L48" s="41" t="s">
        <v>225</v>
      </c>
      <c r="M48" s="41">
        <v>0.13333300000000001</v>
      </c>
      <c r="N48" s="41">
        <v>8.8461999999999999E-2</v>
      </c>
      <c r="O48" s="41">
        <v>3.4299999999999999E-4</v>
      </c>
      <c r="P48" s="41">
        <v>0.91254900000000005</v>
      </c>
      <c r="Q48" s="41">
        <v>0.87006099999999997</v>
      </c>
      <c r="R48" s="41">
        <v>0.50343599999999999</v>
      </c>
      <c r="S48" s="41">
        <v>1.7357999999999998E-2</v>
      </c>
      <c r="T48" s="41">
        <v>6.6259999999999999E-3</v>
      </c>
      <c r="U48" s="41">
        <v>0.223714</v>
      </c>
      <c r="V48" s="41">
        <v>1.4728E-2</v>
      </c>
      <c r="W48" s="41">
        <v>7.9999999999999996E-6</v>
      </c>
      <c r="X48" s="41">
        <v>8.5505999999999999E-2</v>
      </c>
      <c r="Y48" s="41">
        <v>3.6831999999999997E-2</v>
      </c>
      <c r="Z48" s="42">
        <v>0.91546899999999998</v>
      </c>
      <c r="AA48" s="41">
        <v>8.5499999999999997E-4</v>
      </c>
    </row>
    <row r="49" spans="1:27" ht="15.95">
      <c r="A49" s="34"/>
      <c r="B49" s="33"/>
      <c r="C49" s="10" t="s">
        <v>130</v>
      </c>
      <c r="D49" s="41">
        <v>1.0000000000000001E-5</v>
      </c>
      <c r="E49" s="41">
        <v>0.43020000000000003</v>
      </c>
      <c r="F49" s="41">
        <v>0.51643700000000003</v>
      </c>
      <c r="G49" s="41">
        <v>0.89246199999999998</v>
      </c>
      <c r="H49" s="41">
        <v>8.2795999999999995E-2</v>
      </c>
      <c r="I49" s="41">
        <v>0.52908299999999997</v>
      </c>
      <c r="J49" s="41">
        <v>0.203961</v>
      </c>
      <c r="K49" s="41">
        <v>2.5999999999999998E-5</v>
      </c>
      <c r="L49" s="41">
        <v>2.3E-5</v>
      </c>
      <c r="M49" s="41">
        <v>0.13333300000000001</v>
      </c>
      <c r="N49" s="41">
        <v>0.155552</v>
      </c>
      <c r="O49" s="41">
        <v>7.528E-3</v>
      </c>
      <c r="P49" s="41">
        <v>0.65032599999999996</v>
      </c>
      <c r="Q49" s="41">
        <v>0.56125700000000001</v>
      </c>
      <c r="R49" s="41">
        <v>0.58146900000000001</v>
      </c>
      <c r="S49" s="41">
        <v>3.2756E-2</v>
      </c>
      <c r="T49" s="41">
        <v>1.6652E-2</v>
      </c>
      <c r="U49" s="41">
        <v>0.33840100000000001</v>
      </c>
      <c r="V49" s="41">
        <v>6.8190000000000004E-3</v>
      </c>
      <c r="W49" s="41">
        <v>2.43E-4</v>
      </c>
      <c r="X49" s="41">
        <v>0.185784</v>
      </c>
      <c r="Y49" s="41">
        <v>4.5916999999999999E-2</v>
      </c>
      <c r="Z49" s="42">
        <v>0.846974</v>
      </c>
      <c r="AA49" s="41">
        <v>8.8100000000000001E-3</v>
      </c>
    </row>
    <row r="50" spans="1:27" ht="15.95">
      <c r="A50" s="34"/>
      <c r="B50" s="10" t="s">
        <v>131</v>
      </c>
      <c r="C50" s="10" t="s">
        <v>132</v>
      </c>
      <c r="D50" s="41">
        <v>9.0000000000000002E-6</v>
      </c>
      <c r="E50" s="41">
        <v>0.279032</v>
      </c>
      <c r="F50" s="41">
        <v>0.69977999999999996</v>
      </c>
      <c r="G50" s="41">
        <v>0.28093800000000002</v>
      </c>
      <c r="H50" s="41">
        <v>0.14933299999999999</v>
      </c>
      <c r="I50" s="41">
        <v>0.167349</v>
      </c>
      <c r="J50" s="41">
        <v>8.1491999999999995E-2</v>
      </c>
      <c r="K50" s="41" t="s">
        <v>225</v>
      </c>
      <c r="L50" s="41">
        <v>6.0000000000000002E-6</v>
      </c>
      <c r="M50" s="41">
        <v>0.4</v>
      </c>
      <c r="N50" s="41">
        <v>0.60940300000000003</v>
      </c>
      <c r="O50" s="41">
        <v>5.0104999999999997E-2</v>
      </c>
      <c r="P50" s="41">
        <v>0.38118299999999999</v>
      </c>
      <c r="Q50" s="41">
        <v>0.123871</v>
      </c>
      <c r="R50" s="41">
        <v>0.74880000000000002</v>
      </c>
      <c r="S50" s="41">
        <v>0.44142100000000001</v>
      </c>
      <c r="T50" s="41">
        <v>0.23918500000000001</v>
      </c>
      <c r="U50" s="41">
        <v>0.17778099999999999</v>
      </c>
      <c r="V50" s="41">
        <v>0.61269300000000004</v>
      </c>
      <c r="W50" s="41">
        <v>1.8890000000000001E-3</v>
      </c>
      <c r="X50" s="41">
        <v>0.47858899999999999</v>
      </c>
      <c r="Y50" s="41">
        <v>4.4193000000000003E-2</v>
      </c>
      <c r="Z50" s="42">
        <v>3.4079999999999999E-2</v>
      </c>
      <c r="AA50" s="41">
        <v>0.2336</v>
      </c>
    </row>
    <row r="51" spans="1:27" ht="15.95">
      <c r="A51" s="34"/>
      <c r="B51" s="32" t="s">
        <v>133</v>
      </c>
      <c r="C51" s="10" t="s">
        <v>134</v>
      </c>
      <c r="D51" s="41">
        <v>1.0000000000000001E-5</v>
      </c>
      <c r="E51" s="41">
        <v>0.27726000000000001</v>
      </c>
      <c r="F51" s="41">
        <v>4.9457000000000001E-2</v>
      </c>
      <c r="G51" s="41">
        <v>1.1754000000000001E-2</v>
      </c>
      <c r="H51" s="41">
        <v>1.841E-3</v>
      </c>
      <c r="I51" s="41">
        <v>0.21194499999999999</v>
      </c>
      <c r="J51" s="41">
        <v>0.34631600000000001</v>
      </c>
      <c r="K51" s="41">
        <v>1.05E-4</v>
      </c>
      <c r="L51" s="41">
        <v>1.021E-3</v>
      </c>
      <c r="M51" s="41">
        <v>0.466667</v>
      </c>
      <c r="N51" s="41">
        <v>0.87131199999999998</v>
      </c>
      <c r="O51" s="41">
        <v>2.2599999999999999E-4</v>
      </c>
      <c r="P51" s="41">
        <v>3.4415000000000001E-2</v>
      </c>
      <c r="Q51" s="41">
        <v>0.71402900000000002</v>
      </c>
      <c r="R51" s="41">
        <v>0.68215000000000003</v>
      </c>
      <c r="S51" s="41">
        <v>0.20888999999999999</v>
      </c>
      <c r="T51" s="41">
        <v>0.460262</v>
      </c>
      <c r="U51" s="41">
        <v>0.73275000000000001</v>
      </c>
      <c r="V51" s="41">
        <v>0.58634799999999998</v>
      </c>
      <c r="W51" s="41">
        <v>1.2E-5</v>
      </c>
      <c r="X51" s="41">
        <v>0.16825599999999999</v>
      </c>
      <c r="Y51" s="41">
        <v>0.63394200000000001</v>
      </c>
      <c r="Z51" s="42">
        <v>0.19881099999999999</v>
      </c>
      <c r="AA51" s="41">
        <v>3.0000000000000001E-6</v>
      </c>
    </row>
    <row r="52" spans="1:27" ht="15.95">
      <c r="A52" s="34"/>
      <c r="B52" s="33"/>
      <c r="C52" s="10" t="s">
        <v>135</v>
      </c>
      <c r="D52" s="41">
        <v>5.0000000000000004E-6</v>
      </c>
      <c r="E52" s="41">
        <v>3.3842999999999998E-2</v>
      </c>
      <c r="F52" s="41">
        <v>1.5452E-2</v>
      </c>
      <c r="G52" s="41">
        <v>6.4009999999999996E-3</v>
      </c>
      <c r="H52" s="41">
        <v>4.3999999999999999E-5</v>
      </c>
      <c r="I52" s="41">
        <v>0.90731899999999999</v>
      </c>
      <c r="J52" s="41">
        <v>8.2553000000000001E-2</v>
      </c>
      <c r="K52" s="41">
        <v>6.7000000000000002E-5</v>
      </c>
      <c r="L52" s="41">
        <v>9.0000000000000002E-6</v>
      </c>
      <c r="M52" s="41">
        <v>0.26666699999999999</v>
      </c>
      <c r="N52" s="41">
        <v>0.21723400000000001</v>
      </c>
      <c r="O52" s="41">
        <v>2.4800000000000001E-4</v>
      </c>
      <c r="P52" s="41">
        <v>0.19150500000000001</v>
      </c>
      <c r="Q52" s="41">
        <v>0.999363</v>
      </c>
      <c r="R52" s="41">
        <v>0.12618699999999999</v>
      </c>
      <c r="S52" s="41">
        <v>3.3926999999999999E-2</v>
      </c>
      <c r="T52" s="41">
        <v>5.7355000000000003E-2</v>
      </c>
      <c r="U52" s="41">
        <v>0.28068100000000001</v>
      </c>
      <c r="V52" s="41">
        <v>0.99356999999999995</v>
      </c>
      <c r="W52" s="41">
        <v>5.0000000000000004E-6</v>
      </c>
      <c r="X52" s="41">
        <v>0.12221799999999999</v>
      </c>
      <c r="Y52" s="41">
        <v>0.30982799999999999</v>
      </c>
      <c r="Z52" s="42">
        <v>0.13014300000000001</v>
      </c>
      <c r="AA52" s="41">
        <v>4.0281999999999998E-2</v>
      </c>
    </row>
    <row r="53" spans="1:27" ht="15.95">
      <c r="A53" s="34"/>
      <c r="B53" s="32" t="s">
        <v>136</v>
      </c>
      <c r="C53" s="10" t="s">
        <v>137</v>
      </c>
      <c r="D53" s="41">
        <v>2.2000000000000001E-3</v>
      </c>
      <c r="E53" s="41">
        <v>0.18959999999999999</v>
      </c>
      <c r="F53" s="41">
        <v>0.21679999999999999</v>
      </c>
      <c r="G53" s="41">
        <v>0.32479999999999998</v>
      </c>
      <c r="H53" s="41">
        <v>0.55030000000000001</v>
      </c>
      <c r="I53" s="41">
        <v>0.97430000000000005</v>
      </c>
      <c r="J53" s="41">
        <v>7.4700000000000003E-2</v>
      </c>
      <c r="K53" s="41">
        <v>1.1000000000000001E-3</v>
      </c>
      <c r="L53" s="41">
        <v>6.3E-3</v>
      </c>
      <c r="M53" s="41">
        <v>0.4667</v>
      </c>
      <c r="N53" s="41">
        <v>0.41249999999999998</v>
      </c>
      <c r="O53" s="41">
        <v>0.13950000000000001</v>
      </c>
      <c r="P53" s="41">
        <v>0.96519999999999995</v>
      </c>
      <c r="Q53" s="41">
        <v>0.2576</v>
      </c>
      <c r="R53" s="41">
        <v>0.2492</v>
      </c>
      <c r="S53" s="41">
        <v>0.86799999999999999</v>
      </c>
      <c r="T53" s="41">
        <v>0.89680000000000004</v>
      </c>
      <c r="U53" s="41">
        <v>2.4899999999999999E-2</v>
      </c>
      <c r="V53" s="41">
        <v>0.85209999999999997</v>
      </c>
      <c r="W53" s="41">
        <v>1.4200000000000001E-2</v>
      </c>
      <c r="X53" s="41">
        <v>0.70199999999999996</v>
      </c>
      <c r="Y53" s="41">
        <v>1.1299999999999999E-2</v>
      </c>
      <c r="Z53" s="42">
        <v>0.49746200000000002</v>
      </c>
      <c r="AA53" s="41">
        <v>0.11738</v>
      </c>
    </row>
    <row r="54" spans="1:27" ht="15.95">
      <c r="A54" s="34"/>
      <c r="B54" s="33"/>
      <c r="C54" s="10" t="s">
        <v>138</v>
      </c>
      <c r="D54" s="41" t="s">
        <v>225</v>
      </c>
      <c r="E54" s="41">
        <v>5.7819999999999998E-3</v>
      </c>
      <c r="F54" s="41">
        <v>1.0330000000000001E-2</v>
      </c>
      <c r="G54" s="41">
        <v>8.8459999999999997E-3</v>
      </c>
      <c r="H54" s="41">
        <v>5.5999999999999999E-5</v>
      </c>
      <c r="I54" s="41">
        <v>0.54540900000000003</v>
      </c>
      <c r="J54" s="41">
        <v>2.3699999999999999E-4</v>
      </c>
      <c r="K54" s="41">
        <v>6.3999999999999997E-5</v>
      </c>
      <c r="L54" s="41">
        <v>3.8999999999999999E-5</v>
      </c>
      <c r="M54" s="41">
        <v>0.466667</v>
      </c>
      <c r="N54" s="41">
        <v>0.511625</v>
      </c>
      <c r="O54" s="41">
        <v>3.6532000000000002E-2</v>
      </c>
      <c r="P54" s="41">
        <v>8.2616999999999996E-2</v>
      </c>
      <c r="Q54" s="41">
        <v>0.60748400000000002</v>
      </c>
      <c r="R54" s="41">
        <v>3.679E-3</v>
      </c>
      <c r="S54" s="41">
        <v>1.2279999999999999E-2</v>
      </c>
      <c r="T54" s="41">
        <v>1.8475999999999999E-2</v>
      </c>
      <c r="U54" s="41">
        <v>8.0948999999999993E-2</v>
      </c>
      <c r="V54" s="41">
        <v>0.77498800000000001</v>
      </c>
      <c r="W54" s="41">
        <v>2.1999999999999999E-5</v>
      </c>
      <c r="X54" s="41">
        <v>0.35211500000000001</v>
      </c>
      <c r="Y54" s="41">
        <v>1.4932000000000001E-2</v>
      </c>
      <c r="Z54" s="42">
        <v>0.92934300000000003</v>
      </c>
      <c r="AA54" s="41">
        <v>2.9599999999999998E-4</v>
      </c>
    </row>
    <row r="55" spans="1:27" ht="15.95">
      <c r="A55" s="34"/>
      <c r="B55" s="32" t="s">
        <v>139</v>
      </c>
      <c r="C55" s="10" t="s">
        <v>140</v>
      </c>
      <c r="D55" s="41">
        <v>1.9040000000000001E-3</v>
      </c>
      <c r="E55" s="41">
        <v>0.13204399999999999</v>
      </c>
      <c r="F55" s="41">
        <v>7.8899999999999999E-4</v>
      </c>
      <c r="G55" s="41">
        <v>1.8580000000000001E-3</v>
      </c>
      <c r="H55" s="41">
        <v>1.4499999999999999E-3</v>
      </c>
      <c r="I55" s="41">
        <v>0.68260699999999996</v>
      </c>
      <c r="J55" s="41">
        <v>1.4375000000000001E-2</v>
      </c>
      <c r="K55" s="41">
        <v>6.4099999999999997E-4</v>
      </c>
      <c r="L55" s="41">
        <v>3.3370000000000001E-3</v>
      </c>
      <c r="M55" s="41" t="s">
        <v>226</v>
      </c>
      <c r="N55" s="41">
        <v>0.72153900000000004</v>
      </c>
      <c r="O55" s="41">
        <v>6.855E-3</v>
      </c>
      <c r="P55" s="41">
        <v>0.13978199999999999</v>
      </c>
      <c r="Q55" s="41">
        <v>0.47392400000000001</v>
      </c>
      <c r="R55" s="41">
        <v>2.5897E-2</v>
      </c>
      <c r="S55" s="41">
        <v>0.14421300000000001</v>
      </c>
      <c r="T55" s="41">
        <v>0.17448900000000001</v>
      </c>
      <c r="U55" s="41">
        <v>0.21165800000000001</v>
      </c>
      <c r="V55" s="41">
        <v>0.50862700000000005</v>
      </c>
      <c r="W55" s="41">
        <v>1.289E-3</v>
      </c>
      <c r="X55" s="41">
        <v>0.78744400000000003</v>
      </c>
      <c r="Y55" s="41">
        <v>1.9033999999999999E-2</v>
      </c>
      <c r="Z55" s="42">
        <v>0.61977800000000005</v>
      </c>
      <c r="AA55" s="41">
        <v>2.2022E-2</v>
      </c>
    </row>
    <row r="56" spans="1:27" ht="15.95">
      <c r="A56" s="34"/>
      <c r="B56" s="34"/>
      <c r="C56" s="10" t="s">
        <v>141</v>
      </c>
      <c r="D56" s="41">
        <v>9.6120000000000008E-3</v>
      </c>
      <c r="E56" s="41">
        <v>0.88161</v>
      </c>
      <c r="F56" s="41">
        <v>0.14051900000000001</v>
      </c>
      <c r="G56" s="41">
        <v>0.47700500000000001</v>
      </c>
      <c r="H56" s="41">
        <v>0.61928499999999997</v>
      </c>
      <c r="I56" s="41">
        <v>0.279976</v>
      </c>
      <c r="J56" s="41">
        <v>0.392627</v>
      </c>
      <c r="K56" s="41">
        <v>2.3340000000000001E-3</v>
      </c>
      <c r="L56" s="41">
        <v>1.6848999999999999E-2</v>
      </c>
      <c r="M56" s="41">
        <v>0.2</v>
      </c>
      <c r="N56" s="41">
        <v>0.234039</v>
      </c>
      <c r="O56" s="41">
        <v>7.894E-3</v>
      </c>
      <c r="P56" s="41">
        <v>0.63435699999999995</v>
      </c>
      <c r="Q56" s="41">
        <v>0.85521199999999997</v>
      </c>
      <c r="R56" s="41">
        <v>0.391235</v>
      </c>
      <c r="S56" s="41">
        <v>0.52936799999999995</v>
      </c>
      <c r="T56" s="41">
        <v>0.32285000000000003</v>
      </c>
      <c r="U56" s="41">
        <v>0.681504</v>
      </c>
      <c r="V56" s="41">
        <v>0.392484</v>
      </c>
      <c r="W56" s="41">
        <v>8.2267000000000007E-2</v>
      </c>
      <c r="X56" s="41">
        <v>0.50661999999999996</v>
      </c>
      <c r="Y56" s="41">
        <v>0.91115199999999996</v>
      </c>
      <c r="Z56" s="42">
        <v>0.27389999999999998</v>
      </c>
      <c r="AA56" s="41">
        <v>6.2878000000000003E-2</v>
      </c>
    </row>
    <row r="57" spans="1:27" ht="15.95">
      <c r="A57" s="34"/>
      <c r="B57" s="34"/>
      <c r="C57" s="10" t="s">
        <v>142</v>
      </c>
      <c r="D57" s="41" t="s">
        <v>225</v>
      </c>
      <c r="E57" s="41">
        <v>2.4433E-2</v>
      </c>
      <c r="F57" s="41">
        <v>6.2139E-2</v>
      </c>
      <c r="G57" s="41">
        <v>6.7000000000000002E-4</v>
      </c>
      <c r="H57" s="41">
        <v>3.6000000000000001E-5</v>
      </c>
      <c r="I57" s="41">
        <v>0.90307000000000004</v>
      </c>
      <c r="J57" s="41">
        <v>6.2241999999999999E-2</v>
      </c>
      <c r="K57" s="41" t="s">
        <v>225</v>
      </c>
      <c r="L57" s="41" t="s">
        <v>225</v>
      </c>
      <c r="M57" s="41">
        <v>0.93333299999999997</v>
      </c>
      <c r="N57" s="41">
        <v>5.3742999999999999E-2</v>
      </c>
      <c r="O57" s="41">
        <v>4.73E-4</v>
      </c>
      <c r="P57" s="41">
        <v>0.98915200000000003</v>
      </c>
      <c r="Q57" s="41">
        <v>0.70134399999999997</v>
      </c>
      <c r="R57" s="41">
        <v>4.2637000000000001E-2</v>
      </c>
      <c r="S57" s="41">
        <v>0.20616699999999999</v>
      </c>
      <c r="T57" s="41">
        <v>0.21803</v>
      </c>
      <c r="U57" s="41">
        <v>0.92317400000000005</v>
      </c>
      <c r="V57" s="41">
        <v>0.19412699999999999</v>
      </c>
      <c r="W57" s="41" t="s">
        <v>225</v>
      </c>
      <c r="X57" s="41">
        <v>6.4096E-2</v>
      </c>
      <c r="Y57" s="41">
        <v>2.0934999999999999E-2</v>
      </c>
      <c r="Z57" s="42">
        <v>0.56904500000000002</v>
      </c>
      <c r="AA57" s="41">
        <v>6.1200000000000002E-4</v>
      </c>
    </row>
    <row r="58" spans="1:27" ht="15.95">
      <c r="A58" s="34"/>
      <c r="B58" s="34"/>
      <c r="C58" s="10" t="s">
        <v>143</v>
      </c>
      <c r="D58" s="41">
        <v>1.6100000000000001E-4</v>
      </c>
      <c r="E58" s="41">
        <v>0.85745499999999997</v>
      </c>
      <c r="F58" s="41">
        <v>0.95002699999999995</v>
      </c>
      <c r="G58" s="41">
        <v>0.31387999999999999</v>
      </c>
      <c r="H58" s="41">
        <v>0.20352799999999999</v>
      </c>
      <c r="I58" s="41">
        <v>0.99119000000000002</v>
      </c>
      <c r="J58" s="41">
        <v>2.247E-2</v>
      </c>
      <c r="K58" s="41">
        <v>5.5699999999999999E-4</v>
      </c>
      <c r="L58" s="41">
        <v>1.4300000000000001E-4</v>
      </c>
      <c r="M58" s="41">
        <v>0.33333299999999999</v>
      </c>
      <c r="N58" s="41">
        <v>0.17413799999999999</v>
      </c>
      <c r="O58" s="41">
        <v>0.13414100000000001</v>
      </c>
      <c r="P58" s="41">
        <v>0.84265900000000005</v>
      </c>
      <c r="Q58" s="41">
        <v>0.469806</v>
      </c>
      <c r="R58" s="41">
        <v>0.18835399999999999</v>
      </c>
      <c r="S58" s="41">
        <v>0.99576500000000001</v>
      </c>
      <c r="T58" s="41">
        <v>0.48323500000000003</v>
      </c>
      <c r="U58" s="41">
        <v>0.23236399999999999</v>
      </c>
      <c r="V58" s="41">
        <v>0.68861099999999997</v>
      </c>
      <c r="W58" s="41">
        <v>2.4489999999999998E-3</v>
      </c>
      <c r="X58" s="41">
        <v>0.83353699999999997</v>
      </c>
      <c r="Y58" s="41">
        <v>6.3560000000000005E-2</v>
      </c>
      <c r="Z58" s="42">
        <v>0.73459099999999999</v>
      </c>
      <c r="AA58" s="41">
        <v>3.6960000000000001E-3</v>
      </c>
    </row>
    <row r="59" spans="1:27" ht="15.95">
      <c r="A59" s="34"/>
      <c r="B59" s="33"/>
      <c r="C59" s="10" t="s">
        <v>144</v>
      </c>
      <c r="D59" s="41">
        <v>7.3899999999999997E-4</v>
      </c>
      <c r="E59" s="41">
        <v>0.47666599999999998</v>
      </c>
      <c r="F59" s="41">
        <v>0.97598399999999996</v>
      </c>
      <c r="G59" s="41">
        <v>0.58983300000000005</v>
      </c>
      <c r="H59" s="41">
        <v>5.2122000000000002E-2</v>
      </c>
      <c r="I59" s="41">
        <v>0.39025100000000001</v>
      </c>
      <c r="J59" s="41">
        <v>0.56752000000000002</v>
      </c>
      <c r="K59" s="41">
        <v>9.6109999999999998E-3</v>
      </c>
      <c r="L59" s="41">
        <v>2.2599999999999999E-4</v>
      </c>
      <c r="M59" s="41">
        <v>0.13333300000000001</v>
      </c>
      <c r="N59" s="41">
        <v>8.1151000000000001E-2</v>
      </c>
      <c r="O59" s="41">
        <v>4.4574999999999997E-2</v>
      </c>
      <c r="P59" s="41">
        <v>0.27223999999999998</v>
      </c>
      <c r="Q59" s="41">
        <v>0.70847000000000004</v>
      </c>
      <c r="R59" s="41">
        <v>0.77929800000000005</v>
      </c>
      <c r="S59" s="41">
        <v>0.53584600000000004</v>
      </c>
      <c r="T59" s="41">
        <v>0.88775000000000004</v>
      </c>
      <c r="U59" s="41">
        <v>0.87513799999999997</v>
      </c>
      <c r="V59" s="41">
        <v>7.3177000000000006E-2</v>
      </c>
      <c r="W59" s="41">
        <v>7.6800000000000002E-4</v>
      </c>
      <c r="X59" s="41">
        <v>4.3196999999999999E-2</v>
      </c>
      <c r="Y59" s="41">
        <v>8.4515000000000007E-2</v>
      </c>
      <c r="Z59" s="42">
        <v>0.99249699999999996</v>
      </c>
      <c r="AA59" s="41">
        <v>8.7460000000000003E-3</v>
      </c>
    </row>
    <row r="60" spans="1:27" ht="15.95">
      <c r="A60" s="34"/>
      <c r="B60" s="10" t="s">
        <v>145</v>
      </c>
      <c r="C60" s="10" t="s">
        <v>146</v>
      </c>
      <c r="D60" s="41">
        <v>2.1999999999999999E-5</v>
      </c>
      <c r="E60" s="41">
        <v>4.0769999999999999E-3</v>
      </c>
      <c r="F60" s="41">
        <v>2.8400000000000002E-4</v>
      </c>
      <c r="G60" s="41">
        <v>4.9569999999999996E-3</v>
      </c>
      <c r="H60" s="47">
        <v>6.0000000000000002E-6</v>
      </c>
      <c r="I60" s="41">
        <v>0.228467</v>
      </c>
      <c r="J60" s="41">
        <v>1.9000000000000001E-5</v>
      </c>
      <c r="K60" s="41">
        <v>7.7499999999999997E-4</v>
      </c>
      <c r="L60" s="41">
        <v>3.5199999999999999E-4</v>
      </c>
      <c r="M60" s="41">
        <v>0.6</v>
      </c>
      <c r="N60" s="41">
        <v>0.105907</v>
      </c>
      <c r="O60" s="41">
        <v>1.9379E-2</v>
      </c>
      <c r="P60" s="41">
        <v>0.18132000000000001</v>
      </c>
      <c r="Q60" s="41">
        <v>0.44626199999999999</v>
      </c>
      <c r="R60" s="41">
        <v>1.0814000000000001E-2</v>
      </c>
      <c r="S60" s="41">
        <v>1.2869999999999999E-3</v>
      </c>
      <c r="T60" s="41">
        <v>1.3389999999999999E-3</v>
      </c>
      <c r="U60" s="41">
        <v>0.47496899999999997</v>
      </c>
      <c r="V60" s="41">
        <v>0.53815999999999997</v>
      </c>
      <c r="W60" s="41">
        <v>5.0000000000000004E-6</v>
      </c>
      <c r="X60" s="41">
        <v>0.56271700000000002</v>
      </c>
      <c r="Y60" s="41">
        <v>0.75512900000000005</v>
      </c>
      <c r="Z60" s="42">
        <v>0.76324199999999998</v>
      </c>
      <c r="AA60" s="41">
        <v>3.1981999999999997E-2</v>
      </c>
    </row>
    <row r="61" spans="1:27" ht="15.95">
      <c r="A61" s="34"/>
      <c r="B61" s="32" t="s">
        <v>147</v>
      </c>
      <c r="C61" s="10" t="s">
        <v>148</v>
      </c>
      <c r="D61" s="41">
        <v>3.0000000000000001E-6</v>
      </c>
      <c r="E61" s="41">
        <v>0.72264200000000001</v>
      </c>
      <c r="F61" s="41">
        <v>0.63766900000000004</v>
      </c>
      <c r="G61" s="41">
        <v>2.1817E-2</v>
      </c>
      <c r="H61" s="41">
        <v>5.6239999999999997E-3</v>
      </c>
      <c r="I61" s="41">
        <v>0.18071200000000001</v>
      </c>
      <c r="J61" s="41">
        <v>0.16775799999999999</v>
      </c>
      <c r="K61" s="41" t="s">
        <v>225</v>
      </c>
      <c r="L61" s="41">
        <v>1.9999999999999999E-6</v>
      </c>
      <c r="M61" s="41">
        <v>0.33333299999999999</v>
      </c>
      <c r="N61" s="41">
        <v>0.566083</v>
      </c>
      <c r="O61" s="41">
        <v>8.8053000000000006E-2</v>
      </c>
      <c r="P61" s="41">
        <v>0.80316399999999999</v>
      </c>
      <c r="Q61" s="41">
        <v>0.77507400000000004</v>
      </c>
      <c r="R61" s="41">
        <v>5.7627999999999999E-2</v>
      </c>
      <c r="S61" s="41">
        <v>0.57215199999999999</v>
      </c>
      <c r="T61" s="41">
        <v>0.76496900000000001</v>
      </c>
      <c r="U61" s="41">
        <v>0.80094299999999996</v>
      </c>
      <c r="V61" s="41">
        <v>0.85550899999999996</v>
      </c>
      <c r="W61" s="41">
        <v>3.3000000000000003E-5</v>
      </c>
      <c r="X61" s="41">
        <v>0.747645</v>
      </c>
      <c r="Y61" s="41">
        <v>1.1969E-2</v>
      </c>
      <c r="Z61" s="42">
        <v>0.91193500000000005</v>
      </c>
      <c r="AA61" s="41">
        <v>3.6029999999999999E-3</v>
      </c>
    </row>
    <row r="62" spans="1:27" ht="15.95">
      <c r="A62" s="34"/>
      <c r="B62" s="33"/>
      <c r="C62" s="10" t="s">
        <v>149</v>
      </c>
      <c r="D62" s="41">
        <v>3.3799999999999998E-4</v>
      </c>
      <c r="E62" s="41">
        <v>0.79110100000000005</v>
      </c>
      <c r="F62" s="41">
        <v>7.8033000000000005E-2</v>
      </c>
      <c r="G62" s="41">
        <v>1.5785E-2</v>
      </c>
      <c r="H62" s="41">
        <v>4.7122999999999998E-2</v>
      </c>
      <c r="I62" s="41">
        <v>0.62733399999999995</v>
      </c>
      <c r="J62" s="41">
        <v>0.109013</v>
      </c>
      <c r="K62" s="41">
        <v>7.2599999999999997E-4</v>
      </c>
      <c r="L62" s="41">
        <v>1.7000000000000001E-4</v>
      </c>
      <c r="M62" s="41">
        <v>0.66666700000000001</v>
      </c>
      <c r="N62" s="41">
        <v>0.381054</v>
      </c>
      <c r="O62" s="41">
        <v>1.7413999999999999E-2</v>
      </c>
      <c r="P62" s="41">
        <v>0.81411299999999998</v>
      </c>
      <c r="Q62" s="41">
        <v>0.95779099999999995</v>
      </c>
      <c r="R62" s="41">
        <v>9.4202999999999995E-2</v>
      </c>
      <c r="S62" s="41">
        <v>0.68247199999999997</v>
      </c>
      <c r="T62" s="41">
        <v>0.86378500000000003</v>
      </c>
      <c r="U62" s="41">
        <v>0.77848200000000001</v>
      </c>
      <c r="V62" s="41">
        <v>0.16969899999999999</v>
      </c>
      <c r="W62" s="41">
        <v>2.3089999999999999E-3</v>
      </c>
      <c r="X62" s="41">
        <v>0.209731</v>
      </c>
      <c r="Y62" s="41">
        <v>0.115075</v>
      </c>
      <c r="Z62" s="42">
        <v>0.37502099999999999</v>
      </c>
      <c r="AA62" s="41">
        <v>2.3102000000000001E-2</v>
      </c>
    </row>
    <row r="63" spans="1:27" ht="15.95">
      <c r="A63" s="34"/>
      <c r="B63" s="32" t="s">
        <v>150</v>
      </c>
      <c r="C63" s="10" t="s">
        <v>151</v>
      </c>
      <c r="D63" s="41">
        <v>1.923E-3</v>
      </c>
      <c r="E63" s="41">
        <v>0.239509</v>
      </c>
      <c r="F63" s="41">
        <v>7.7792E-2</v>
      </c>
      <c r="G63" s="41">
        <v>0.38370399999999999</v>
      </c>
      <c r="H63" s="41">
        <v>2.4719999999999998E-3</v>
      </c>
      <c r="I63" s="41">
        <v>0.58007200000000003</v>
      </c>
      <c r="J63" s="41">
        <v>1.0437999999999999E-2</v>
      </c>
      <c r="K63" s="41">
        <v>5.8123000000000001E-2</v>
      </c>
      <c r="L63" s="41">
        <v>6.0530000000000002E-3</v>
      </c>
      <c r="M63" s="41">
        <v>0.13333300000000001</v>
      </c>
      <c r="N63" s="41">
        <v>0.56288000000000005</v>
      </c>
      <c r="O63" s="41">
        <v>0.71223099999999995</v>
      </c>
      <c r="P63" s="41">
        <v>8.5109000000000004E-2</v>
      </c>
      <c r="Q63" s="41">
        <v>0.70926299999999998</v>
      </c>
      <c r="R63" s="41">
        <v>0.189553</v>
      </c>
      <c r="S63" s="41">
        <v>0.343746</v>
      </c>
      <c r="T63" s="41">
        <v>0.15759799999999999</v>
      </c>
      <c r="U63" s="41">
        <v>0.67907499999999998</v>
      </c>
      <c r="V63" s="41">
        <v>0.794157</v>
      </c>
      <c r="W63" s="41">
        <v>2.8559999999999999E-2</v>
      </c>
      <c r="X63" s="41">
        <v>0.23858699999999999</v>
      </c>
      <c r="Y63" s="41">
        <v>0.16456299999999999</v>
      </c>
      <c r="Z63" s="42">
        <v>0.74450300000000003</v>
      </c>
      <c r="AA63" s="41">
        <v>1.8031999999999999E-2</v>
      </c>
    </row>
    <row r="64" spans="1:27" ht="15.95">
      <c r="A64" s="34"/>
      <c r="B64" s="33"/>
      <c r="C64" s="10" t="s">
        <v>152</v>
      </c>
      <c r="D64" s="41">
        <v>0.18515599999999999</v>
      </c>
      <c r="E64" s="41">
        <v>0.496006</v>
      </c>
      <c r="F64" s="41">
        <v>0.46614499999999998</v>
      </c>
      <c r="G64" s="41">
        <v>0.84537200000000001</v>
      </c>
      <c r="H64" s="41">
        <v>8.1625000000000003E-2</v>
      </c>
      <c r="I64" s="41">
        <v>0.72248000000000001</v>
      </c>
      <c r="J64" s="41">
        <v>4.6124999999999999E-2</v>
      </c>
      <c r="K64" s="41">
        <v>0.78417499999999996</v>
      </c>
      <c r="L64" s="41">
        <v>5.2352000000000003E-2</v>
      </c>
      <c r="M64" s="41">
        <v>0.93333299999999997</v>
      </c>
      <c r="N64" s="41">
        <v>0.51264299999999996</v>
      </c>
      <c r="O64" s="41">
        <v>0.728522</v>
      </c>
      <c r="P64" s="41">
        <v>0.21664600000000001</v>
      </c>
      <c r="Q64" s="41">
        <v>0.58287999999999995</v>
      </c>
      <c r="R64" s="41">
        <v>0.51202000000000003</v>
      </c>
      <c r="S64" s="41">
        <v>0.44953799999999999</v>
      </c>
      <c r="T64" s="41">
        <v>7.6922000000000004E-2</v>
      </c>
      <c r="U64" s="41">
        <v>0.34848400000000002</v>
      </c>
      <c r="V64" s="41">
        <v>0.67674999999999996</v>
      </c>
      <c r="W64" s="41">
        <v>0.38097799999999998</v>
      </c>
      <c r="X64" s="41">
        <v>0.176672</v>
      </c>
      <c r="Y64" s="41">
        <v>0.21810199999999999</v>
      </c>
      <c r="Z64" s="42">
        <v>0.69828599999999996</v>
      </c>
      <c r="AA64" s="41">
        <v>0.24931200000000001</v>
      </c>
    </row>
    <row r="65" spans="1:27" ht="15.95">
      <c r="A65" s="34"/>
      <c r="B65" s="10" t="s">
        <v>153</v>
      </c>
      <c r="C65" s="10" t="s">
        <v>154</v>
      </c>
      <c r="D65" s="41">
        <v>8.2764000000000004E-2</v>
      </c>
      <c r="E65" s="41">
        <v>0.94001999999999997</v>
      </c>
      <c r="F65" s="41">
        <v>0.606236</v>
      </c>
      <c r="G65" s="41">
        <v>0.447459</v>
      </c>
      <c r="H65" s="41">
        <v>0.97266399999999997</v>
      </c>
      <c r="I65" s="41">
        <v>0.69682699999999997</v>
      </c>
      <c r="J65" s="41">
        <v>0.32717299999999999</v>
      </c>
      <c r="K65" s="41">
        <v>0.14064599999999999</v>
      </c>
      <c r="L65" s="41">
        <v>0.111039</v>
      </c>
      <c r="M65" s="41">
        <v>0.6</v>
      </c>
      <c r="N65" s="41">
        <v>0.157524</v>
      </c>
      <c r="O65" s="41">
        <v>0.10963100000000001</v>
      </c>
      <c r="P65" s="41">
        <v>0.116769</v>
      </c>
      <c r="Q65" s="41">
        <v>6.5698999999999994E-2</v>
      </c>
      <c r="R65" s="41">
        <v>0.37605699999999997</v>
      </c>
      <c r="S65" s="41">
        <v>0.38127499999999998</v>
      </c>
      <c r="T65" s="41">
        <v>0.77256800000000003</v>
      </c>
      <c r="U65" s="41">
        <v>0.63100100000000003</v>
      </c>
      <c r="V65" s="41">
        <v>0.107658</v>
      </c>
      <c r="W65" s="41">
        <v>0.73099400000000003</v>
      </c>
      <c r="X65" s="41">
        <v>0.10888299999999999</v>
      </c>
      <c r="Y65" s="41">
        <v>1.251E-2</v>
      </c>
      <c r="Z65" s="42">
        <v>3.5372000000000001E-2</v>
      </c>
      <c r="AA65" s="41">
        <v>1.0507000000000001E-2</v>
      </c>
    </row>
    <row r="66" spans="1:27" ht="15.95">
      <c r="A66" s="34"/>
      <c r="B66" s="10" t="s">
        <v>155</v>
      </c>
      <c r="C66" s="10" t="s">
        <v>156</v>
      </c>
      <c r="D66" s="41">
        <v>1.9880000000000002E-3</v>
      </c>
      <c r="E66" s="41">
        <v>0.299765</v>
      </c>
      <c r="F66" s="41">
        <v>0.31990200000000002</v>
      </c>
      <c r="G66" s="41">
        <v>0.51568899999999995</v>
      </c>
      <c r="H66" s="41">
        <v>0.621533</v>
      </c>
      <c r="I66" s="41">
        <v>0.99546900000000005</v>
      </c>
      <c r="J66" s="41">
        <v>0.13364999999999999</v>
      </c>
      <c r="K66" s="41">
        <v>1.1900000000000001E-4</v>
      </c>
      <c r="L66" s="41">
        <v>7.6660000000000001E-3</v>
      </c>
      <c r="M66" s="41">
        <v>0.6</v>
      </c>
      <c r="N66" s="41">
        <v>0.67106299999999997</v>
      </c>
      <c r="O66" s="41">
        <v>9.2246999999999996E-2</v>
      </c>
      <c r="P66" s="41">
        <v>0.36123699999999997</v>
      </c>
      <c r="Q66" s="41">
        <v>0.70906499999999995</v>
      </c>
      <c r="R66" s="41">
        <v>0.29353400000000002</v>
      </c>
      <c r="S66" s="41">
        <v>2.4251999999999999E-2</v>
      </c>
      <c r="T66" s="41">
        <v>0.149197</v>
      </c>
      <c r="U66" s="41">
        <v>0.129464</v>
      </c>
      <c r="V66" s="41">
        <v>0.56524600000000003</v>
      </c>
      <c r="W66" s="41">
        <v>2.0839999999999999E-3</v>
      </c>
      <c r="X66" s="41">
        <v>0.33648299999999998</v>
      </c>
      <c r="Y66" s="41">
        <v>0.68404600000000004</v>
      </c>
      <c r="Z66" s="42">
        <v>0.96312699999999996</v>
      </c>
      <c r="AA66" s="41">
        <v>1.9599999999999999E-4</v>
      </c>
    </row>
    <row r="67" spans="1:27" ht="15.95">
      <c r="A67" s="34"/>
      <c r="B67" s="10" t="s">
        <v>157</v>
      </c>
      <c r="C67" s="10" t="s">
        <v>158</v>
      </c>
      <c r="D67" s="41">
        <v>1.15E-3</v>
      </c>
      <c r="E67" s="41">
        <v>0.59937799999999997</v>
      </c>
      <c r="F67" s="41">
        <v>0.48455900000000002</v>
      </c>
      <c r="G67" s="41">
        <v>0.97614100000000004</v>
      </c>
      <c r="H67" s="41">
        <v>0.65381299999999998</v>
      </c>
      <c r="I67" s="41">
        <v>0.54667500000000002</v>
      </c>
      <c r="J67" s="41">
        <v>0.260131</v>
      </c>
      <c r="K67" s="41">
        <v>4.8999999999999998E-5</v>
      </c>
      <c r="L67" s="41">
        <v>2.8299999999999999E-4</v>
      </c>
      <c r="M67" s="41">
        <v>0.466667</v>
      </c>
      <c r="N67" s="41">
        <v>0.78873899999999997</v>
      </c>
      <c r="O67" s="41">
        <v>0.24469199999999999</v>
      </c>
      <c r="P67" s="41">
        <v>0.23222999999999999</v>
      </c>
      <c r="Q67" s="41">
        <v>0.28698800000000002</v>
      </c>
      <c r="R67" s="41">
        <v>0.56917600000000002</v>
      </c>
      <c r="S67" s="41">
        <v>0.809894</v>
      </c>
      <c r="T67" s="41">
        <v>0.87705900000000003</v>
      </c>
      <c r="U67" s="41">
        <v>0.45810099999999998</v>
      </c>
      <c r="V67" s="41">
        <v>0.28810200000000002</v>
      </c>
      <c r="W67" s="41">
        <v>2.3904000000000002E-2</v>
      </c>
      <c r="X67" s="41">
        <v>0.52525200000000005</v>
      </c>
      <c r="Y67" s="41">
        <v>9.8683000000000007E-2</v>
      </c>
      <c r="Z67" s="42">
        <v>0.81545000000000001</v>
      </c>
      <c r="AA67" s="41">
        <v>6.7954000000000001E-2</v>
      </c>
    </row>
    <row r="68" spans="1:27" ht="15.95">
      <c r="A68" s="34"/>
      <c r="B68" s="10" t="s">
        <v>159</v>
      </c>
      <c r="C68" s="10" t="s">
        <v>160</v>
      </c>
      <c r="D68" s="41">
        <v>1.9999999999999999E-6</v>
      </c>
      <c r="E68" s="41">
        <v>3.4481999999999999E-2</v>
      </c>
      <c r="F68" s="41">
        <v>0.81494100000000003</v>
      </c>
      <c r="G68" s="41">
        <v>0.57766399999999996</v>
      </c>
      <c r="H68" s="41">
        <v>0.23555200000000001</v>
      </c>
      <c r="I68" s="41">
        <v>0.95747899999999997</v>
      </c>
      <c r="J68" s="41">
        <v>0.139072</v>
      </c>
      <c r="K68" s="41" t="s">
        <v>225</v>
      </c>
      <c r="L68" s="41" t="s">
        <v>225</v>
      </c>
      <c r="M68" s="41">
        <v>6.6667000000000004E-2</v>
      </c>
      <c r="N68" s="41">
        <v>0.16436700000000001</v>
      </c>
      <c r="O68" s="41">
        <v>1.7306999999999999E-2</v>
      </c>
      <c r="P68" s="41">
        <v>0.86194199999999999</v>
      </c>
      <c r="Q68" s="41">
        <v>0.70114699999999996</v>
      </c>
      <c r="R68" s="41">
        <v>0.55310400000000004</v>
      </c>
      <c r="S68" s="41">
        <v>9.5039999999999999E-2</v>
      </c>
      <c r="T68" s="41">
        <v>0.12660199999999999</v>
      </c>
      <c r="U68" s="41">
        <v>0.83645700000000001</v>
      </c>
      <c r="V68" s="41">
        <v>0.97749699999999995</v>
      </c>
      <c r="W68" s="41">
        <v>4.1999999999999998E-5</v>
      </c>
      <c r="X68" s="41">
        <v>0.38963100000000001</v>
      </c>
      <c r="Y68" s="41">
        <v>4.8069999999999996E-3</v>
      </c>
      <c r="Z68" s="42">
        <v>0.24193600000000001</v>
      </c>
      <c r="AA68" s="41">
        <v>2.0820000000000001E-3</v>
      </c>
    </row>
    <row r="69" spans="1:27" ht="15.95">
      <c r="A69" s="34"/>
      <c r="B69" s="32" t="s">
        <v>161</v>
      </c>
      <c r="C69" s="10" t="s">
        <v>162</v>
      </c>
      <c r="D69" s="41">
        <v>6.9999999999999999E-6</v>
      </c>
      <c r="E69" s="41">
        <v>2.2714999999999999E-2</v>
      </c>
      <c r="F69" s="41">
        <v>0.81962199999999996</v>
      </c>
      <c r="G69" s="41">
        <v>0.28612599999999999</v>
      </c>
      <c r="H69" s="41">
        <v>0.32735599999999998</v>
      </c>
      <c r="I69" s="41">
        <v>0.24585699999999999</v>
      </c>
      <c r="J69" s="41">
        <v>0.31843900000000003</v>
      </c>
      <c r="K69" s="41">
        <v>1.9699999999999999E-4</v>
      </c>
      <c r="L69" s="41">
        <v>1.2E-5</v>
      </c>
      <c r="M69" s="41">
        <v>0.33333299999999999</v>
      </c>
      <c r="N69" s="41">
        <v>0.232047</v>
      </c>
      <c r="O69" s="41">
        <v>2.0004999999999998E-2</v>
      </c>
      <c r="P69" s="41">
        <v>0.48869699999999999</v>
      </c>
      <c r="Q69" s="41">
        <v>0.21162600000000001</v>
      </c>
      <c r="R69" s="41">
        <v>0.18895300000000001</v>
      </c>
      <c r="S69" s="41">
        <v>0.196102</v>
      </c>
      <c r="T69" s="41">
        <v>6.3659999999999994E-2</v>
      </c>
      <c r="U69" s="41">
        <v>5.7512000000000001E-2</v>
      </c>
      <c r="V69" s="41">
        <v>0.14421700000000001</v>
      </c>
      <c r="W69" s="41">
        <v>7.6000000000000004E-5</v>
      </c>
      <c r="X69" s="41">
        <v>0.10346</v>
      </c>
      <c r="Y69" s="41">
        <v>6.5967999999999999E-2</v>
      </c>
      <c r="Z69" s="42">
        <v>0.13932900000000001</v>
      </c>
      <c r="AA69" s="41">
        <v>4.4650000000000002E-3</v>
      </c>
    </row>
    <row r="70" spans="1:27" ht="15.95">
      <c r="A70" s="34"/>
      <c r="B70" s="33"/>
      <c r="C70" s="10" t="s">
        <v>163</v>
      </c>
      <c r="D70" s="41">
        <v>3.9999999999999998E-6</v>
      </c>
      <c r="E70" s="41">
        <v>7.7949999999999998E-3</v>
      </c>
      <c r="F70" s="41">
        <v>0.38691500000000001</v>
      </c>
      <c r="G70" s="41">
        <v>0.35247400000000001</v>
      </c>
      <c r="H70" s="41">
        <v>0.10807600000000001</v>
      </c>
      <c r="I70" s="41">
        <v>0.168853</v>
      </c>
      <c r="J70" s="41">
        <v>0.2913</v>
      </c>
      <c r="K70" s="41">
        <v>3.28E-4</v>
      </c>
      <c r="L70" s="41">
        <v>5.0000000000000004E-6</v>
      </c>
      <c r="M70" s="41" t="s">
        <v>226</v>
      </c>
      <c r="N70" s="41">
        <v>8.6750000000000004E-3</v>
      </c>
      <c r="O70" s="41">
        <v>1.0004000000000001E-2</v>
      </c>
      <c r="P70" s="41">
        <v>0.19833200000000001</v>
      </c>
      <c r="Q70" s="41">
        <v>0.84478500000000001</v>
      </c>
      <c r="R70" s="41">
        <v>0.91312000000000004</v>
      </c>
      <c r="S70" s="41">
        <v>2.0258999999999999E-2</v>
      </c>
      <c r="T70" s="41">
        <v>2.6180000000000001E-3</v>
      </c>
      <c r="U70" s="41">
        <v>3.6299999999999999E-4</v>
      </c>
      <c r="V70" s="41">
        <v>0.96552099999999996</v>
      </c>
      <c r="W70" s="41">
        <v>1.1E-5</v>
      </c>
      <c r="X70" s="41">
        <v>2.111E-3</v>
      </c>
      <c r="Y70" s="41">
        <v>0.83024799999999999</v>
      </c>
      <c r="Z70" s="42">
        <v>0.16638900000000001</v>
      </c>
      <c r="AA70" s="41">
        <v>2.2900000000000001E-4</v>
      </c>
    </row>
    <row r="71" spans="1:27" ht="15.95">
      <c r="A71" s="34"/>
      <c r="B71" s="32" t="s">
        <v>164</v>
      </c>
      <c r="C71" s="10" t="s">
        <v>165</v>
      </c>
      <c r="D71" s="41">
        <v>1.27E-4</v>
      </c>
      <c r="E71" s="41">
        <v>8.5338999999999998E-2</v>
      </c>
      <c r="F71" s="41">
        <v>0.17347299999999999</v>
      </c>
      <c r="G71" s="41">
        <v>0.86956699999999998</v>
      </c>
      <c r="H71" s="41">
        <v>0.15409999999999999</v>
      </c>
      <c r="I71" s="41">
        <v>0.41134700000000002</v>
      </c>
      <c r="J71" s="41">
        <v>5.2535999999999999E-2</v>
      </c>
      <c r="K71" s="41">
        <v>5.7239999999999999E-3</v>
      </c>
      <c r="L71" s="41">
        <v>4.6999999999999997E-5</v>
      </c>
      <c r="M71" s="41">
        <v>0.33333299999999999</v>
      </c>
      <c r="N71" s="41">
        <v>0.126831</v>
      </c>
      <c r="O71" s="41">
        <v>0.28077800000000003</v>
      </c>
      <c r="P71" s="41">
        <v>0.6976</v>
      </c>
      <c r="Q71" s="41">
        <v>0.25092100000000001</v>
      </c>
      <c r="R71" s="41">
        <v>0.77374699999999996</v>
      </c>
      <c r="S71" s="41">
        <v>0.32956000000000002</v>
      </c>
      <c r="T71" s="41">
        <v>0.65506699999999995</v>
      </c>
      <c r="U71" s="41">
        <v>0.14643800000000001</v>
      </c>
      <c r="V71" s="41">
        <v>0.37486700000000001</v>
      </c>
      <c r="W71" s="41">
        <v>4.86E-4</v>
      </c>
      <c r="X71" s="41">
        <v>0.75205500000000003</v>
      </c>
      <c r="Y71" s="41">
        <v>2.9134E-2</v>
      </c>
      <c r="Z71" s="42">
        <v>0.19497700000000001</v>
      </c>
      <c r="AA71" s="41">
        <v>6.7619999999999998E-3</v>
      </c>
    </row>
    <row r="72" spans="1:27" ht="15.95">
      <c r="A72" s="34"/>
      <c r="B72" s="33"/>
      <c r="C72" s="10" t="s">
        <v>166</v>
      </c>
      <c r="D72" s="41">
        <v>5.0000000000000004E-6</v>
      </c>
      <c r="E72" s="41">
        <v>1.323E-2</v>
      </c>
      <c r="F72" s="41">
        <v>0.10742699999999999</v>
      </c>
      <c r="G72" s="41">
        <v>0.98520600000000003</v>
      </c>
      <c r="H72" s="41">
        <v>3.2723000000000002E-2</v>
      </c>
      <c r="I72" s="41">
        <v>0.33297300000000002</v>
      </c>
      <c r="J72" s="41">
        <v>6.731E-3</v>
      </c>
      <c r="K72" s="41">
        <v>1.7750000000000001E-3</v>
      </c>
      <c r="L72" s="41">
        <v>9.0000000000000002E-6</v>
      </c>
      <c r="M72" s="41">
        <v>0.86666699999999997</v>
      </c>
      <c r="N72" s="41">
        <v>3.2604000000000001E-2</v>
      </c>
      <c r="O72" s="41">
        <v>7.2926000000000005E-2</v>
      </c>
      <c r="P72" s="41">
        <v>0.83039799999999997</v>
      </c>
      <c r="Q72" s="41">
        <v>0.83334600000000003</v>
      </c>
      <c r="R72" s="41">
        <v>0.38704499999999997</v>
      </c>
      <c r="S72" s="41">
        <v>8.8357000000000005E-2</v>
      </c>
      <c r="T72" s="41">
        <v>0.290323</v>
      </c>
      <c r="U72" s="41">
        <v>0.43976900000000002</v>
      </c>
      <c r="V72" s="41">
        <v>0.247475</v>
      </c>
      <c r="W72" s="41">
        <v>2.1000000000000001E-4</v>
      </c>
      <c r="X72" s="41">
        <v>0.15706200000000001</v>
      </c>
      <c r="Y72" s="41">
        <v>1.5032E-2</v>
      </c>
      <c r="Z72" s="42">
        <v>0.71145800000000003</v>
      </c>
      <c r="AA72" s="41">
        <v>7.45E-4</v>
      </c>
    </row>
    <row r="73" spans="1:27" ht="15.95">
      <c r="A73" s="34"/>
      <c r="B73" s="32" t="s">
        <v>167</v>
      </c>
      <c r="C73" s="10" t="s">
        <v>168</v>
      </c>
      <c r="D73" s="41">
        <v>4.398E-3</v>
      </c>
      <c r="E73" s="41">
        <v>6.9509999999999997E-3</v>
      </c>
      <c r="F73" s="41">
        <v>2.5967E-2</v>
      </c>
      <c r="G73" s="41">
        <v>0.52036400000000005</v>
      </c>
      <c r="H73" s="41">
        <v>6.9128999999999996E-2</v>
      </c>
      <c r="I73" s="41">
        <v>0.480408</v>
      </c>
      <c r="J73" s="41">
        <v>3.0660000000000001E-3</v>
      </c>
      <c r="K73" s="41">
        <v>6.6449999999999999E-3</v>
      </c>
      <c r="L73" s="41">
        <v>3.0835000000000001E-2</v>
      </c>
      <c r="M73" s="41">
        <v>0.66666700000000001</v>
      </c>
      <c r="N73" s="41">
        <v>0.49430400000000002</v>
      </c>
      <c r="O73" s="41">
        <v>1.9899E-2</v>
      </c>
      <c r="P73" s="41">
        <v>0.879861</v>
      </c>
      <c r="Q73" s="41">
        <v>5.6807000000000003E-2</v>
      </c>
      <c r="R73" s="41">
        <v>0.56209299999999995</v>
      </c>
      <c r="S73" s="41">
        <v>8.7717000000000003E-2</v>
      </c>
      <c r="T73" s="41">
        <v>2.2138999999999999E-2</v>
      </c>
      <c r="U73" s="41">
        <v>0.83904000000000001</v>
      </c>
      <c r="V73" s="41">
        <v>0.84717600000000004</v>
      </c>
      <c r="W73" s="41">
        <v>1.8792E-2</v>
      </c>
      <c r="X73" s="41">
        <v>0.89807499999999996</v>
      </c>
      <c r="Y73" s="41">
        <v>0.85764300000000004</v>
      </c>
      <c r="Z73" s="42">
        <v>0.45767200000000002</v>
      </c>
      <c r="AA73" s="41">
        <v>8.3741999999999997E-2</v>
      </c>
    </row>
    <row r="74" spans="1:27" ht="15.95">
      <c r="A74" s="34"/>
      <c r="B74" s="34"/>
      <c r="C74" s="10" t="s">
        <v>169</v>
      </c>
      <c r="D74" s="41">
        <v>1.6479999999999999E-3</v>
      </c>
      <c r="E74" s="41">
        <v>1.4610000000000001E-3</v>
      </c>
      <c r="F74" s="41">
        <v>0.18160399999999999</v>
      </c>
      <c r="G74" s="41">
        <v>8.3380999999999997E-2</v>
      </c>
      <c r="H74" s="41">
        <v>7.6769999999999998E-3</v>
      </c>
      <c r="I74" s="41">
        <v>0.92985899999999999</v>
      </c>
      <c r="J74" s="41">
        <v>0.44176900000000002</v>
      </c>
      <c r="K74" s="41">
        <v>2.258E-3</v>
      </c>
      <c r="L74" s="41">
        <v>2.0609999999999999E-3</v>
      </c>
      <c r="M74" s="41">
        <v>0.8</v>
      </c>
      <c r="N74" s="41">
        <v>0.13003000000000001</v>
      </c>
      <c r="O74" s="41">
        <v>3.1229999999999999E-3</v>
      </c>
      <c r="P74" s="41">
        <v>0.40295900000000001</v>
      </c>
      <c r="Q74" s="41">
        <v>0.36841200000000002</v>
      </c>
      <c r="R74" s="41">
        <v>0.19553000000000001</v>
      </c>
      <c r="S74" s="41">
        <v>4.5490999999999997E-2</v>
      </c>
      <c r="T74" s="41">
        <v>6.613E-3</v>
      </c>
      <c r="U74" s="41">
        <v>0.15943199999999999</v>
      </c>
      <c r="V74" s="41">
        <v>0.95472000000000001</v>
      </c>
      <c r="W74" s="41">
        <v>1.3259999999999999E-3</v>
      </c>
      <c r="X74" s="41">
        <v>3.1780000000000003E-2</v>
      </c>
      <c r="Y74" s="41">
        <v>0.45836199999999999</v>
      </c>
      <c r="Z74" s="42">
        <v>0.40888799999999997</v>
      </c>
      <c r="AA74" s="41">
        <v>9.2240000000000003E-2</v>
      </c>
    </row>
    <row r="75" spans="1:27" ht="15.95">
      <c r="A75" s="34"/>
      <c r="B75" s="33"/>
      <c r="C75" s="10" t="s">
        <v>170</v>
      </c>
      <c r="D75" s="41">
        <v>6.9999999999999999E-6</v>
      </c>
      <c r="E75" s="41">
        <v>0.29201300000000002</v>
      </c>
      <c r="F75" s="41">
        <v>0.611236</v>
      </c>
      <c r="G75" s="41">
        <v>0.99164799999999997</v>
      </c>
      <c r="H75" s="41">
        <v>9.5504000000000006E-2</v>
      </c>
      <c r="I75" s="41">
        <v>0.45930300000000002</v>
      </c>
      <c r="J75" s="41">
        <v>0.21359300000000001</v>
      </c>
      <c r="K75" s="41">
        <v>5.3000000000000001E-5</v>
      </c>
      <c r="L75" s="41">
        <v>5.0000000000000004E-6</v>
      </c>
      <c r="M75" s="41">
        <v>6.6667000000000004E-2</v>
      </c>
      <c r="N75" s="41">
        <v>0.110809</v>
      </c>
      <c r="O75" s="41">
        <v>1.8221000000000001E-2</v>
      </c>
      <c r="P75" s="41">
        <v>0.74287300000000001</v>
      </c>
      <c r="Q75" s="41">
        <v>0.27302500000000002</v>
      </c>
      <c r="R75" s="41">
        <v>0.61823399999999995</v>
      </c>
      <c r="S75" s="41">
        <v>2.9013000000000001E-2</v>
      </c>
      <c r="T75" s="41">
        <v>3.8067999999999998E-2</v>
      </c>
      <c r="U75" s="41">
        <v>0.147562</v>
      </c>
      <c r="V75" s="41">
        <v>1.4097E-2</v>
      </c>
      <c r="W75" s="41">
        <v>2.61E-4</v>
      </c>
      <c r="X75" s="41">
        <v>0.243034</v>
      </c>
      <c r="Y75" s="41">
        <v>3.0074E-2</v>
      </c>
      <c r="Z75" s="42">
        <v>0.88486799999999999</v>
      </c>
      <c r="AA75" s="41">
        <v>5.4460000000000003E-3</v>
      </c>
    </row>
    <row r="76" spans="1:27" ht="15.95">
      <c r="A76" s="34"/>
      <c r="B76" s="10" t="s">
        <v>171</v>
      </c>
      <c r="C76" s="10" t="s">
        <v>172</v>
      </c>
      <c r="D76" s="21" t="s">
        <v>227</v>
      </c>
      <c r="E76" s="41">
        <v>0.83879999999999999</v>
      </c>
      <c r="F76" s="41">
        <v>0.76849999999999996</v>
      </c>
      <c r="G76" s="41">
        <v>0.70030000000000003</v>
      </c>
      <c r="H76" s="41">
        <v>0.29549999999999998</v>
      </c>
      <c r="I76" s="41">
        <v>0.30559999999999998</v>
      </c>
      <c r="J76" s="41">
        <v>4.5100000000000001E-2</v>
      </c>
      <c r="K76" s="21" t="s">
        <v>227</v>
      </c>
      <c r="L76" s="21" t="s">
        <v>227</v>
      </c>
      <c r="M76" s="41">
        <v>0.6</v>
      </c>
      <c r="N76" s="41">
        <v>1.35E-2</v>
      </c>
      <c r="O76" s="41">
        <v>2.2000000000000001E-3</v>
      </c>
      <c r="P76" s="41">
        <v>0.83979999999999999</v>
      </c>
      <c r="Q76" s="41">
        <v>0.80249999999999999</v>
      </c>
      <c r="R76" s="41">
        <v>0.72109999999999996</v>
      </c>
      <c r="S76" s="41">
        <v>0.60750000000000004</v>
      </c>
      <c r="T76" s="41">
        <v>0.82230000000000003</v>
      </c>
      <c r="U76" s="41">
        <v>0.68310000000000004</v>
      </c>
      <c r="V76" s="41">
        <v>0.44419999999999998</v>
      </c>
      <c r="W76" s="41">
        <v>1.15E-2</v>
      </c>
      <c r="X76" s="41">
        <v>0.33250000000000002</v>
      </c>
      <c r="Y76" s="41">
        <v>1.4200000000000001E-2</v>
      </c>
      <c r="Z76" s="42">
        <v>0.52277499999999999</v>
      </c>
      <c r="AA76" s="41">
        <v>4.4499999999999997E-4</v>
      </c>
    </row>
    <row r="77" spans="1:27" ht="15.95">
      <c r="A77" s="34"/>
      <c r="B77" s="32" t="s">
        <v>173</v>
      </c>
      <c r="C77" s="10" t="s">
        <v>174</v>
      </c>
      <c r="D77" s="41">
        <v>2.8E-5</v>
      </c>
      <c r="E77" s="41">
        <v>7.3259000000000005E-2</v>
      </c>
      <c r="F77" s="41">
        <v>0.28562799999999999</v>
      </c>
      <c r="G77" s="41">
        <v>0.28985100000000003</v>
      </c>
      <c r="H77" s="41">
        <v>4.2453999999999999E-2</v>
      </c>
      <c r="I77" s="41">
        <v>0.95948999999999995</v>
      </c>
      <c r="J77" s="41">
        <v>0.330735</v>
      </c>
      <c r="K77" s="41">
        <v>1.1900000000000001E-4</v>
      </c>
      <c r="L77" s="41">
        <v>1.4966E-2</v>
      </c>
      <c r="M77" s="41">
        <v>0.53333299999999995</v>
      </c>
      <c r="N77" s="41">
        <v>0.51213399999999998</v>
      </c>
      <c r="O77" s="41">
        <v>1.206E-3</v>
      </c>
      <c r="P77" s="41">
        <v>0.94996199999999997</v>
      </c>
      <c r="Q77" s="41">
        <v>0.85771799999999998</v>
      </c>
      <c r="R77" s="41">
        <v>0.15764</v>
      </c>
      <c r="S77" s="41">
        <v>0.14191200000000001</v>
      </c>
      <c r="T77" s="41">
        <v>3.5319999999999997E-2</v>
      </c>
      <c r="U77" s="41">
        <v>0.48873499999999998</v>
      </c>
      <c r="V77" s="41">
        <v>0.121779</v>
      </c>
      <c r="W77" s="41">
        <v>2.183E-3</v>
      </c>
      <c r="X77" s="41">
        <v>0.26832699999999998</v>
      </c>
      <c r="Y77" s="41">
        <v>0.140263</v>
      </c>
      <c r="Z77" s="42">
        <v>0.93279299999999998</v>
      </c>
      <c r="AA77" s="41">
        <v>7.4400000000000004E-3</v>
      </c>
    </row>
    <row r="78" spans="1:27" ht="15.95">
      <c r="A78" s="34"/>
      <c r="B78" s="34"/>
      <c r="C78" s="10" t="s">
        <v>175</v>
      </c>
      <c r="D78" s="41" t="s">
        <v>225</v>
      </c>
      <c r="E78" s="41">
        <v>4.189E-3</v>
      </c>
      <c r="F78" s="41">
        <v>0.64238200000000001</v>
      </c>
      <c r="G78" s="41">
        <v>0.41444700000000001</v>
      </c>
      <c r="H78" s="41">
        <v>0.13977500000000001</v>
      </c>
      <c r="I78" s="41">
        <v>0.84143699999999999</v>
      </c>
      <c r="J78" s="41">
        <v>0.47366999999999998</v>
      </c>
      <c r="K78" s="41">
        <v>3.0000000000000001E-6</v>
      </c>
      <c r="L78" s="41" t="s">
        <v>225</v>
      </c>
      <c r="M78" s="41">
        <v>0.466667</v>
      </c>
      <c r="N78" s="41">
        <v>0.388297</v>
      </c>
      <c r="O78" s="41">
        <v>4.8260000000000004E-3</v>
      </c>
      <c r="P78" s="41">
        <v>0.29785699999999998</v>
      </c>
      <c r="Q78" s="41">
        <v>0.56396100000000005</v>
      </c>
      <c r="R78" s="41">
        <v>0.81327499999999997</v>
      </c>
      <c r="S78" s="41">
        <v>7.4956999999999996E-2</v>
      </c>
      <c r="T78" s="41">
        <v>4.5491999999999998E-2</v>
      </c>
      <c r="U78" s="41">
        <v>4.8200000000000001E-4</v>
      </c>
      <c r="V78" s="41">
        <v>0.658304</v>
      </c>
      <c r="W78" s="41">
        <v>3.9999999999999998E-6</v>
      </c>
      <c r="X78" s="41">
        <v>4.8973999999999997E-2</v>
      </c>
      <c r="Y78" s="41">
        <v>0.41522999999999999</v>
      </c>
      <c r="Z78" s="42">
        <v>0.52156199999999997</v>
      </c>
      <c r="AA78" s="41">
        <v>6.9999999999999999E-6</v>
      </c>
    </row>
    <row r="79" spans="1:27" ht="15.95">
      <c r="A79" s="34"/>
      <c r="B79" s="33"/>
      <c r="C79" s="10" t="s">
        <v>176</v>
      </c>
      <c r="D79" s="41">
        <v>1.2489999999999999E-3</v>
      </c>
      <c r="E79" s="41">
        <v>1.2274E-2</v>
      </c>
      <c r="F79" s="41">
        <v>0.88293100000000002</v>
      </c>
      <c r="G79" s="41">
        <v>0.53155300000000005</v>
      </c>
      <c r="H79" s="41">
        <v>0.42523499999999997</v>
      </c>
      <c r="I79" s="41">
        <v>0.79629000000000005</v>
      </c>
      <c r="J79" s="41">
        <v>0.77132000000000001</v>
      </c>
      <c r="K79" s="41">
        <v>1.2620000000000001E-3</v>
      </c>
      <c r="L79" s="41">
        <v>5.4809999999999998E-3</v>
      </c>
      <c r="M79" s="41">
        <v>0.466667</v>
      </c>
      <c r="N79" s="41">
        <v>0.54017300000000001</v>
      </c>
      <c r="O79" s="41">
        <v>1.3658E-2</v>
      </c>
      <c r="P79" s="41">
        <v>0.34490799999999999</v>
      </c>
      <c r="Q79" s="41">
        <v>0.103867</v>
      </c>
      <c r="R79" s="41">
        <v>0.67408000000000001</v>
      </c>
      <c r="S79" s="41">
        <v>1.9591999999999998E-2</v>
      </c>
      <c r="T79" s="41">
        <v>2.2239999999999998E-3</v>
      </c>
      <c r="U79" s="41">
        <v>3.4869999999999998E-2</v>
      </c>
      <c r="V79" s="41">
        <v>0.64928799999999998</v>
      </c>
      <c r="W79" s="41">
        <v>1.4015E-2</v>
      </c>
      <c r="X79" s="41">
        <v>0.16434099999999999</v>
      </c>
      <c r="Y79" s="41">
        <v>0.41268199999999999</v>
      </c>
      <c r="Z79" s="42">
        <v>0.76753499999999997</v>
      </c>
      <c r="AA79" s="41">
        <v>3.79E-4</v>
      </c>
    </row>
    <row r="80" spans="1:27" ht="15.95">
      <c r="A80" s="34"/>
      <c r="B80" s="32" t="s">
        <v>177</v>
      </c>
      <c r="C80" s="10" t="s">
        <v>178</v>
      </c>
      <c r="D80" s="41">
        <v>1.5959000000000001E-2</v>
      </c>
      <c r="E80" s="41">
        <v>0.87003399999999997</v>
      </c>
      <c r="F80" s="41">
        <v>0.53239999999999998</v>
      </c>
      <c r="G80" s="41">
        <v>0.299371</v>
      </c>
      <c r="H80" s="41">
        <v>0.10191699999999999</v>
      </c>
      <c r="I80" s="41">
        <v>0.69706100000000004</v>
      </c>
      <c r="J80" s="41">
        <v>3.8498999999999999E-2</v>
      </c>
      <c r="K80" s="41">
        <v>1.1606E-2</v>
      </c>
      <c r="L80" s="41">
        <v>3.4160000000000002E-3</v>
      </c>
      <c r="M80" s="41">
        <v>0.13333300000000001</v>
      </c>
      <c r="N80" s="41">
        <v>9.1411000000000006E-2</v>
      </c>
      <c r="O80" s="41">
        <v>0.220551</v>
      </c>
      <c r="P80" s="41">
        <v>9.8980000000000005E-3</v>
      </c>
      <c r="Q80" s="41">
        <v>0.59985200000000005</v>
      </c>
      <c r="R80" s="41">
        <v>0.23375199999999999</v>
      </c>
      <c r="S80" s="41">
        <v>0.58873699999999995</v>
      </c>
      <c r="T80" s="41">
        <v>0.80200199999999999</v>
      </c>
      <c r="U80" s="41">
        <v>0.20105899999999999</v>
      </c>
      <c r="V80" s="41">
        <v>0.61424299999999998</v>
      </c>
      <c r="W80" s="41">
        <v>9.2250000000000006E-3</v>
      </c>
      <c r="X80" s="41">
        <v>0.45139800000000002</v>
      </c>
      <c r="Y80" s="41">
        <v>0.134905</v>
      </c>
      <c r="Z80" s="42">
        <v>6.9196999999999995E-2</v>
      </c>
      <c r="AA80" s="41">
        <v>9.6574999999999994E-2</v>
      </c>
    </row>
    <row r="81" spans="1:27" ht="15.95">
      <c r="A81" s="34"/>
      <c r="B81" s="33"/>
      <c r="C81" s="10" t="s">
        <v>179</v>
      </c>
      <c r="D81" s="41">
        <v>1.9999999999999999E-6</v>
      </c>
      <c r="E81" s="41">
        <v>9.1809999999999999E-3</v>
      </c>
      <c r="F81" s="41">
        <v>6.0429999999999998E-3</v>
      </c>
      <c r="G81" s="41">
        <v>6.1747000000000003E-2</v>
      </c>
      <c r="H81" s="41">
        <v>6.3999999999999997E-5</v>
      </c>
      <c r="I81" s="41">
        <v>0.26015500000000003</v>
      </c>
      <c r="J81" s="41">
        <v>0.15648500000000001</v>
      </c>
      <c r="K81" s="41">
        <v>2.5999999999999998E-5</v>
      </c>
      <c r="L81" s="41">
        <v>1.2E-5</v>
      </c>
      <c r="M81" s="41">
        <v>0.33333299999999999</v>
      </c>
      <c r="N81" s="41">
        <v>0.291798</v>
      </c>
      <c r="O81" s="41">
        <v>7.8469999999999998E-3</v>
      </c>
      <c r="P81" s="41">
        <v>0.47117900000000001</v>
      </c>
      <c r="Q81" s="41">
        <v>1.5932999999999999E-2</v>
      </c>
      <c r="R81" s="41">
        <v>2.0660999999999999E-2</v>
      </c>
      <c r="S81" s="41">
        <v>1.523E-2</v>
      </c>
      <c r="T81" s="41">
        <v>1.5892E-2</v>
      </c>
      <c r="U81" s="41">
        <v>0.92412799999999995</v>
      </c>
      <c r="V81" s="41">
        <v>0.941303</v>
      </c>
      <c r="W81" s="41">
        <v>9.9999999999999995E-7</v>
      </c>
      <c r="X81" s="41">
        <v>0.183278</v>
      </c>
      <c r="Y81" s="41">
        <v>0.36481400000000003</v>
      </c>
      <c r="Z81" s="42">
        <v>0.39201900000000001</v>
      </c>
      <c r="AA81" s="41">
        <v>5.3200000000000003E-4</v>
      </c>
    </row>
    <row r="82" spans="1:27" ht="15.95">
      <c r="A82" s="34"/>
      <c r="B82" s="35" t="s">
        <v>180</v>
      </c>
      <c r="C82" s="10" t="s">
        <v>181</v>
      </c>
      <c r="D82" s="41">
        <v>9.2E-5</v>
      </c>
      <c r="E82" s="41">
        <v>3.4481999999999999E-2</v>
      </c>
      <c r="F82" s="41">
        <v>8.0432000000000003E-2</v>
      </c>
      <c r="G82" s="41">
        <v>0.54565399999999997</v>
      </c>
      <c r="H82" s="41">
        <v>0.177313</v>
      </c>
      <c r="I82" s="41">
        <v>0.68772699999999998</v>
      </c>
      <c r="J82" s="41">
        <v>0.31973299999999999</v>
      </c>
      <c r="K82" s="41">
        <v>5.0900000000000001E-4</v>
      </c>
      <c r="L82" s="41">
        <v>4.5000000000000003E-5</v>
      </c>
      <c r="M82" s="41">
        <v>6.6667000000000004E-2</v>
      </c>
      <c r="N82" s="41">
        <v>3.3340000000000002E-2</v>
      </c>
      <c r="O82" s="41">
        <v>4.2101E-2</v>
      </c>
      <c r="P82" s="41">
        <v>0.71492900000000004</v>
      </c>
      <c r="Q82" s="41">
        <v>0.86859500000000001</v>
      </c>
      <c r="R82" s="41">
        <v>0.96560699999999999</v>
      </c>
      <c r="S82" s="41">
        <v>4.0145E-2</v>
      </c>
      <c r="T82" s="41">
        <v>1.9664000000000001E-2</v>
      </c>
      <c r="U82" s="41">
        <v>7.0127999999999996E-2</v>
      </c>
      <c r="V82" s="41">
        <v>0.80832999999999999</v>
      </c>
      <c r="W82" s="41">
        <v>3.0000000000000001E-6</v>
      </c>
      <c r="X82" s="41">
        <v>6.2867999999999993E-2</v>
      </c>
      <c r="Y82" s="41">
        <v>0.86755700000000002</v>
      </c>
      <c r="Z82" s="42">
        <v>0.59075999999999995</v>
      </c>
      <c r="AA82" s="41">
        <v>5.6999999999999998E-4</v>
      </c>
    </row>
    <row r="83" spans="1:27" ht="15.95">
      <c r="A83" s="34"/>
      <c r="B83" s="36"/>
      <c r="C83" s="10" t="s">
        <v>182</v>
      </c>
      <c r="D83" s="41">
        <v>3.9999999999999998E-6</v>
      </c>
      <c r="E83" s="41">
        <v>2.5787000000000001E-2</v>
      </c>
      <c r="F83" s="41">
        <v>0.76662399999999997</v>
      </c>
      <c r="G83" s="41">
        <v>0.280802</v>
      </c>
      <c r="H83" s="41">
        <v>8.6829999999999997E-3</v>
      </c>
      <c r="I83" s="41">
        <v>0.44741799999999998</v>
      </c>
      <c r="J83" s="41">
        <v>0.50625399999999998</v>
      </c>
      <c r="K83" s="41">
        <v>8.8999999999999995E-5</v>
      </c>
      <c r="L83" s="41">
        <v>1.06E-4</v>
      </c>
      <c r="M83" s="41">
        <v>0.2</v>
      </c>
      <c r="N83" s="41">
        <v>0.243308</v>
      </c>
      <c r="O83" s="41">
        <v>2.4600000000000002E-4</v>
      </c>
      <c r="P83" s="41">
        <v>0.24110599999999999</v>
      </c>
      <c r="Q83" s="41">
        <v>0.91042299999999998</v>
      </c>
      <c r="R83" s="41">
        <v>0.33503300000000003</v>
      </c>
      <c r="S83" s="41">
        <v>6.8820999999999993E-2</v>
      </c>
      <c r="T83" s="41">
        <v>3.3994999999999997E-2</v>
      </c>
      <c r="U83" s="41">
        <v>0.81655299999999997</v>
      </c>
      <c r="V83" s="41">
        <v>0.26630900000000002</v>
      </c>
      <c r="W83" s="41" t="s">
        <v>225</v>
      </c>
      <c r="X83" s="41">
        <v>2.6459999999999999E-3</v>
      </c>
      <c r="Y83" s="41">
        <v>0.287773</v>
      </c>
      <c r="Z83" s="42">
        <v>0.422987</v>
      </c>
      <c r="AA83" s="41">
        <v>9.9999999999999995E-7</v>
      </c>
    </row>
    <row r="84" spans="1:27" ht="15.95">
      <c r="A84" s="34"/>
      <c r="B84" s="10" t="s">
        <v>183</v>
      </c>
      <c r="C84" s="10" t="s">
        <v>184</v>
      </c>
      <c r="D84" s="41">
        <v>2.2787999999999999E-2</v>
      </c>
      <c r="E84" s="41">
        <v>0.52258300000000002</v>
      </c>
      <c r="F84" s="41">
        <v>0.130887</v>
      </c>
      <c r="G84" s="41">
        <v>1.7930999999999999E-2</v>
      </c>
      <c r="H84" s="41">
        <v>0.199739</v>
      </c>
      <c r="I84" s="41">
        <v>0.160168</v>
      </c>
      <c r="J84" s="41">
        <v>0.97925300000000004</v>
      </c>
      <c r="K84" s="41">
        <v>8.0440000000000008E-3</v>
      </c>
      <c r="L84" s="41">
        <v>4.4672000000000003E-2</v>
      </c>
      <c r="M84" s="41">
        <v>0.86666699999999997</v>
      </c>
      <c r="N84" s="41">
        <v>0.25105499999999997</v>
      </c>
      <c r="O84" s="41">
        <v>0.66585799999999995</v>
      </c>
      <c r="P84" s="41">
        <v>0.82041500000000001</v>
      </c>
      <c r="Q84" s="41">
        <v>0.60897800000000002</v>
      </c>
      <c r="R84" s="41">
        <v>6.0390000000000001E-3</v>
      </c>
      <c r="S84" s="41">
        <v>0.95669300000000002</v>
      </c>
      <c r="T84" s="41">
        <v>0.56131600000000004</v>
      </c>
      <c r="U84" s="41">
        <v>0.39013300000000001</v>
      </c>
      <c r="V84" s="41">
        <v>0.210229</v>
      </c>
      <c r="W84" s="41">
        <v>0.14791099999999999</v>
      </c>
      <c r="X84" s="41">
        <v>0.73563500000000004</v>
      </c>
      <c r="Y84" s="41">
        <v>4.1310000000000001E-3</v>
      </c>
      <c r="Z84" s="42">
        <v>0.745645</v>
      </c>
      <c r="AA84" s="41">
        <v>7.7223E-2</v>
      </c>
    </row>
    <row r="85" spans="1:27" ht="15.95">
      <c r="A85" s="33"/>
      <c r="B85" s="10" t="s">
        <v>185</v>
      </c>
      <c r="C85" s="10" t="s">
        <v>186</v>
      </c>
      <c r="D85" s="41">
        <v>2.99E-4</v>
      </c>
      <c r="E85" s="41">
        <v>0.122388</v>
      </c>
      <c r="F85" s="41">
        <v>2.8483999999999999E-2</v>
      </c>
      <c r="G85" s="41">
        <v>0.24860499999999999</v>
      </c>
      <c r="H85" s="41">
        <v>0.96305099999999999</v>
      </c>
      <c r="I85" s="41">
        <v>0.94039700000000004</v>
      </c>
      <c r="J85" s="41">
        <v>0.46943299999999999</v>
      </c>
      <c r="K85" s="41">
        <v>2.5300000000000002E-4</v>
      </c>
      <c r="L85" s="41">
        <v>1.7E-5</v>
      </c>
      <c r="M85" s="41" t="s">
        <v>226</v>
      </c>
      <c r="N85" s="41">
        <v>9.3740000000000004E-2</v>
      </c>
      <c r="O85" s="41">
        <v>0.16664200000000001</v>
      </c>
      <c r="P85" s="41">
        <v>0.52816200000000002</v>
      </c>
      <c r="Q85" s="41">
        <v>0.81160399999999999</v>
      </c>
      <c r="R85" s="41">
        <v>0.57411800000000002</v>
      </c>
      <c r="S85" s="41">
        <v>0.87572000000000005</v>
      </c>
      <c r="T85" s="41">
        <v>0.94697399999999998</v>
      </c>
      <c r="U85" s="41">
        <v>3.9269999999999999E-3</v>
      </c>
      <c r="V85" s="41">
        <v>0.38351499999999999</v>
      </c>
      <c r="W85" s="41">
        <v>1.22E-4</v>
      </c>
      <c r="X85" s="41">
        <v>0.50587199999999999</v>
      </c>
      <c r="Y85" s="41">
        <v>0.55934099999999998</v>
      </c>
      <c r="Z85" s="42">
        <v>0.86239900000000003</v>
      </c>
      <c r="AA85" s="41">
        <v>4.9399999999999997E-4</v>
      </c>
    </row>
    <row r="86" spans="1:27" ht="15.95">
      <c r="A86" s="32" t="s">
        <v>187</v>
      </c>
      <c r="B86" s="10" t="s">
        <v>188</v>
      </c>
      <c r="C86" s="10" t="s">
        <v>189</v>
      </c>
      <c r="D86" s="41" t="s">
        <v>225</v>
      </c>
      <c r="E86" s="41">
        <v>3.1782999999999999E-2</v>
      </c>
      <c r="F86" s="41">
        <v>6.7262000000000002E-2</v>
      </c>
      <c r="G86" s="41">
        <v>0.148812</v>
      </c>
      <c r="H86" s="41">
        <v>4.8339999999999998E-3</v>
      </c>
      <c r="I86" s="41">
        <v>0.63250700000000004</v>
      </c>
      <c r="J86" s="41">
        <v>7.5121999999999994E-2</v>
      </c>
      <c r="K86" s="41">
        <v>3.9999999999999998E-6</v>
      </c>
      <c r="L86" s="41">
        <v>9.9999999999999995E-7</v>
      </c>
      <c r="M86" s="41" t="s">
        <v>226</v>
      </c>
      <c r="N86" s="41">
        <v>0.239122</v>
      </c>
      <c r="O86" s="41">
        <v>4.3466999999999999E-2</v>
      </c>
      <c r="P86" s="41">
        <v>0.42207800000000001</v>
      </c>
      <c r="Q86" s="41">
        <v>0.635189</v>
      </c>
      <c r="R86" s="41">
        <v>7.4216000000000004E-2</v>
      </c>
      <c r="S86" s="41">
        <v>5.2506999999999998E-2</v>
      </c>
      <c r="T86" s="41">
        <v>7.9700999999999994E-2</v>
      </c>
      <c r="U86" s="41">
        <v>0.45590199999999997</v>
      </c>
      <c r="V86" s="41">
        <v>0.17661099999999999</v>
      </c>
      <c r="W86" s="41">
        <v>4.8999999999999998E-5</v>
      </c>
      <c r="X86" s="41">
        <v>0.167763</v>
      </c>
      <c r="Y86" s="41">
        <v>0.110611</v>
      </c>
      <c r="Z86" s="42">
        <v>0.36068699999999998</v>
      </c>
      <c r="AA86" s="41">
        <v>4.8899999999999996E-4</v>
      </c>
    </row>
    <row r="87" spans="1:27" ht="15.95">
      <c r="A87" s="34"/>
      <c r="B87" s="10" t="s">
        <v>190</v>
      </c>
      <c r="C87" s="10" t="s">
        <v>191</v>
      </c>
      <c r="D87" s="41" t="s">
        <v>225</v>
      </c>
      <c r="E87" s="41">
        <v>7.7200000000000001E-4</v>
      </c>
      <c r="F87" s="41">
        <v>0.44153500000000001</v>
      </c>
      <c r="G87" s="41">
        <v>0.29221200000000003</v>
      </c>
      <c r="H87" s="41">
        <v>1.0560000000000001E-3</v>
      </c>
      <c r="I87" s="41">
        <v>0.69308800000000004</v>
      </c>
      <c r="J87" s="41">
        <v>9.7719999999999994E-3</v>
      </c>
      <c r="K87" s="41" t="s">
        <v>225</v>
      </c>
      <c r="L87" s="41" t="s">
        <v>225</v>
      </c>
      <c r="M87" s="41">
        <v>0.33333299999999999</v>
      </c>
      <c r="N87" s="41">
        <v>0.11638800000000001</v>
      </c>
      <c r="O87" s="41">
        <v>1.7699999999999999E-4</v>
      </c>
      <c r="P87" s="41">
        <v>0.195544</v>
      </c>
      <c r="Q87" s="41">
        <v>0.88159399999999999</v>
      </c>
      <c r="R87" s="41">
        <v>0.46164300000000003</v>
      </c>
      <c r="S87" s="41">
        <v>0.17128299999999999</v>
      </c>
      <c r="T87" s="41">
        <v>9.6295000000000006E-2</v>
      </c>
      <c r="U87" s="41">
        <v>0.73546999999999996</v>
      </c>
      <c r="V87" s="41">
        <v>0.76181500000000002</v>
      </c>
      <c r="W87" s="41" t="s">
        <v>225</v>
      </c>
      <c r="X87" s="41">
        <v>6.3270000000000002E-3</v>
      </c>
      <c r="Y87" s="41">
        <v>1.6982000000000001E-2</v>
      </c>
      <c r="Z87" s="42">
        <v>0.44670799999999999</v>
      </c>
      <c r="AA87" s="41">
        <v>1.7E-5</v>
      </c>
    </row>
    <row r="88" spans="1:27" ht="15.95">
      <c r="A88" s="33"/>
      <c r="B88" s="10" t="s">
        <v>192</v>
      </c>
      <c r="C88" s="10" t="s">
        <v>193</v>
      </c>
      <c r="D88" s="41" t="s">
        <v>225</v>
      </c>
      <c r="E88" s="41">
        <v>5.7186000000000001E-2</v>
      </c>
      <c r="F88" s="41">
        <v>0.20511799999999999</v>
      </c>
      <c r="G88" s="41">
        <v>0.106338</v>
      </c>
      <c r="H88" s="41">
        <v>1.091E-3</v>
      </c>
      <c r="I88" s="41">
        <v>0.74317599999999995</v>
      </c>
      <c r="J88" s="41">
        <v>3.7157999999999997E-2</v>
      </c>
      <c r="K88" s="41" t="s">
        <v>225</v>
      </c>
      <c r="L88" s="41">
        <v>9.9999999999999995E-7</v>
      </c>
      <c r="M88" s="41">
        <v>0.66666700000000001</v>
      </c>
      <c r="N88" s="41">
        <v>0.246888</v>
      </c>
      <c r="O88" s="41">
        <v>3.6110000000000001E-3</v>
      </c>
      <c r="P88" s="41">
        <v>0.19983000000000001</v>
      </c>
      <c r="Q88" s="41">
        <v>0.81284199999999995</v>
      </c>
      <c r="R88" s="41">
        <v>8.9377999999999999E-2</v>
      </c>
      <c r="S88" s="41">
        <v>6.3274999999999998E-2</v>
      </c>
      <c r="T88" s="41">
        <v>0.144096</v>
      </c>
      <c r="U88" s="41">
        <v>0.13416600000000001</v>
      </c>
      <c r="V88" s="41">
        <v>0.336949</v>
      </c>
      <c r="W88" s="41" t="s">
        <v>225</v>
      </c>
      <c r="X88" s="41">
        <v>0.16373599999999999</v>
      </c>
      <c r="Y88" s="41">
        <v>4.1236000000000002E-2</v>
      </c>
      <c r="Z88" s="42">
        <v>0.61109999999999998</v>
      </c>
      <c r="AA88" s="41">
        <v>2.9999999999999997E-4</v>
      </c>
    </row>
    <row r="89" spans="1:27" ht="15.95">
      <c r="A89" s="32" t="s">
        <v>194</v>
      </c>
      <c r="B89" s="10" t="s">
        <v>195</v>
      </c>
      <c r="C89" s="10" t="s">
        <v>196</v>
      </c>
      <c r="D89" s="41">
        <v>1.8825000000000001E-2</v>
      </c>
      <c r="E89" s="41">
        <v>0.94294100000000003</v>
      </c>
      <c r="F89" s="41">
        <v>0.24889900000000001</v>
      </c>
      <c r="G89" s="41">
        <v>0.50236499999999995</v>
      </c>
      <c r="H89" s="41">
        <v>0.61928499999999997</v>
      </c>
      <c r="I89" s="41">
        <v>0.51320600000000005</v>
      </c>
      <c r="J89" s="41">
        <v>0.10979800000000001</v>
      </c>
      <c r="K89" s="41">
        <v>0.14232900000000001</v>
      </c>
      <c r="L89" s="41">
        <v>9.4970000000000002E-3</v>
      </c>
      <c r="M89" s="41">
        <v>0.86666699999999997</v>
      </c>
      <c r="N89" s="41">
        <v>0.85009299999999999</v>
      </c>
      <c r="O89" s="41">
        <v>0.55093700000000001</v>
      </c>
      <c r="P89" s="41">
        <v>0.638849</v>
      </c>
      <c r="Q89" s="41">
        <v>0.86650099999999997</v>
      </c>
      <c r="R89" s="41">
        <v>0.41391299999999998</v>
      </c>
      <c r="S89" s="41">
        <v>0.99869699999999995</v>
      </c>
      <c r="T89" s="41">
        <v>0.44510100000000002</v>
      </c>
      <c r="U89" s="41">
        <v>0.29130800000000001</v>
      </c>
      <c r="V89" s="41">
        <v>0.83399199999999996</v>
      </c>
      <c r="W89" s="41">
        <v>5.8460999999999999E-2</v>
      </c>
      <c r="X89" s="41">
        <v>0.47883100000000001</v>
      </c>
      <c r="Y89" s="41">
        <v>0.31581500000000001</v>
      </c>
      <c r="Z89" s="42">
        <v>0.24304500000000001</v>
      </c>
      <c r="AA89" s="41">
        <v>1.16E-4</v>
      </c>
    </row>
    <row r="90" spans="1:27" ht="15.95">
      <c r="A90" s="34"/>
      <c r="B90" s="32" t="s">
        <v>194</v>
      </c>
      <c r="C90" s="10" t="s">
        <v>197</v>
      </c>
      <c r="D90" s="41" t="s">
        <v>225</v>
      </c>
      <c r="E90" s="41">
        <v>0.51353199999999999</v>
      </c>
      <c r="F90" s="41">
        <v>0.57006900000000005</v>
      </c>
      <c r="G90" s="41">
        <v>0.39671000000000001</v>
      </c>
      <c r="H90" s="41">
        <v>6.5727999999999995E-2</v>
      </c>
      <c r="I90" s="41">
        <v>0.55472500000000002</v>
      </c>
      <c r="J90" s="41">
        <v>1.7717E-2</v>
      </c>
      <c r="K90" s="41">
        <v>6.0000000000000002E-6</v>
      </c>
      <c r="L90" s="41" t="s">
        <v>225</v>
      </c>
      <c r="M90" s="41">
        <v>0.66666700000000001</v>
      </c>
      <c r="N90" s="41">
        <v>0.115005</v>
      </c>
      <c r="O90" s="41">
        <v>2.317E-2</v>
      </c>
      <c r="P90" s="41">
        <v>0.74227900000000002</v>
      </c>
      <c r="Q90" s="41">
        <v>0.40906900000000002</v>
      </c>
      <c r="R90" s="41">
        <v>0.25627499999999998</v>
      </c>
      <c r="S90" s="41">
        <v>0.80862699999999998</v>
      </c>
      <c r="T90" s="41">
        <v>0.88061999999999996</v>
      </c>
      <c r="U90" s="41">
        <v>0.92508299999999999</v>
      </c>
      <c r="V90" s="41">
        <v>0.67755600000000005</v>
      </c>
      <c r="W90" s="41">
        <v>1.01E-4</v>
      </c>
      <c r="X90" s="41">
        <v>0.46298</v>
      </c>
      <c r="Y90" s="41">
        <v>3.846E-3</v>
      </c>
      <c r="Z90" s="42">
        <v>0.241922</v>
      </c>
      <c r="AA90" s="41">
        <v>2.3800000000000001E-4</v>
      </c>
    </row>
    <row r="91" spans="1:27" ht="15.95">
      <c r="A91" s="34"/>
      <c r="B91" s="34"/>
      <c r="C91" s="10" t="s">
        <v>198</v>
      </c>
      <c r="D91" s="41">
        <v>3.0000000000000001E-6</v>
      </c>
      <c r="E91" s="41">
        <v>0.62653199999999998</v>
      </c>
      <c r="F91" s="41">
        <v>0.43241499999999999</v>
      </c>
      <c r="G91" s="41">
        <v>0.26850299999999999</v>
      </c>
      <c r="H91" s="41">
        <v>7.3523000000000005E-2</v>
      </c>
      <c r="I91" s="41">
        <v>0.60681799999999997</v>
      </c>
      <c r="J91" s="41">
        <v>6.5900000000000004E-3</v>
      </c>
      <c r="K91" s="41">
        <v>2.8E-5</v>
      </c>
      <c r="L91" s="41" t="s">
        <v>225</v>
      </c>
      <c r="M91" s="41">
        <v>0.66666700000000001</v>
      </c>
      <c r="N91" s="41">
        <v>0.18379100000000001</v>
      </c>
      <c r="O91" s="41">
        <v>5.9829E-2</v>
      </c>
      <c r="P91" s="41">
        <v>0.93685099999999999</v>
      </c>
      <c r="Q91" s="41">
        <v>0.48944799999999999</v>
      </c>
      <c r="R91" s="41">
        <v>0.15878300000000001</v>
      </c>
      <c r="S91" s="41">
        <v>0.96515399999999996</v>
      </c>
      <c r="T91" s="41">
        <v>0.83218099999999995</v>
      </c>
      <c r="U91" s="41">
        <v>0.97100299999999995</v>
      </c>
      <c r="V91" s="41">
        <v>0.87655400000000006</v>
      </c>
      <c r="W91" s="41">
        <v>1.8900000000000001E-4</v>
      </c>
      <c r="X91" s="41">
        <v>0.61333899999999997</v>
      </c>
      <c r="Y91" s="41">
        <v>8.4569999999999992E-3</v>
      </c>
      <c r="Z91" s="42">
        <v>0.81927899999999998</v>
      </c>
      <c r="AA91" s="41">
        <v>1.8799999999999999E-4</v>
      </c>
    </row>
    <row r="92" spans="1:27" ht="15.95">
      <c r="A92" s="34"/>
      <c r="B92" s="34"/>
      <c r="C92" s="10" t="s">
        <v>199</v>
      </c>
      <c r="D92" s="41" t="s">
        <v>225</v>
      </c>
      <c r="E92" s="41">
        <v>4.5869999999999999E-3</v>
      </c>
      <c r="F92" s="41">
        <v>4.5282000000000003E-2</v>
      </c>
      <c r="G92" s="41">
        <v>6.8708000000000005E-2</v>
      </c>
      <c r="H92" s="41">
        <v>3.3300000000000002E-4</v>
      </c>
      <c r="I92" s="41">
        <v>0.740788</v>
      </c>
      <c r="J92" s="41">
        <v>4.4627E-2</v>
      </c>
      <c r="K92" s="41" t="s">
        <v>225</v>
      </c>
      <c r="L92" s="41" t="s">
        <v>225</v>
      </c>
      <c r="M92" s="41">
        <v>0.93333299999999997</v>
      </c>
      <c r="N92" s="41">
        <v>4.7379999999999999E-2</v>
      </c>
      <c r="O92" s="41">
        <v>3.0299999999999999E-4</v>
      </c>
      <c r="P92" s="41">
        <v>0.19964299999999999</v>
      </c>
      <c r="Q92" s="41">
        <v>0.965422</v>
      </c>
      <c r="R92" s="41">
        <v>0.20543400000000001</v>
      </c>
      <c r="S92" s="41">
        <v>6.6289000000000001E-2</v>
      </c>
      <c r="T92" s="41">
        <v>1.5892E-2</v>
      </c>
      <c r="U92" s="41">
        <v>0.27836899999999998</v>
      </c>
      <c r="V92" s="41">
        <v>0.102005</v>
      </c>
      <c r="W92" s="41" t="s">
        <v>225</v>
      </c>
      <c r="X92" s="41">
        <v>1.9897000000000001E-2</v>
      </c>
      <c r="Y92" s="41">
        <v>1.8949000000000001E-2</v>
      </c>
      <c r="Z92" s="42">
        <v>0.300732</v>
      </c>
      <c r="AA92" s="41">
        <v>2.9E-5</v>
      </c>
    </row>
    <row r="93" spans="1:27" ht="15.95">
      <c r="A93" s="34"/>
      <c r="B93" s="34"/>
      <c r="C93" s="10" t="s">
        <v>200</v>
      </c>
      <c r="D93" s="41">
        <v>3.9160000000000002E-3</v>
      </c>
      <c r="E93" s="41">
        <v>0.93797799999999998</v>
      </c>
      <c r="F93" s="41">
        <v>6.3639999999999999E-3</v>
      </c>
      <c r="G93" s="41">
        <v>1.1315E-2</v>
      </c>
      <c r="H93" s="41">
        <v>1.8137E-2</v>
      </c>
      <c r="I93" s="41">
        <v>0.34</v>
      </c>
      <c r="J93" s="41">
        <v>0.1706</v>
      </c>
      <c r="K93" s="41">
        <v>6.0749999999999997E-3</v>
      </c>
      <c r="L93" s="41">
        <v>1.771E-3</v>
      </c>
      <c r="M93" s="41">
        <v>0.81389400000000001</v>
      </c>
      <c r="N93" s="41">
        <v>0.33580599999999999</v>
      </c>
      <c r="O93" s="41">
        <v>4.8757000000000002E-2</v>
      </c>
      <c r="P93" s="41">
        <v>0.95191700000000001</v>
      </c>
      <c r="Q93" s="41">
        <v>0.410273</v>
      </c>
      <c r="R93" s="41">
        <v>9.9469000000000002E-2</v>
      </c>
      <c r="S93" s="41">
        <v>0.51728600000000002</v>
      </c>
      <c r="T93" s="41">
        <v>0.291161</v>
      </c>
      <c r="U93" s="41">
        <v>0.36400300000000002</v>
      </c>
      <c r="V93" s="41">
        <v>0.46549200000000002</v>
      </c>
      <c r="W93" s="41">
        <v>5.1229999999999999E-3</v>
      </c>
      <c r="X93" s="41">
        <v>5.987E-2</v>
      </c>
      <c r="Y93" s="41">
        <v>0.17302000000000001</v>
      </c>
      <c r="Z93" s="42">
        <v>0.77730399999999999</v>
      </c>
      <c r="AA93" s="41">
        <v>9.6100000000000005E-4</v>
      </c>
    </row>
    <row r="94" spans="1:27" ht="15.95">
      <c r="A94" s="34"/>
      <c r="B94" s="34"/>
      <c r="C94" s="10" t="s">
        <v>201</v>
      </c>
      <c r="D94" s="41">
        <v>2.9999999999999997E-4</v>
      </c>
      <c r="E94" s="41">
        <v>0.97409999999999997</v>
      </c>
      <c r="F94" s="41">
        <v>0.90349999999999997</v>
      </c>
      <c r="G94" s="41">
        <v>0.27229999999999999</v>
      </c>
      <c r="H94" s="41">
        <v>4.1799999999999997E-2</v>
      </c>
      <c r="I94" s="41">
        <v>0.53239999999999998</v>
      </c>
      <c r="J94" s="41">
        <v>1.15E-2</v>
      </c>
      <c r="K94" s="41">
        <v>5.9999999999999995E-4</v>
      </c>
      <c r="L94" s="21" t="s">
        <v>227</v>
      </c>
      <c r="M94" s="41">
        <v>0.26669999999999999</v>
      </c>
      <c r="N94" s="41">
        <v>0.34949999999999998</v>
      </c>
      <c r="O94" s="41">
        <v>4.99E-2</v>
      </c>
      <c r="P94" s="41">
        <v>0.45019999999999999</v>
      </c>
      <c r="Q94" s="41">
        <v>0.95020000000000004</v>
      </c>
      <c r="R94" s="41">
        <v>0.4677</v>
      </c>
      <c r="S94" s="41">
        <v>0.97099999999999997</v>
      </c>
      <c r="T94" s="41">
        <v>0.92090000000000005</v>
      </c>
      <c r="U94" s="41">
        <v>0.29580000000000001</v>
      </c>
      <c r="V94" s="41">
        <v>0.61109999999999998</v>
      </c>
      <c r="W94" s="41">
        <v>2E-3</v>
      </c>
      <c r="X94" s="41">
        <v>5.4100000000000002E-2</v>
      </c>
      <c r="Y94" s="41">
        <v>9.3700000000000006E-2</v>
      </c>
      <c r="Z94" s="42">
        <v>0.43201000000000001</v>
      </c>
      <c r="AA94" s="41">
        <v>4.8200000000000001E-4</v>
      </c>
    </row>
    <row r="95" spans="1:27" ht="15.95">
      <c r="A95" s="34"/>
      <c r="B95" s="34"/>
      <c r="C95" s="10" t="s">
        <v>202</v>
      </c>
      <c r="D95" s="41">
        <v>6.0000000000000002E-6</v>
      </c>
      <c r="E95" s="41">
        <v>6.2649999999999997E-3</v>
      </c>
      <c r="F95" s="41">
        <v>0.57699599999999995</v>
      </c>
      <c r="G95" s="41">
        <v>0.53431899999999999</v>
      </c>
      <c r="H95" s="41">
        <v>5.7479999999999996E-3</v>
      </c>
      <c r="I95" s="41">
        <v>0.86421099999999995</v>
      </c>
      <c r="J95" s="41">
        <v>0.10323499999999999</v>
      </c>
      <c r="K95" s="41">
        <v>9.5000000000000005E-5</v>
      </c>
      <c r="L95" s="41">
        <v>3.4E-5</v>
      </c>
      <c r="M95" s="41">
        <v>0.13333300000000001</v>
      </c>
      <c r="N95" s="41">
        <v>9.0367000000000003E-2</v>
      </c>
      <c r="O95" s="41">
        <v>5.5440000000000003E-3</v>
      </c>
      <c r="P95" s="41">
        <v>0.20380200000000001</v>
      </c>
      <c r="Q95" s="41">
        <v>8.4584999999999994E-2</v>
      </c>
      <c r="R95" s="41">
        <v>0.98153000000000001</v>
      </c>
      <c r="S95" s="41">
        <v>0.30563000000000001</v>
      </c>
      <c r="T95" s="41">
        <v>0.60952300000000004</v>
      </c>
      <c r="U95" s="41">
        <v>0.97411700000000001</v>
      </c>
      <c r="V95" s="41">
        <v>0.52774600000000005</v>
      </c>
      <c r="W95" s="41">
        <v>6.4999999999999994E-5</v>
      </c>
      <c r="X95" s="41">
        <v>0.122706</v>
      </c>
      <c r="Y95" s="41">
        <v>0.14804600000000001</v>
      </c>
      <c r="Z95" s="42">
        <v>0.99145899999999998</v>
      </c>
      <c r="AA95" s="41">
        <v>0.21354200000000001</v>
      </c>
    </row>
    <row r="96" spans="1:27" ht="15.95">
      <c r="A96" s="34"/>
      <c r="B96" s="34"/>
      <c r="C96" s="10" t="s">
        <v>203</v>
      </c>
      <c r="D96" s="41" t="s">
        <v>225</v>
      </c>
      <c r="E96" s="41">
        <v>3.0446999999999998E-2</v>
      </c>
      <c r="F96" s="41">
        <v>9.8946000000000006E-2</v>
      </c>
      <c r="G96" s="41">
        <v>0.49815500000000001</v>
      </c>
      <c r="H96" s="41">
        <v>3.97E-4</v>
      </c>
      <c r="I96" s="41">
        <v>0.49757299999999999</v>
      </c>
      <c r="J96" s="41">
        <v>8.7790000000000003E-3</v>
      </c>
      <c r="K96" s="41">
        <v>1.94E-4</v>
      </c>
      <c r="L96" s="41">
        <v>1.5E-5</v>
      </c>
      <c r="M96" s="41">
        <v>0.2</v>
      </c>
      <c r="N96" s="41">
        <v>5.9466999999999999E-2</v>
      </c>
      <c r="O96" s="41">
        <v>8.2308000000000006E-2</v>
      </c>
      <c r="P96" s="41">
        <v>0.183785</v>
      </c>
      <c r="Q96" s="41">
        <v>0.57611599999999996</v>
      </c>
      <c r="R96" s="41">
        <v>2.7706999999999999E-2</v>
      </c>
      <c r="S96" s="41">
        <v>1.1280000000000001E-3</v>
      </c>
      <c r="T96" s="41">
        <v>1.6832E-2</v>
      </c>
      <c r="U96" s="41">
        <v>1.7479000000000001E-2</v>
      </c>
      <c r="V96" s="41">
        <v>0.23900199999999999</v>
      </c>
      <c r="W96" s="41">
        <v>2.3E-5</v>
      </c>
      <c r="X96" s="41">
        <v>0.30134899999999998</v>
      </c>
      <c r="Y96" s="41">
        <v>0.167242</v>
      </c>
      <c r="Z96" s="42">
        <v>0.90463499999999997</v>
      </c>
      <c r="AA96" s="41">
        <v>3.2200000000000002E-4</v>
      </c>
    </row>
    <row r="97" spans="1:27" ht="15.95">
      <c r="A97" s="34"/>
      <c r="B97" s="34"/>
      <c r="C97" s="10" t="s">
        <v>204</v>
      </c>
      <c r="D97" s="41">
        <v>3.01E-4</v>
      </c>
      <c r="E97" s="41">
        <v>7.2513999999999995E-2</v>
      </c>
      <c r="F97" s="41">
        <v>3.1919999999999997E-2</v>
      </c>
      <c r="G97" s="41">
        <v>1.1429E-2</v>
      </c>
      <c r="H97" s="41">
        <v>8.7000000000000001E-5</v>
      </c>
      <c r="I97" s="41">
        <v>0.50100299999999998</v>
      </c>
      <c r="J97" s="41">
        <v>1.1591000000000001E-2</v>
      </c>
      <c r="K97" s="41">
        <v>1.3569999999999999E-3</v>
      </c>
      <c r="L97" s="41">
        <v>1.1050000000000001E-3</v>
      </c>
      <c r="M97" s="41" t="s">
        <v>226</v>
      </c>
      <c r="N97" s="41">
        <v>0.899258</v>
      </c>
      <c r="O97" s="41">
        <v>1.3165E-2</v>
      </c>
      <c r="P97" s="41">
        <v>0.38103999999999999</v>
      </c>
      <c r="Q97" s="41">
        <v>0.60208099999999998</v>
      </c>
      <c r="R97" s="41">
        <v>0.53610100000000005</v>
      </c>
      <c r="S97" s="41">
        <v>0.48101100000000002</v>
      </c>
      <c r="T97" s="41">
        <v>0.23274500000000001</v>
      </c>
      <c r="U97" s="41">
        <v>3.5839999999999999E-3</v>
      </c>
      <c r="V97" s="41">
        <v>0.943052</v>
      </c>
      <c r="W97" s="41">
        <v>1.06E-4</v>
      </c>
      <c r="X97" s="41">
        <v>5.5888E-2</v>
      </c>
      <c r="Y97" s="41">
        <v>5.9762000000000003E-2</v>
      </c>
      <c r="Z97" s="42">
        <v>0.27549099999999999</v>
      </c>
      <c r="AA97" s="41">
        <v>8.1379999999999994E-3</v>
      </c>
    </row>
    <row r="98" spans="1:27" ht="15.95">
      <c r="A98" s="34"/>
      <c r="B98" s="34"/>
      <c r="C98" s="10" t="s">
        <v>205</v>
      </c>
      <c r="D98" s="41">
        <v>0.20998</v>
      </c>
      <c r="E98" s="41">
        <v>0.48240899999999998</v>
      </c>
      <c r="F98" s="41">
        <v>9.1540999999999997E-2</v>
      </c>
      <c r="G98" s="41">
        <v>4.6311999999999999E-2</v>
      </c>
      <c r="H98" s="41">
        <v>0.22459699999999999</v>
      </c>
      <c r="I98" s="41">
        <v>0.71043699999999999</v>
      </c>
      <c r="J98" s="41">
        <v>0.78281100000000003</v>
      </c>
      <c r="K98" s="41">
        <v>0.101301</v>
      </c>
      <c r="L98" s="41">
        <v>5.0958999999999997E-2</v>
      </c>
      <c r="M98" s="41">
        <v>0.53333299999999995</v>
      </c>
      <c r="N98" s="41">
        <v>0.82285200000000003</v>
      </c>
      <c r="O98" s="41">
        <v>0.29220600000000002</v>
      </c>
      <c r="P98" s="41">
        <v>0.853931</v>
      </c>
      <c r="Q98" s="41">
        <v>0.74929900000000005</v>
      </c>
      <c r="R98" s="41">
        <v>0.875807</v>
      </c>
      <c r="S98" s="41">
        <v>0.75309400000000004</v>
      </c>
      <c r="T98" s="41">
        <v>0.44437700000000002</v>
      </c>
      <c r="U98" s="41">
        <v>9.1467000000000007E-2</v>
      </c>
      <c r="V98" s="41">
        <v>2.5267999999999999E-2</v>
      </c>
      <c r="W98" s="41">
        <v>0.18166099999999999</v>
      </c>
      <c r="X98" s="41">
        <v>0.62677400000000005</v>
      </c>
      <c r="Y98" s="41">
        <v>0.58302200000000004</v>
      </c>
      <c r="Z98" s="42">
        <v>0.86711199999999999</v>
      </c>
      <c r="AA98" s="41">
        <v>0.14077899999999999</v>
      </c>
    </row>
    <row r="99" spans="1:27" ht="15.95">
      <c r="A99" s="34"/>
      <c r="B99" s="34"/>
      <c r="C99" s="10" t="s">
        <v>206</v>
      </c>
      <c r="D99" s="41">
        <v>9.9999999999999995E-7</v>
      </c>
      <c r="E99" s="41">
        <v>8.8310000000000003E-3</v>
      </c>
      <c r="F99" s="41">
        <v>0.90869999999999995</v>
      </c>
      <c r="G99" s="41">
        <v>0.55831399999999998</v>
      </c>
      <c r="H99" s="41">
        <v>0.18196599999999999</v>
      </c>
      <c r="I99" s="41">
        <v>0.33714499999999997</v>
      </c>
      <c r="J99" s="41">
        <v>0.418383</v>
      </c>
      <c r="K99" s="41">
        <v>9.0000000000000002E-6</v>
      </c>
      <c r="L99" s="41">
        <v>3.0000000000000001E-6</v>
      </c>
      <c r="M99" s="41">
        <v>0.86666699999999997</v>
      </c>
      <c r="N99" s="41">
        <v>0.77483800000000003</v>
      </c>
      <c r="O99" s="41">
        <v>1.5879000000000001E-2</v>
      </c>
      <c r="P99" s="41">
        <v>0.24454799999999999</v>
      </c>
      <c r="Q99" s="41">
        <v>0.431668</v>
      </c>
      <c r="R99" s="41">
        <v>0.32772800000000002</v>
      </c>
      <c r="S99" s="41">
        <v>0.19106000000000001</v>
      </c>
      <c r="T99" s="41">
        <v>8.4808999999999996E-2</v>
      </c>
      <c r="U99" s="41">
        <v>0.25556200000000001</v>
      </c>
      <c r="V99" s="41">
        <v>0.30220900000000001</v>
      </c>
      <c r="W99" s="41">
        <v>1.0399999999999999E-4</v>
      </c>
      <c r="X99" s="41">
        <v>0.98363800000000001</v>
      </c>
      <c r="Y99" s="41">
        <v>0.238894</v>
      </c>
      <c r="Z99" s="42">
        <v>0.91907000000000005</v>
      </c>
      <c r="AA99" s="41">
        <v>4.7899999999999999E-4</v>
      </c>
    </row>
    <row r="100" spans="1:27" ht="15.95">
      <c r="A100" s="34"/>
      <c r="B100" s="34"/>
      <c r="C100" s="10" t="s">
        <v>207</v>
      </c>
      <c r="D100" s="41">
        <v>6.0599999999999998E-4</v>
      </c>
      <c r="E100" s="41">
        <v>0.280337</v>
      </c>
      <c r="F100" s="41">
        <v>0.110818</v>
      </c>
      <c r="G100" s="41">
        <v>4.2326000000000003E-2</v>
      </c>
      <c r="H100" s="41">
        <v>2.2505000000000001E-2</v>
      </c>
      <c r="I100" s="41">
        <v>0.61280900000000005</v>
      </c>
      <c r="J100" s="41">
        <v>0.27465899999999999</v>
      </c>
      <c r="K100" s="41">
        <v>1.2390000000000001E-3</v>
      </c>
      <c r="L100" s="41">
        <v>1.3500000000000001E-3</v>
      </c>
      <c r="M100" s="41">
        <v>0.93333299999999997</v>
      </c>
      <c r="N100" s="41">
        <v>5.3094000000000002E-2</v>
      </c>
      <c r="O100" s="41">
        <v>6.4790000000000004E-3</v>
      </c>
      <c r="P100" s="41">
        <v>0.51347600000000004</v>
      </c>
      <c r="Q100" s="41">
        <v>0.92351000000000005</v>
      </c>
      <c r="R100" s="41">
        <v>0.469669</v>
      </c>
      <c r="S100" s="41">
        <v>0.17838200000000001</v>
      </c>
      <c r="T100" s="41">
        <v>0.72573399999999999</v>
      </c>
      <c r="U100" s="41">
        <v>0.454073</v>
      </c>
      <c r="V100" s="41">
        <v>0.67809399999999997</v>
      </c>
      <c r="W100" s="41">
        <v>3.189E-3</v>
      </c>
      <c r="X100" s="41">
        <v>0.22878499999999999</v>
      </c>
      <c r="Y100" s="41">
        <v>0.176401</v>
      </c>
      <c r="Z100" s="42">
        <v>0.250639</v>
      </c>
      <c r="AA100" s="41">
        <v>5.6499999999999996E-3</v>
      </c>
    </row>
    <row r="101" spans="1:27" ht="15.95">
      <c r="A101" s="34"/>
      <c r="B101" s="34"/>
      <c r="C101" s="10" t="s">
        <v>208</v>
      </c>
      <c r="D101" s="41" t="s">
        <v>225</v>
      </c>
      <c r="E101" s="41">
        <v>0.23441899999999999</v>
      </c>
      <c r="F101" s="41">
        <v>0.95634799999999998</v>
      </c>
      <c r="G101" s="41">
        <v>0.51529999999999998</v>
      </c>
      <c r="H101" s="41">
        <v>6.9589999999999999E-2</v>
      </c>
      <c r="I101" s="41">
        <v>0.759239</v>
      </c>
      <c r="J101" s="41">
        <v>0.82184199999999996</v>
      </c>
      <c r="K101" s="41" t="s">
        <v>225</v>
      </c>
      <c r="L101" s="41">
        <v>3.9999999999999998E-6</v>
      </c>
      <c r="M101" s="41">
        <v>0.466667</v>
      </c>
      <c r="N101" s="41">
        <v>0.173542</v>
      </c>
      <c r="O101" s="41">
        <v>3.6449999999999998E-3</v>
      </c>
      <c r="P101" s="41">
        <v>0.39410499999999998</v>
      </c>
      <c r="Q101" s="41">
        <v>0.36998900000000001</v>
      </c>
      <c r="R101" s="41">
        <v>0.191464</v>
      </c>
      <c r="S101" s="41">
        <v>0.18015500000000001</v>
      </c>
      <c r="T101" s="41">
        <v>0.67083300000000001</v>
      </c>
      <c r="U101" s="41">
        <v>0.53442699999999999</v>
      </c>
      <c r="V101" s="41">
        <v>0.42418699999999998</v>
      </c>
      <c r="W101" s="41">
        <v>1.13E-4</v>
      </c>
      <c r="X101" s="41">
        <v>0.66891599999999996</v>
      </c>
      <c r="Y101" s="41">
        <v>0.346028</v>
      </c>
      <c r="Z101" s="42">
        <v>0.26881100000000002</v>
      </c>
      <c r="AA101" s="41">
        <v>2.7190000000000001E-3</v>
      </c>
    </row>
    <row r="102" spans="1:27" ht="15.95">
      <c r="A102" s="34"/>
      <c r="B102" s="34"/>
      <c r="C102" s="10" t="s">
        <v>209</v>
      </c>
      <c r="D102" s="41">
        <v>1.2300000000000001E-4</v>
      </c>
      <c r="E102" s="41">
        <v>3.2390000000000002E-2</v>
      </c>
      <c r="F102" s="41">
        <v>0.89396200000000003</v>
      </c>
      <c r="G102" s="41">
        <v>0.53590300000000002</v>
      </c>
      <c r="H102" s="41">
        <v>5.4060000000000002E-3</v>
      </c>
      <c r="I102" s="41">
        <v>6.3216999999999995E-2</v>
      </c>
      <c r="J102" s="41">
        <v>5.4803999999999999E-2</v>
      </c>
      <c r="K102" s="41">
        <v>1.091E-3</v>
      </c>
      <c r="L102" s="41">
        <v>2.4399999999999999E-4</v>
      </c>
      <c r="M102" s="41">
        <v>0.66666700000000001</v>
      </c>
      <c r="N102" s="41">
        <v>0.128049</v>
      </c>
      <c r="O102" s="41">
        <v>0.52488000000000001</v>
      </c>
      <c r="P102" s="41">
        <v>0.29995699999999997</v>
      </c>
      <c r="Q102" s="41">
        <v>0.98769300000000004</v>
      </c>
      <c r="R102" s="41">
        <v>9.5935999999999994E-2</v>
      </c>
      <c r="S102" s="41">
        <v>6.2356000000000002E-2</v>
      </c>
      <c r="T102" s="41">
        <v>1.0766E-2</v>
      </c>
      <c r="U102" s="41">
        <v>0.64997700000000003</v>
      </c>
      <c r="V102" s="41">
        <v>0.119952</v>
      </c>
      <c r="W102" s="41">
        <v>1.204E-3</v>
      </c>
      <c r="X102" s="41">
        <v>4.4894999999999997E-2</v>
      </c>
      <c r="Y102" s="41">
        <v>0.199736</v>
      </c>
      <c r="Z102" s="42">
        <v>0.65738700000000005</v>
      </c>
      <c r="AA102" s="41">
        <v>5.1859000000000002E-2</v>
      </c>
    </row>
    <row r="103" spans="1:27" ht="15.95">
      <c r="A103" s="34"/>
      <c r="B103" s="34"/>
      <c r="C103" s="10" t="s">
        <v>210</v>
      </c>
      <c r="D103" s="21" t="s">
        <v>225</v>
      </c>
      <c r="E103" s="41">
        <v>2.8684999999999999E-2</v>
      </c>
      <c r="F103" s="41">
        <v>0.33096300000000001</v>
      </c>
      <c r="G103" s="41">
        <v>0.92755699999999996</v>
      </c>
      <c r="H103" s="41">
        <v>4.6082999999999999E-2</v>
      </c>
      <c r="I103" s="41">
        <v>0.85949799999999998</v>
      </c>
      <c r="J103" s="41">
        <v>0.36094300000000001</v>
      </c>
      <c r="K103" s="41">
        <v>1.1E-5</v>
      </c>
      <c r="L103" s="41">
        <v>1.9000000000000001E-5</v>
      </c>
      <c r="M103" s="41">
        <v>0.13333300000000001</v>
      </c>
      <c r="N103" s="41">
        <v>6.8629999999999997E-2</v>
      </c>
      <c r="O103" s="41">
        <v>6.1110000000000001E-3</v>
      </c>
      <c r="P103" s="41">
        <v>0.16628999999999999</v>
      </c>
      <c r="Q103" s="41">
        <v>0.75779399999999997</v>
      </c>
      <c r="R103" s="41">
        <v>0.92253700000000005</v>
      </c>
      <c r="S103" s="41">
        <v>5.6272999999999997E-2</v>
      </c>
      <c r="T103" s="41">
        <v>2.9871999999999999E-2</v>
      </c>
      <c r="U103" s="41">
        <v>0.841391</v>
      </c>
      <c r="V103" s="41">
        <v>0.75622900000000004</v>
      </c>
      <c r="W103" s="41">
        <v>6.6000000000000005E-5</v>
      </c>
      <c r="X103" s="41">
        <v>0.251278</v>
      </c>
      <c r="Y103" s="41">
        <v>0.90190899999999996</v>
      </c>
      <c r="Z103" s="42">
        <v>0.920377</v>
      </c>
      <c r="AA103" s="41">
        <v>1.018E-3</v>
      </c>
    </row>
    <row r="104" spans="1:27" ht="15.95">
      <c r="A104" s="34"/>
      <c r="B104" s="34"/>
      <c r="C104" s="10" t="s">
        <v>211</v>
      </c>
      <c r="D104" s="21" t="s">
        <v>225</v>
      </c>
      <c r="E104" s="41">
        <v>8.9969999999999998E-3</v>
      </c>
      <c r="F104" s="41">
        <v>0.35769299999999998</v>
      </c>
      <c r="G104" s="41">
        <v>0.92209200000000002</v>
      </c>
      <c r="H104" s="41">
        <v>2.9378000000000001E-2</v>
      </c>
      <c r="I104" s="41">
        <v>0.84934500000000002</v>
      </c>
      <c r="J104" s="41">
        <v>0.121508</v>
      </c>
      <c r="K104" s="41">
        <v>1.9999999999999999E-6</v>
      </c>
      <c r="L104" s="41">
        <v>5.0000000000000004E-6</v>
      </c>
      <c r="M104" s="41">
        <v>0.4</v>
      </c>
      <c r="N104" s="41">
        <v>6.2625E-2</v>
      </c>
      <c r="O104" s="41">
        <v>1.3112E-2</v>
      </c>
      <c r="P104" s="41">
        <v>0.30331200000000003</v>
      </c>
      <c r="Q104" s="41">
        <v>0.41457699999999997</v>
      </c>
      <c r="R104" s="41">
        <v>0.45035799999999998</v>
      </c>
      <c r="S104" s="41">
        <v>6.4819999999999999E-3</v>
      </c>
      <c r="T104" s="41">
        <v>2.9880000000000002E-3</v>
      </c>
      <c r="U104" s="41">
        <v>0.80443100000000001</v>
      </c>
      <c r="V104" s="41">
        <v>0.49524200000000002</v>
      </c>
      <c r="W104" s="41">
        <v>3.9999999999999998E-6</v>
      </c>
      <c r="X104" s="41">
        <v>0.27783099999999999</v>
      </c>
      <c r="Y104" s="41">
        <v>0.72840700000000003</v>
      </c>
      <c r="Z104" s="42">
        <v>0.87301899999999999</v>
      </c>
      <c r="AA104" s="41">
        <v>2.2369999999999998E-3</v>
      </c>
    </row>
    <row r="105" spans="1:27" ht="15.95">
      <c r="A105" s="33"/>
      <c r="B105" s="33"/>
      <c r="C105" s="10" t="s">
        <v>212</v>
      </c>
      <c r="D105" s="41">
        <v>1.95E-4</v>
      </c>
      <c r="E105" s="41">
        <v>0.156445</v>
      </c>
      <c r="F105" s="41">
        <v>1.2442E-2</v>
      </c>
      <c r="G105" s="41">
        <v>7.2550000000000002E-3</v>
      </c>
      <c r="H105" s="41">
        <v>7.8999999999999996E-5</v>
      </c>
      <c r="I105" s="41">
        <v>0.135739</v>
      </c>
      <c r="J105" s="41">
        <v>2.4875999999999999E-2</v>
      </c>
      <c r="K105" s="41">
        <v>8.1899999999999996E-4</v>
      </c>
      <c r="L105" s="41">
        <v>1.1900000000000001E-3</v>
      </c>
      <c r="M105" s="41">
        <v>0.86666699999999997</v>
      </c>
      <c r="N105" s="41">
        <v>0.85132699999999994</v>
      </c>
      <c r="O105" s="41">
        <v>8.2888000000000003E-2</v>
      </c>
      <c r="P105" s="41">
        <v>0.74168500000000004</v>
      </c>
      <c r="Q105" s="41">
        <v>0.47807699999999997</v>
      </c>
      <c r="R105" s="41">
        <v>4.3686000000000003E-2</v>
      </c>
      <c r="S105" s="41">
        <v>0.71948000000000001</v>
      </c>
      <c r="T105" s="41">
        <v>0.86615299999999995</v>
      </c>
      <c r="U105" s="41">
        <v>0.356047</v>
      </c>
      <c r="V105" s="41">
        <v>5.1211E-2</v>
      </c>
      <c r="W105" s="41">
        <v>5.5000000000000002E-5</v>
      </c>
      <c r="X105" s="41">
        <v>3.5621E-2</v>
      </c>
      <c r="Y105" s="41">
        <v>0.146591</v>
      </c>
      <c r="Z105" s="42">
        <v>0.13152700000000001</v>
      </c>
      <c r="AA105" s="41">
        <v>1.7E-5</v>
      </c>
    </row>
    <row r="106" spans="1:27" ht="15.95">
      <c r="A106" s="32" t="s">
        <v>213</v>
      </c>
      <c r="B106" s="10" t="s">
        <v>214</v>
      </c>
      <c r="C106" s="10" t="s">
        <v>215</v>
      </c>
      <c r="D106" s="41">
        <v>4.3797000000000003E-2</v>
      </c>
      <c r="E106" s="41">
        <v>0.30362699999999998</v>
      </c>
      <c r="F106" s="41">
        <v>2.8449999999999999E-3</v>
      </c>
      <c r="G106" s="41">
        <v>0.11092</v>
      </c>
      <c r="H106" s="41">
        <v>4.0231999999999997E-2</v>
      </c>
      <c r="I106" s="41">
        <v>0.256631</v>
      </c>
      <c r="J106" s="41">
        <v>0.99727500000000002</v>
      </c>
      <c r="K106" s="41">
        <v>3.7501E-2</v>
      </c>
      <c r="L106" s="41">
        <v>6.1566999999999997E-2</v>
      </c>
      <c r="M106" s="41">
        <v>0.33333299999999999</v>
      </c>
      <c r="N106" s="41">
        <v>0.83470800000000001</v>
      </c>
      <c r="O106" s="41">
        <v>0.122004</v>
      </c>
      <c r="P106" s="41">
        <v>0.76355200000000001</v>
      </c>
      <c r="Q106" s="41">
        <v>6.4924999999999997E-2</v>
      </c>
      <c r="R106" s="41">
        <v>0.18088299999999999</v>
      </c>
      <c r="S106" s="41">
        <v>0.60467300000000002</v>
      </c>
      <c r="T106" s="41">
        <v>0.64312199999999997</v>
      </c>
      <c r="U106" s="41">
        <v>0.56607600000000002</v>
      </c>
      <c r="V106" s="41">
        <v>0.69647000000000003</v>
      </c>
      <c r="W106" s="41">
        <v>2.8896999999999999E-2</v>
      </c>
      <c r="X106" s="41">
        <v>0.36236499999999999</v>
      </c>
      <c r="Y106" s="41">
        <v>0.76739400000000002</v>
      </c>
      <c r="Z106" s="42">
        <v>0.17258200000000001</v>
      </c>
      <c r="AA106" s="41">
        <v>0.20056099999999999</v>
      </c>
    </row>
    <row r="107" spans="1:27" ht="15.95">
      <c r="A107" s="34"/>
      <c r="B107" s="10" t="s">
        <v>216</v>
      </c>
      <c r="C107" s="10" t="s">
        <v>217</v>
      </c>
      <c r="D107" s="41">
        <v>1.7975000000000001E-2</v>
      </c>
      <c r="E107" s="41">
        <v>0.90109499999999998</v>
      </c>
      <c r="F107" s="41">
        <v>0.24867</v>
      </c>
      <c r="G107" s="41">
        <v>0.26509300000000002</v>
      </c>
      <c r="H107" s="41">
        <v>0.38491300000000001</v>
      </c>
      <c r="I107" s="41">
        <v>0.860738</v>
      </c>
      <c r="J107" s="41">
        <v>9.9030999999999994E-2</v>
      </c>
      <c r="K107" s="41">
        <v>8.6049999999999998E-3</v>
      </c>
      <c r="L107" s="41">
        <v>1.9976000000000001E-2</v>
      </c>
      <c r="M107" s="41">
        <v>6.6667000000000004E-2</v>
      </c>
      <c r="N107" s="41">
        <v>0.88619899999999996</v>
      </c>
      <c r="O107" s="41">
        <v>6.6810000000000003E-3</v>
      </c>
      <c r="P107" s="41">
        <v>0.85352099999999997</v>
      </c>
      <c r="Q107" s="41">
        <v>0.99278500000000003</v>
      </c>
      <c r="R107" s="41">
        <v>0.15528700000000001</v>
      </c>
      <c r="S107" s="41">
        <v>0.25539600000000001</v>
      </c>
      <c r="T107" s="41">
        <v>0.55136799999999997</v>
      </c>
      <c r="U107" s="41">
        <v>0.92460500000000001</v>
      </c>
      <c r="V107" s="41">
        <v>0.42762899999999998</v>
      </c>
      <c r="W107" s="41">
        <v>0.27175899999999997</v>
      </c>
      <c r="X107" s="41">
        <v>0.81635000000000002</v>
      </c>
      <c r="Y107" s="41">
        <v>0.97359799999999996</v>
      </c>
      <c r="Z107" s="42">
        <v>0.12926599999999999</v>
      </c>
      <c r="AA107" s="41">
        <v>0.12737599999999999</v>
      </c>
    </row>
    <row r="108" spans="1:27" ht="15.95">
      <c r="A108" s="34"/>
      <c r="B108" s="32" t="s">
        <v>218</v>
      </c>
      <c r="C108" s="10" t="s">
        <v>219</v>
      </c>
      <c r="D108" s="41">
        <v>4.7000000000000002E-3</v>
      </c>
      <c r="E108" s="41">
        <v>0.15970000000000001</v>
      </c>
      <c r="F108" s="41">
        <v>0.24479999999999999</v>
      </c>
      <c r="G108" s="41">
        <v>0.77170000000000005</v>
      </c>
      <c r="H108" s="41">
        <v>0.6966</v>
      </c>
      <c r="I108" s="41">
        <v>0.31879999999999997</v>
      </c>
      <c r="J108" s="41">
        <v>0.72030000000000005</v>
      </c>
      <c r="K108" s="41">
        <v>1E-3</v>
      </c>
      <c r="L108" s="41">
        <v>2.2800000000000001E-2</v>
      </c>
      <c r="M108" s="41">
        <v>0.86670000000000003</v>
      </c>
      <c r="N108" s="41">
        <v>8.1600000000000006E-2</v>
      </c>
      <c r="O108" s="41">
        <v>0.27629999999999999</v>
      </c>
      <c r="P108" s="41">
        <v>0.39340000000000003</v>
      </c>
      <c r="Q108" s="41">
        <v>0.21190000000000001</v>
      </c>
      <c r="R108" s="41">
        <v>0.71430000000000005</v>
      </c>
      <c r="S108" s="41">
        <v>0.76800000000000002</v>
      </c>
      <c r="T108" s="41">
        <v>0.29499999999999998</v>
      </c>
      <c r="U108" s="41">
        <v>0.12740000000000001</v>
      </c>
      <c r="V108" s="41">
        <v>0.40660000000000002</v>
      </c>
      <c r="W108" s="41">
        <v>5.9999999999999995E-4</v>
      </c>
      <c r="X108" s="41">
        <v>0.94850000000000001</v>
      </c>
      <c r="Y108" s="41">
        <v>0.66559999999999997</v>
      </c>
      <c r="Z108" s="42">
        <v>0.552346</v>
      </c>
      <c r="AA108" s="41">
        <v>1.0156E-2</v>
      </c>
    </row>
    <row r="109" spans="1:27" ht="15.95">
      <c r="A109" s="34"/>
      <c r="B109" s="34"/>
      <c r="C109" s="10" t="s">
        <v>220</v>
      </c>
      <c r="D109" s="41">
        <v>0.33829999999999999</v>
      </c>
      <c r="E109" s="41">
        <v>0.949411</v>
      </c>
      <c r="F109" s="41">
        <v>0.31000499999999998</v>
      </c>
      <c r="G109" s="41">
        <v>0.57602299999999995</v>
      </c>
      <c r="H109" s="41">
        <v>0.83161300000000005</v>
      </c>
      <c r="I109" s="41">
        <v>0.59250199999999997</v>
      </c>
      <c r="J109" s="41">
        <v>0.32038100000000003</v>
      </c>
      <c r="K109" s="41">
        <v>0.74733799999999995</v>
      </c>
      <c r="L109" s="41">
        <v>0.27242499999999997</v>
      </c>
      <c r="M109" s="41" t="s">
        <v>226</v>
      </c>
      <c r="N109" s="41">
        <v>0.79116399999999998</v>
      </c>
      <c r="O109" s="41">
        <v>0.31340400000000002</v>
      </c>
      <c r="P109" s="41">
        <v>0.86873100000000003</v>
      </c>
      <c r="Q109" s="41">
        <v>0.120349</v>
      </c>
      <c r="R109" s="41">
        <v>0.92506600000000005</v>
      </c>
      <c r="S109" s="41">
        <v>0.76180499999999995</v>
      </c>
      <c r="T109" s="41">
        <v>0.86189199999999999</v>
      </c>
      <c r="U109" s="41">
        <v>0.82005700000000004</v>
      </c>
      <c r="V109" s="41">
        <v>0.41565099999999999</v>
      </c>
      <c r="W109" s="41">
        <v>0.59318400000000004</v>
      </c>
      <c r="X109" s="41">
        <v>0.66552699999999998</v>
      </c>
      <c r="Y109" s="41">
        <v>3.0671E-2</v>
      </c>
      <c r="Z109" s="42">
        <v>0.22353700000000001</v>
      </c>
      <c r="AA109" s="41">
        <v>2.6787999999999999E-2</v>
      </c>
    </row>
    <row r="110" spans="1:27" ht="15.95">
      <c r="A110" s="34"/>
      <c r="B110" s="34"/>
      <c r="C110" s="10" t="s">
        <v>221</v>
      </c>
      <c r="D110" s="41">
        <v>4.0600000000000002E-3</v>
      </c>
      <c r="E110" s="41">
        <v>0.80041499999999999</v>
      </c>
      <c r="F110" s="41">
        <v>0.53439000000000003</v>
      </c>
      <c r="G110" s="41">
        <v>7.6748999999999998E-2</v>
      </c>
      <c r="H110" s="41">
        <v>0.122835</v>
      </c>
      <c r="I110" s="41">
        <v>0.58028900000000005</v>
      </c>
      <c r="J110" s="41">
        <v>9.2549999999999993E-2</v>
      </c>
      <c r="K110" s="41">
        <v>4.5199999999999997E-3</v>
      </c>
      <c r="L110" s="41">
        <v>4.3046000000000001E-2</v>
      </c>
      <c r="M110" s="41">
        <v>0.86666699999999997</v>
      </c>
      <c r="N110" s="41">
        <v>0.43686399999999997</v>
      </c>
      <c r="O110" s="41">
        <v>1.505E-3</v>
      </c>
      <c r="P110" s="41">
        <v>0.964337</v>
      </c>
      <c r="Q110" s="41">
        <v>0.205036</v>
      </c>
      <c r="R110" s="41">
        <v>0.233404</v>
      </c>
      <c r="S110" s="41">
        <v>0.84395299999999995</v>
      </c>
      <c r="T110" s="41">
        <v>0.79362900000000003</v>
      </c>
      <c r="U110" s="41">
        <v>4.7323999999999998E-2</v>
      </c>
      <c r="V110" s="41">
        <v>0.98538700000000001</v>
      </c>
      <c r="W110" s="41">
        <v>3.2805000000000001E-2</v>
      </c>
      <c r="X110" s="41">
        <v>0.66552699999999998</v>
      </c>
      <c r="Y110" s="41">
        <v>9.4006999999999993E-2</v>
      </c>
      <c r="Z110" s="42">
        <v>0.97246200000000005</v>
      </c>
      <c r="AA110" s="41">
        <v>0.61701099999999998</v>
      </c>
    </row>
    <row r="111" spans="1:27" ht="15.95">
      <c r="A111" s="33"/>
      <c r="B111" s="33"/>
      <c r="C111" s="10" t="s">
        <v>222</v>
      </c>
      <c r="D111" s="41">
        <v>2.5271999999999999E-2</v>
      </c>
      <c r="E111" s="41">
        <v>0.156445</v>
      </c>
      <c r="F111" s="41">
        <v>0.65382899999999999</v>
      </c>
      <c r="G111" s="41">
        <v>0.36212100000000003</v>
      </c>
      <c r="H111" s="41">
        <v>0.26792899999999997</v>
      </c>
      <c r="I111" s="41">
        <v>0.90907000000000004</v>
      </c>
      <c r="J111" s="41">
        <v>0.86130600000000002</v>
      </c>
      <c r="K111" s="41">
        <v>4.2595000000000001E-2</v>
      </c>
      <c r="L111" s="41">
        <v>2.4514999999999999E-2</v>
      </c>
      <c r="M111" s="41">
        <v>6.6667000000000004E-2</v>
      </c>
      <c r="N111" s="41">
        <v>0.63411300000000004</v>
      </c>
      <c r="O111" s="41">
        <v>0.704619</v>
      </c>
      <c r="P111" s="41">
        <v>0.75896399999999997</v>
      </c>
      <c r="Q111" s="41">
        <v>0.54925000000000002</v>
      </c>
      <c r="R111" s="41">
        <v>3.2010999999999998E-2</v>
      </c>
      <c r="S111" s="41">
        <v>0.33431699999999998</v>
      </c>
      <c r="T111" s="41">
        <v>0.33894200000000002</v>
      </c>
      <c r="U111" s="41">
        <v>0.96501599999999998</v>
      </c>
      <c r="V111" s="41">
        <v>0.85809899999999995</v>
      </c>
      <c r="W111" s="41">
        <v>2.5063999999999999E-2</v>
      </c>
      <c r="X111" s="41">
        <v>0.119994</v>
      </c>
      <c r="Y111" s="41">
        <v>0.36178100000000002</v>
      </c>
      <c r="Z111" s="42">
        <v>0.34124399999999999</v>
      </c>
      <c r="AA111" s="41">
        <v>5.8399999999999999E-4</v>
      </c>
    </row>
    <row r="112" spans="1:27">
      <c r="Z112" s="8"/>
    </row>
  </sheetData>
  <sortState xmlns:xlrd2="http://schemas.microsoft.com/office/spreadsheetml/2017/richdata2" ref="A2:AG112">
    <sortCondition ref="A2:A112"/>
    <sortCondition ref="B2:B112"/>
    <sortCondition ref="C2:C112"/>
  </sortState>
  <mergeCells count="32">
    <mergeCell ref="A2:A25"/>
    <mergeCell ref="B4:B5"/>
    <mergeCell ref="B7:B9"/>
    <mergeCell ref="B12:B15"/>
    <mergeCell ref="B16:B17"/>
    <mergeCell ref="B24:B25"/>
    <mergeCell ref="A27:A29"/>
    <mergeCell ref="B27:B28"/>
    <mergeCell ref="A30:A85"/>
    <mergeCell ref="B30:B31"/>
    <mergeCell ref="B32:B33"/>
    <mergeCell ref="B34:B39"/>
    <mergeCell ref="B40:B42"/>
    <mergeCell ref="B43:B44"/>
    <mergeCell ref="B46:B49"/>
    <mergeCell ref="B51:B52"/>
    <mergeCell ref="A106:A111"/>
    <mergeCell ref="B108:B111"/>
    <mergeCell ref="B18:B22"/>
    <mergeCell ref="B73:B75"/>
    <mergeCell ref="B77:B79"/>
    <mergeCell ref="B80:B81"/>
    <mergeCell ref="B82:B83"/>
    <mergeCell ref="A86:A88"/>
    <mergeCell ref="A89:A105"/>
    <mergeCell ref="B90:B105"/>
    <mergeCell ref="B53:B54"/>
    <mergeCell ref="B55:B59"/>
    <mergeCell ref="B61:B62"/>
    <mergeCell ref="B63:B64"/>
    <mergeCell ref="B69:B70"/>
    <mergeCell ref="B71:B72"/>
  </mergeCells>
  <conditionalFormatting sqref="D1:AA17 D19:AA31 D33:AA101">
    <cfRule type="cellIs" dxfId="5" priority="3" operator="equal">
      <formula>"&lt;0.000001"</formula>
    </cfRule>
  </conditionalFormatting>
  <conditionalFormatting sqref="D2:AA31 D33:AA111">
    <cfRule type="cellIs" dxfId="4" priority="2" operator="lessThanOrEqual">
      <formula>0.05</formula>
    </cfRule>
  </conditionalFormatting>
  <conditionalFormatting sqref="K9:K11 K13">
    <cfRule type="containsText" dxfId="3" priority="10" operator="containsText" text="&lt;0.000001">
      <formula>NOT(ISERROR(SEARCH("&lt;0.000001",K9)))</formula>
    </cfRule>
  </conditionalFormatting>
  <conditionalFormatting sqref="L10:L14">
    <cfRule type="containsText" dxfId="2" priority="4" operator="containsText" text="&lt;0.000001">
      <formula>NOT(ISERROR(SEARCH("&lt;0.000001",L10)))</formula>
    </cfRule>
  </conditionalFormatting>
  <conditionalFormatting sqref="Y6">
    <cfRule type="cellIs" dxfId="1" priority="9" operator="equal">
      <formula>"&lt;0.000001"</formula>
    </cfRule>
  </conditionalFormatting>
  <conditionalFormatting sqref="D32:AA32">
    <cfRule type="cellIs" dxfId="0" priority="1" operator="lessThanOrEqual">
      <formula>0.05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Nealon, Nora Jean</cp:lastModifiedBy>
  <cp:revision/>
  <dcterms:created xsi:type="dcterms:W3CDTF">2023-08-14T02:34:43Z</dcterms:created>
  <dcterms:modified xsi:type="dcterms:W3CDTF">2023-10-28T04:24:32Z</dcterms:modified>
  <cp:category/>
  <cp:contentStatus/>
</cp:coreProperties>
</file>