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The data in Fig. 5" sheetId="1" r:id="rId1"/>
    <sheet name="Tables 1 and 2" sheetId="4" r:id="rId2"/>
    <sheet name="The data in Fig. 10" sheetId="3" r:id="rId3"/>
  </sheets>
  <calcPr calcId="144525"/>
</workbook>
</file>

<file path=xl/sharedStrings.xml><?xml version="1.0" encoding="utf-8"?>
<sst xmlns="http://schemas.openxmlformats.org/spreadsheetml/2006/main" count="134" uniqueCount="56">
  <si>
    <t>Aerosol diffusion experimental data</t>
  </si>
  <si>
    <t>a. Maximum flow velocity of aerosols</t>
  </si>
  <si>
    <t>Oral zoning</t>
  </si>
  <si>
    <t>Maximum flow velocity (m/s)</t>
  </si>
  <si>
    <t>Errors</t>
  </si>
  <si>
    <t>BSOZ1</t>
  </si>
  <si>
    <t>PSOZ1</t>
  </si>
  <si>
    <t>BSOZ2</t>
  </si>
  <si>
    <t>PSOZ2</t>
  </si>
  <si>
    <t>BSOZ3</t>
  </si>
  <si>
    <t>PSOZ3</t>
  </si>
  <si>
    <t>BSOZ4</t>
  </si>
  <si>
    <t>PSOZ4</t>
  </si>
  <si>
    <t>BSOZ5</t>
  </si>
  <si>
    <t>PSOZ5</t>
  </si>
  <si>
    <t>BSOZ6</t>
  </si>
  <si>
    <t>PSOZ6</t>
  </si>
  <si>
    <t>Average flow velocity (m/s)</t>
  </si>
  <si>
    <t>b. horizontal diffusion distance of aerosols</t>
  </si>
  <si>
    <t>Horizontal displacement (m)</t>
  </si>
  <si>
    <t>Average horizontal displacement (m)</t>
  </si>
  <si>
    <t>c. vertical diffusion distance of aerosols</t>
  </si>
  <si>
    <t>Vertical displacement (m)</t>
  </si>
  <si>
    <t>Average vertical displacement (m)</t>
  </si>
  <si>
    <t>e. micro-cluster diffusion schematic of  diffusion angle of aerosols</t>
  </si>
  <si>
    <t>Different regions</t>
  </si>
  <si>
    <r>
      <rPr>
        <sz val="10"/>
        <color theme="1"/>
        <rFont val="Times New Roman"/>
        <charset val="134"/>
      </rPr>
      <t>Diffusion angle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°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</si>
  <si>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Diffusion Angle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°</t>
    </r>
    <r>
      <rPr>
        <sz val="10"/>
        <color theme="1"/>
        <rFont val="宋体"/>
        <charset val="134"/>
      </rPr>
      <t>）</t>
    </r>
  </si>
  <si>
    <t>Error</t>
  </si>
  <si>
    <t>Average diffusion angle</t>
  </si>
  <si>
    <t>Aerosol diffusion and adsorption simulation data</t>
  </si>
  <si>
    <t>Table 1 Pressure variation and adsorption effectiveness of single-channel adsorption ports</t>
  </si>
  <si>
    <r>
      <rPr>
        <sz val="10"/>
        <color theme="1"/>
        <rFont val="Times New Roman"/>
        <charset val="134"/>
      </rPr>
      <t>Channel adsorption pressure</t>
    </r>
    <r>
      <rPr>
        <sz val="10"/>
        <color theme="1"/>
        <rFont val="等线"/>
        <charset val="134"/>
      </rPr>
      <t>（</t>
    </r>
    <r>
      <rPr>
        <sz val="10"/>
        <color theme="1"/>
        <rFont val="Times New Roman"/>
        <charset val="134"/>
      </rPr>
      <t>Pa</t>
    </r>
    <r>
      <rPr>
        <sz val="10"/>
        <color theme="1"/>
        <rFont val="等线"/>
        <charset val="134"/>
      </rPr>
      <t>）</t>
    </r>
  </si>
  <si>
    <t>Total number of particles captured (particles)</t>
  </si>
  <si>
    <t>Total number of escaped particles (particles)</t>
  </si>
  <si>
    <t>Adsorption efficiency (%)</t>
  </si>
  <si>
    <t>Table 2  Pressure variation and adsorption effect for the three channels</t>
  </si>
  <si>
    <r>
      <rPr>
        <sz val="10"/>
        <color theme="1"/>
        <rFont val="Times New Roman"/>
        <charset val="134"/>
      </rPr>
      <t>Main channel adsorption pressure</t>
    </r>
    <r>
      <rPr>
        <sz val="10"/>
        <color theme="1"/>
        <rFont val="等线"/>
        <charset val="134"/>
      </rPr>
      <t>（</t>
    </r>
    <r>
      <rPr>
        <sz val="10"/>
        <color theme="1"/>
        <rFont val="Times New Roman"/>
        <charset val="134"/>
      </rPr>
      <t>Pa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</si>
  <si>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Times New Roman"/>
        <charset val="134"/>
      </rPr>
      <t>Auxiliary channel adsorption pressure</t>
    </r>
    <r>
      <rPr>
        <sz val="10"/>
        <color theme="1"/>
        <rFont val="等线"/>
        <charset val="134"/>
      </rPr>
      <t>（</t>
    </r>
    <r>
      <rPr>
        <sz val="10"/>
        <color theme="1"/>
        <rFont val="Times New Roman"/>
        <charset val="134"/>
      </rPr>
      <t>Pa</t>
    </r>
    <r>
      <rPr>
        <sz val="10"/>
        <color theme="1"/>
        <rFont val="等线"/>
        <charset val="134"/>
      </rPr>
      <t>）</t>
    </r>
  </si>
  <si>
    <t>Aerosol adsorption experimental data</t>
  </si>
  <si>
    <t>a.Mean value of fluorescein dot distribution per unit area under different conditions</t>
  </si>
  <si>
    <t>Mean value of fluorescein point distribution</t>
  </si>
  <si>
    <t>Ground-no adsorption</t>
  </si>
  <si>
    <t>75cm-no adsorption</t>
  </si>
  <si>
    <t>Ground-Adsorption</t>
  </si>
  <si>
    <t>75cm-adsorption</t>
  </si>
  <si>
    <t>Adsorption efficiency</t>
  </si>
  <si>
    <t>Average adsorption efficiency</t>
  </si>
  <si>
    <t>c.percentage of fluorescein dot size distribution when adsorption equipment was not used</t>
  </si>
  <si>
    <t>Fluorescein dot particle size</t>
  </si>
  <si>
    <t>≤20μm</t>
  </si>
  <si>
    <t>&gt;20 and ≤50μm</t>
  </si>
  <si>
    <t>&gt;50 and ≤100μm</t>
  </si>
  <si>
    <t>&gt;100 and ≤200μm</t>
  </si>
  <si>
    <t>d.percentage of fluorescein dot size distribution when adsorption equipment was used at 75 cm</t>
  </si>
  <si>
    <t>&gt;20 and  ≤50μm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</si>
</sst>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0.00_ "/>
    <numFmt numFmtId="178" formatCode="0.0_ "/>
    <numFmt numFmtId="179" formatCode="0.000_ "/>
    <numFmt numFmtId="180" formatCode="0.0000_ "/>
  </numFmts>
  <fonts count="2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等线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F57" sqref="F57:F68"/>
    </sheetView>
  </sheetViews>
  <sheetFormatPr defaultColWidth="8.88888888888889" defaultRowHeight="14.4" outlineLevelCol="5"/>
  <cols>
    <col min="1" max="1" width="38" style="14" customWidth="1"/>
    <col min="2" max="2" width="32" style="4" customWidth="1"/>
    <col min="3" max="3" width="26.1111111111111" style="4" customWidth="1"/>
    <col min="4" max="4" width="29.1111111111111" style="4" customWidth="1"/>
    <col min="5" max="5" width="26.1111111111111" style="4" customWidth="1"/>
    <col min="6" max="6" width="14" style="4"/>
    <col min="7" max="16382" width="8.88888888888889" style="4"/>
  </cols>
  <sheetData>
    <row r="1" spans="1:6">
      <c r="A1" s="2" t="s">
        <v>0</v>
      </c>
      <c r="B1" s="3" t="s">
        <v>1</v>
      </c>
      <c r="C1" s="3"/>
      <c r="D1" s="3"/>
      <c r="E1" s="3"/>
      <c r="F1" s="3"/>
    </row>
    <row r="2" spans="1:5">
      <c r="A2" s="2"/>
      <c r="C2" s="4">
        <v>1</v>
      </c>
      <c r="D2" s="4">
        <v>2</v>
      </c>
      <c r="E2" s="4">
        <v>3</v>
      </c>
    </row>
    <row r="3" spans="1:6">
      <c r="A3" s="4"/>
      <c r="B3" s="4" t="s">
        <v>2</v>
      </c>
      <c r="C3" s="4" t="s">
        <v>3</v>
      </c>
      <c r="D3" s="4" t="s">
        <v>3</v>
      </c>
      <c r="E3" s="4" t="s">
        <v>3</v>
      </c>
      <c r="F3" s="4" t="s">
        <v>4</v>
      </c>
    </row>
    <row r="4" spans="1:6">
      <c r="A4" s="4"/>
      <c r="B4" s="4" t="s">
        <v>5</v>
      </c>
      <c r="C4" s="6">
        <v>3.9</v>
      </c>
      <c r="D4" s="4">
        <v>3.96</v>
      </c>
      <c r="E4" s="4">
        <v>3.79</v>
      </c>
      <c r="F4" s="13">
        <f>STDEVP(C4:E4)</f>
        <v>0.0703957069398096</v>
      </c>
    </row>
    <row r="5" spans="1:6">
      <c r="A5" s="4"/>
      <c r="B5" s="4" t="s">
        <v>6</v>
      </c>
      <c r="C5" s="6">
        <v>3.4</v>
      </c>
      <c r="D5" s="4">
        <v>3.47</v>
      </c>
      <c r="E5" s="4">
        <v>3.31</v>
      </c>
      <c r="F5" s="13">
        <f t="shared" ref="F5:F15" si="0">STDEVP(C5:E5)</f>
        <v>0.0654896090146284</v>
      </c>
    </row>
    <row r="6" spans="1:6">
      <c r="A6" s="4"/>
      <c r="B6" s="4" t="s">
        <v>7</v>
      </c>
      <c r="C6" s="6">
        <v>6.2</v>
      </c>
      <c r="D6" s="4">
        <v>6.26</v>
      </c>
      <c r="E6" s="4">
        <v>5.94</v>
      </c>
      <c r="F6" s="13">
        <f t="shared" si="0"/>
        <v>0.138884444373331</v>
      </c>
    </row>
    <row r="7" spans="1:6">
      <c r="A7" s="4"/>
      <c r="B7" s="4" t="s">
        <v>8</v>
      </c>
      <c r="C7" s="6">
        <v>5.8</v>
      </c>
      <c r="D7" s="4">
        <v>5.86</v>
      </c>
      <c r="E7" s="4">
        <v>5.65</v>
      </c>
      <c r="F7" s="13">
        <f t="shared" si="0"/>
        <v>0.0883176086632784</v>
      </c>
    </row>
    <row r="8" spans="1:6">
      <c r="A8" s="4"/>
      <c r="B8" s="4" t="s">
        <v>9</v>
      </c>
      <c r="C8" s="6">
        <v>3.6</v>
      </c>
      <c r="D8" s="4">
        <v>3.65</v>
      </c>
      <c r="E8" s="4">
        <v>3.51</v>
      </c>
      <c r="F8" s="13">
        <f t="shared" si="0"/>
        <v>0.057927157323276</v>
      </c>
    </row>
    <row r="9" spans="1:6">
      <c r="A9" s="4"/>
      <c r="B9" s="4" t="s">
        <v>10</v>
      </c>
      <c r="C9" s="6">
        <v>3.3</v>
      </c>
      <c r="D9" s="4">
        <v>3.35</v>
      </c>
      <c r="E9" s="4">
        <v>3.23</v>
      </c>
      <c r="F9" s="13">
        <f t="shared" si="0"/>
        <v>0.0492160768674447</v>
      </c>
    </row>
    <row r="10" spans="1:6">
      <c r="A10" s="4"/>
      <c r="B10" s="4" t="s">
        <v>11</v>
      </c>
      <c r="C10" s="6">
        <v>3.5</v>
      </c>
      <c r="D10" s="4">
        <v>3.57</v>
      </c>
      <c r="E10" s="4">
        <v>3.41</v>
      </c>
      <c r="F10" s="13">
        <f t="shared" si="0"/>
        <v>0.0654896090146282</v>
      </c>
    </row>
    <row r="11" spans="1:6">
      <c r="A11" s="4"/>
      <c r="B11" s="4" t="s">
        <v>12</v>
      </c>
      <c r="C11" s="6">
        <v>3.2</v>
      </c>
      <c r="D11" s="4">
        <v>3.28</v>
      </c>
      <c r="E11" s="4">
        <v>3.14</v>
      </c>
      <c r="F11" s="13">
        <f t="shared" si="0"/>
        <v>0.0573488351136174</v>
      </c>
    </row>
    <row r="12" spans="1:6">
      <c r="A12" s="4"/>
      <c r="B12" s="4" t="s">
        <v>13</v>
      </c>
      <c r="C12" s="6">
        <v>5.5</v>
      </c>
      <c r="D12" s="4">
        <v>5.58</v>
      </c>
      <c r="E12" s="4">
        <v>5.33</v>
      </c>
      <c r="F12" s="13">
        <f t="shared" si="0"/>
        <v>0.104243305140746</v>
      </c>
    </row>
    <row r="13" spans="1:6">
      <c r="A13" s="4"/>
      <c r="B13" s="4" t="s">
        <v>14</v>
      </c>
      <c r="C13" s="15">
        <v>5</v>
      </c>
      <c r="D13" s="4">
        <v>5.08</v>
      </c>
      <c r="E13" s="4">
        <v>4.88</v>
      </c>
      <c r="F13" s="13">
        <f t="shared" si="0"/>
        <v>0.0821921867062531</v>
      </c>
    </row>
    <row r="14" spans="1:6">
      <c r="A14" s="4"/>
      <c r="B14" s="4" t="s">
        <v>15</v>
      </c>
      <c r="C14" s="15">
        <v>4</v>
      </c>
      <c r="D14" s="4">
        <v>4.05</v>
      </c>
      <c r="E14" s="4">
        <v>3.97</v>
      </c>
      <c r="F14" s="13">
        <f t="shared" si="0"/>
        <v>0.0329983164553721</v>
      </c>
    </row>
    <row r="15" spans="1:6">
      <c r="A15" s="4"/>
      <c r="B15" s="4" t="s">
        <v>16</v>
      </c>
      <c r="C15" s="5">
        <v>3.3</v>
      </c>
      <c r="D15" s="4">
        <v>3.35</v>
      </c>
      <c r="E15" s="4">
        <v>3.28</v>
      </c>
      <c r="F15" s="13">
        <f t="shared" si="0"/>
        <v>0.0294392028877596</v>
      </c>
    </row>
    <row r="16" spans="1:1">
      <c r="A16" s="4"/>
    </row>
    <row r="17" spans="1:5">
      <c r="A17" s="4"/>
      <c r="B17" s="4" t="s">
        <v>17</v>
      </c>
      <c r="C17" s="4">
        <f>AVERAGE(C4:C15)</f>
        <v>4.225</v>
      </c>
      <c r="D17" s="13">
        <f>AVERAGE(D4:D15)</f>
        <v>4.28833333333333</v>
      </c>
      <c r="E17" s="13">
        <f>AVERAGE(E4:E15)</f>
        <v>4.12</v>
      </c>
    </row>
    <row r="18" spans="1:2">
      <c r="A18" s="4"/>
      <c r="B18" s="3"/>
    </row>
    <row r="19" spans="1:2">
      <c r="A19" s="4"/>
      <c r="B19" s="3" t="s">
        <v>18</v>
      </c>
    </row>
    <row r="20" spans="1:5">
      <c r="A20" s="4"/>
      <c r="B20" s="3"/>
      <c r="C20" s="4">
        <v>1</v>
      </c>
      <c r="D20" s="4">
        <v>2</v>
      </c>
      <c r="E20" s="4">
        <v>3</v>
      </c>
    </row>
    <row r="21" spans="1:6">
      <c r="A21" s="4"/>
      <c r="B21" s="4" t="s">
        <v>2</v>
      </c>
      <c r="C21" s="4" t="s">
        <v>19</v>
      </c>
      <c r="D21" s="4" t="s">
        <v>19</v>
      </c>
      <c r="E21" s="4" t="s">
        <v>19</v>
      </c>
      <c r="F21" s="4" t="s">
        <v>4</v>
      </c>
    </row>
    <row r="22" spans="1:6">
      <c r="A22" s="4"/>
      <c r="B22" s="4" t="s">
        <v>5</v>
      </c>
      <c r="C22" s="5">
        <v>0.36</v>
      </c>
      <c r="D22" s="4">
        <v>0.366</v>
      </c>
      <c r="E22" s="4">
        <v>0.351</v>
      </c>
      <c r="F22" s="16">
        <f>STDEVP(C22:E22)</f>
        <v>0.00616441400296898</v>
      </c>
    </row>
    <row r="23" spans="1:6">
      <c r="A23" s="4"/>
      <c r="B23" s="4" t="s">
        <v>6</v>
      </c>
      <c r="C23" s="5">
        <v>0.32</v>
      </c>
      <c r="D23" s="4">
        <v>0.326</v>
      </c>
      <c r="E23" s="4">
        <v>0.314</v>
      </c>
      <c r="F23" s="16">
        <f t="shared" ref="F23:F33" si="1">STDEVP(C23:E23)</f>
        <v>0.00489897948556636</v>
      </c>
    </row>
    <row r="24" spans="1:6">
      <c r="A24" s="4"/>
      <c r="B24" s="4" t="s">
        <v>7</v>
      </c>
      <c r="C24" s="5">
        <v>0.55</v>
      </c>
      <c r="D24" s="4">
        <v>0.562</v>
      </c>
      <c r="E24" s="4">
        <v>0.535</v>
      </c>
      <c r="F24" s="16">
        <f t="shared" si="1"/>
        <v>0.0110453610171873</v>
      </c>
    </row>
    <row r="25" spans="1:6">
      <c r="A25" s="4"/>
      <c r="B25" s="4" t="s">
        <v>8</v>
      </c>
      <c r="C25" s="5">
        <v>0.52</v>
      </c>
      <c r="D25" s="4">
        <v>0.531</v>
      </c>
      <c r="E25" s="4">
        <v>0.514</v>
      </c>
      <c r="F25" s="16">
        <f t="shared" si="1"/>
        <v>0.00703957069398096</v>
      </c>
    </row>
    <row r="26" spans="1:6">
      <c r="A26" s="4"/>
      <c r="B26" s="4" t="s">
        <v>9</v>
      </c>
      <c r="C26" s="6">
        <v>0.3</v>
      </c>
      <c r="D26" s="4">
        <v>0.303</v>
      </c>
      <c r="E26" s="4">
        <v>0.291</v>
      </c>
      <c r="F26" s="16">
        <f t="shared" si="1"/>
        <v>0.00509901951359279</v>
      </c>
    </row>
    <row r="27" spans="1:6">
      <c r="A27" s="4"/>
      <c r="B27" s="4" t="s">
        <v>10</v>
      </c>
      <c r="C27" s="5">
        <v>0.27</v>
      </c>
      <c r="D27" s="4">
        <v>0.279</v>
      </c>
      <c r="E27" s="4">
        <v>0.268</v>
      </c>
      <c r="F27" s="16">
        <f t="shared" si="1"/>
        <v>0.00478423336480245</v>
      </c>
    </row>
    <row r="28" spans="1:6">
      <c r="A28" s="4"/>
      <c r="B28" s="4" t="s">
        <v>11</v>
      </c>
      <c r="C28" s="5">
        <v>0.29</v>
      </c>
      <c r="D28" s="4">
        <v>0.295</v>
      </c>
      <c r="E28" s="4">
        <v>0.282</v>
      </c>
      <c r="F28" s="16">
        <f t="shared" si="1"/>
        <v>0.00535412613473634</v>
      </c>
    </row>
    <row r="29" spans="1:6">
      <c r="A29" s="4"/>
      <c r="B29" s="4" t="s">
        <v>12</v>
      </c>
      <c r="C29" s="5">
        <v>0.26</v>
      </c>
      <c r="D29" s="4">
        <v>0.263</v>
      </c>
      <c r="E29" s="4">
        <v>0.252</v>
      </c>
      <c r="F29" s="16">
        <f t="shared" si="1"/>
        <v>0.00464279609239471</v>
      </c>
    </row>
    <row r="30" spans="1:6">
      <c r="A30" s="4"/>
      <c r="B30" s="4" t="s">
        <v>13</v>
      </c>
      <c r="C30" s="6">
        <v>0.5</v>
      </c>
      <c r="D30" s="4">
        <v>0.51</v>
      </c>
      <c r="E30" s="4">
        <v>0.488</v>
      </c>
      <c r="F30" s="16">
        <f t="shared" si="1"/>
        <v>0.0089938250421547</v>
      </c>
    </row>
    <row r="31" spans="1:6">
      <c r="A31" s="4"/>
      <c r="B31" s="4" t="s">
        <v>14</v>
      </c>
      <c r="C31" s="5">
        <v>0.46</v>
      </c>
      <c r="D31" s="4">
        <v>0.467</v>
      </c>
      <c r="E31" s="4">
        <v>0.449</v>
      </c>
      <c r="F31" s="16">
        <f t="shared" si="1"/>
        <v>0.00740870359029763</v>
      </c>
    </row>
    <row r="32" spans="1:6">
      <c r="A32" s="4"/>
      <c r="B32" s="4" t="s">
        <v>15</v>
      </c>
      <c r="C32" s="5">
        <v>0.34</v>
      </c>
      <c r="D32" s="4">
        <v>0.346</v>
      </c>
      <c r="E32" s="13">
        <v>0.33</v>
      </c>
      <c r="F32" s="16">
        <f t="shared" si="1"/>
        <v>0.00659966329107443</v>
      </c>
    </row>
    <row r="33" spans="1:6">
      <c r="A33" s="4"/>
      <c r="B33" s="4" t="s">
        <v>16</v>
      </c>
      <c r="C33" s="5">
        <v>0.32</v>
      </c>
      <c r="D33" s="4">
        <v>0.326</v>
      </c>
      <c r="E33" s="4">
        <v>0.312</v>
      </c>
      <c r="F33" s="16">
        <f t="shared" si="1"/>
        <v>0.00573488351136176</v>
      </c>
    </row>
    <row r="34" spans="1:1">
      <c r="A34" s="4"/>
    </row>
    <row r="35" spans="1:5">
      <c r="A35" s="4"/>
      <c r="B35" s="4" t="s">
        <v>20</v>
      </c>
      <c r="C35" s="16">
        <f>AVERAGE(C22:C33)</f>
        <v>0.374166666666667</v>
      </c>
      <c r="D35" s="16">
        <f>AVERAGE(D22:D33)</f>
        <v>0.381166666666667</v>
      </c>
      <c r="E35" s="16">
        <f>AVERAGE(E22:E33)</f>
        <v>0.3655</v>
      </c>
    </row>
    <row r="36" spans="1:2">
      <c r="A36" s="4"/>
      <c r="B36" s="3"/>
    </row>
    <row r="37" spans="1:2">
      <c r="A37" s="4"/>
      <c r="B37" s="3" t="s">
        <v>21</v>
      </c>
    </row>
    <row r="38" spans="1:5">
      <c r="A38" s="4"/>
      <c r="B38" s="3"/>
      <c r="C38" s="4">
        <v>1</v>
      </c>
      <c r="D38" s="4">
        <v>2</v>
      </c>
      <c r="E38" s="4">
        <v>3</v>
      </c>
    </row>
    <row r="39" spans="1:6">
      <c r="A39" s="4"/>
      <c r="B39" s="4" t="s">
        <v>2</v>
      </c>
      <c r="C39" s="4" t="s">
        <v>22</v>
      </c>
      <c r="D39" s="4" t="s">
        <v>22</v>
      </c>
      <c r="E39" s="4" t="s">
        <v>22</v>
      </c>
      <c r="F39" s="4" t="s">
        <v>4</v>
      </c>
    </row>
    <row r="40" spans="1:6">
      <c r="A40" s="4"/>
      <c r="B40" s="4" t="s">
        <v>5</v>
      </c>
      <c r="C40" s="5">
        <v>0.24</v>
      </c>
      <c r="D40" s="4">
        <v>0.245</v>
      </c>
      <c r="E40" s="4">
        <v>0.235</v>
      </c>
      <c r="F40" s="16">
        <f>STDEVP(C40:E40)</f>
        <v>0.00408248290463863</v>
      </c>
    </row>
    <row r="41" spans="1:6">
      <c r="A41" s="4"/>
      <c r="B41" s="4" t="s">
        <v>6</v>
      </c>
      <c r="C41" s="5">
        <v>0.21</v>
      </c>
      <c r="D41" s="4">
        <v>0.217</v>
      </c>
      <c r="E41" s="4">
        <v>0.208</v>
      </c>
      <c r="F41" s="16">
        <f t="shared" ref="F41:F51" si="2">STDEVP(C41:E41)</f>
        <v>0.00385861230093008</v>
      </c>
    </row>
    <row r="42" spans="1:6">
      <c r="A42" s="4"/>
      <c r="B42" s="4" t="s">
        <v>7</v>
      </c>
      <c r="C42" s="5">
        <v>0.33</v>
      </c>
      <c r="D42" s="4">
        <v>0.338</v>
      </c>
      <c r="E42" s="4">
        <v>0.322</v>
      </c>
      <c r="F42" s="16">
        <f t="shared" si="2"/>
        <v>0.00653197264742181</v>
      </c>
    </row>
    <row r="43" spans="1:6">
      <c r="A43" s="4"/>
      <c r="B43" s="4" t="s">
        <v>8</v>
      </c>
      <c r="C43" s="6">
        <v>0.3</v>
      </c>
      <c r="D43" s="4">
        <v>0.304</v>
      </c>
      <c r="E43" s="4">
        <v>0.292</v>
      </c>
      <c r="F43" s="16">
        <f t="shared" si="2"/>
        <v>0.00498887651569859</v>
      </c>
    </row>
    <row r="44" spans="1:6">
      <c r="A44" s="4"/>
      <c r="B44" s="4" t="s">
        <v>9</v>
      </c>
      <c r="C44" s="5">
        <v>0.21</v>
      </c>
      <c r="D44" s="4">
        <v>0.224</v>
      </c>
      <c r="E44" s="4">
        <v>0.208</v>
      </c>
      <c r="F44" s="16">
        <f t="shared" si="2"/>
        <v>0.00711805216802088</v>
      </c>
    </row>
    <row r="45" spans="1:6">
      <c r="A45" s="4"/>
      <c r="B45" s="4" t="s">
        <v>10</v>
      </c>
      <c r="C45" s="5">
        <v>0.19</v>
      </c>
      <c r="D45" s="4">
        <v>0.192</v>
      </c>
      <c r="E45" s="4">
        <v>0.182</v>
      </c>
      <c r="F45" s="16">
        <f t="shared" si="2"/>
        <v>0.00432049379893858</v>
      </c>
    </row>
    <row r="46" spans="1:6">
      <c r="A46" s="4"/>
      <c r="B46" s="4" t="s">
        <v>11</v>
      </c>
      <c r="C46" s="6">
        <v>0.2</v>
      </c>
      <c r="D46" s="4">
        <v>0.205</v>
      </c>
      <c r="E46" s="4">
        <v>0.194</v>
      </c>
      <c r="F46" s="16">
        <f t="shared" si="2"/>
        <v>0.00449691252107734</v>
      </c>
    </row>
    <row r="47" spans="1:6">
      <c r="A47" s="4"/>
      <c r="B47" s="4" t="s">
        <v>12</v>
      </c>
      <c r="C47" s="5">
        <v>0.18</v>
      </c>
      <c r="D47" s="4">
        <v>0.185</v>
      </c>
      <c r="E47" s="4">
        <v>0.178</v>
      </c>
      <c r="F47" s="16">
        <f t="shared" si="2"/>
        <v>0.00294392028877595</v>
      </c>
    </row>
    <row r="48" spans="1:6">
      <c r="A48" s="4"/>
      <c r="B48" s="4" t="s">
        <v>13</v>
      </c>
      <c r="C48" s="5">
        <v>0.31</v>
      </c>
      <c r="D48" s="4">
        <v>0.315</v>
      </c>
      <c r="E48" s="4">
        <v>0.302</v>
      </c>
      <c r="F48" s="16">
        <f t="shared" si="2"/>
        <v>0.00535412613473634</v>
      </c>
    </row>
    <row r="49" spans="1:6">
      <c r="A49" s="4"/>
      <c r="B49" s="4" t="s">
        <v>14</v>
      </c>
      <c r="C49" s="5">
        <v>0.28</v>
      </c>
      <c r="D49" s="4">
        <v>0.284</v>
      </c>
      <c r="E49" s="4">
        <v>0.273</v>
      </c>
      <c r="F49" s="16">
        <f t="shared" si="2"/>
        <v>0.00454606056566194</v>
      </c>
    </row>
    <row r="50" spans="1:6">
      <c r="A50" s="4"/>
      <c r="B50" s="4" t="s">
        <v>15</v>
      </c>
      <c r="C50" s="5">
        <v>0.24</v>
      </c>
      <c r="D50" s="4">
        <v>0.245</v>
      </c>
      <c r="E50" s="4">
        <v>0.236</v>
      </c>
      <c r="F50" s="16">
        <f t="shared" si="2"/>
        <v>0.00368178700572909</v>
      </c>
    </row>
    <row r="51" spans="1:6">
      <c r="A51" s="4"/>
      <c r="B51" s="4" t="s">
        <v>16</v>
      </c>
      <c r="C51" s="6">
        <v>0.2</v>
      </c>
      <c r="D51" s="4">
        <v>0.204</v>
      </c>
      <c r="E51" s="4">
        <v>0.196</v>
      </c>
      <c r="F51" s="16">
        <f t="shared" si="2"/>
        <v>0.0032659863237109</v>
      </c>
    </row>
    <row r="52" spans="1:1">
      <c r="A52" s="4"/>
    </row>
    <row r="53" spans="1:5">
      <c r="A53" s="4"/>
      <c r="B53" s="4" t="s">
        <v>23</v>
      </c>
      <c r="C53" s="16">
        <f>AVERAGE(C40:C51)</f>
        <v>0.240833333333333</v>
      </c>
      <c r="D53" s="16">
        <f>AVERAGE(D40:D51)</f>
        <v>0.2465</v>
      </c>
      <c r="E53" s="16">
        <f>AVERAGE(E40:E51)</f>
        <v>0.2355</v>
      </c>
    </row>
    <row r="54" spans="1:2">
      <c r="A54" s="4"/>
      <c r="B54" s="3"/>
    </row>
    <row r="55" spans="1:2">
      <c r="A55" s="4"/>
      <c r="B55" s="3" t="s">
        <v>24</v>
      </c>
    </row>
    <row r="56" spans="1:6">
      <c r="A56" s="4"/>
      <c r="B56" s="4" t="s">
        <v>25</v>
      </c>
      <c r="C56" s="4" t="s">
        <v>26</v>
      </c>
      <c r="D56" s="4" t="s">
        <v>27</v>
      </c>
      <c r="E56" s="4" t="s">
        <v>26</v>
      </c>
      <c r="F56" s="4" t="s">
        <v>28</v>
      </c>
    </row>
    <row r="57" spans="1:6">
      <c r="A57" s="4"/>
      <c r="B57" s="4" t="s">
        <v>5</v>
      </c>
      <c r="C57" s="4">
        <v>110</v>
      </c>
      <c r="D57" s="4">
        <v>111.5</v>
      </c>
      <c r="E57" s="4">
        <v>107.2</v>
      </c>
      <c r="F57" s="17">
        <f>STDEVP(C57:E57)</f>
        <v>1.78200885394982</v>
      </c>
    </row>
    <row r="58" spans="1:6">
      <c r="A58" s="4"/>
      <c r="B58" s="4" t="s">
        <v>6</v>
      </c>
      <c r="C58" s="4">
        <v>100</v>
      </c>
      <c r="D58" s="4">
        <v>102.4</v>
      </c>
      <c r="E58" s="4">
        <v>98.4</v>
      </c>
      <c r="F58" s="17">
        <f t="shared" ref="F58:F68" si="3">STDEVP(C58:E58)</f>
        <v>1.64384373412506</v>
      </c>
    </row>
    <row r="59" spans="1:6">
      <c r="A59" s="4"/>
      <c r="B59" s="4" t="s">
        <v>7</v>
      </c>
      <c r="C59" s="4">
        <v>130</v>
      </c>
      <c r="D59" s="4">
        <v>131.4</v>
      </c>
      <c r="E59" s="4">
        <v>126.2</v>
      </c>
      <c r="F59" s="17">
        <f t="shared" si="3"/>
        <v>2.19696760710454</v>
      </c>
    </row>
    <row r="60" spans="1:6">
      <c r="A60" s="4"/>
      <c r="B60" s="4" t="s">
        <v>8</v>
      </c>
      <c r="C60" s="4">
        <v>122</v>
      </c>
      <c r="D60" s="4">
        <v>123.6</v>
      </c>
      <c r="E60" s="4">
        <v>118.8</v>
      </c>
      <c r="F60" s="17">
        <f t="shared" si="3"/>
        <v>1.99555060627943</v>
      </c>
    </row>
    <row r="61" spans="1:6">
      <c r="A61" s="4"/>
      <c r="B61" s="4" t="s">
        <v>9</v>
      </c>
      <c r="C61" s="4">
        <v>110</v>
      </c>
      <c r="D61" s="4">
        <v>111.4</v>
      </c>
      <c r="E61" s="4">
        <v>107</v>
      </c>
      <c r="F61" s="17">
        <f t="shared" si="3"/>
        <v>1.83545331972483</v>
      </c>
    </row>
    <row r="62" spans="1:6">
      <c r="A62" s="4"/>
      <c r="B62" s="4" t="s">
        <v>10</v>
      </c>
      <c r="C62" s="4">
        <v>103</v>
      </c>
      <c r="D62" s="4">
        <v>103.6</v>
      </c>
      <c r="E62" s="4">
        <v>99.5</v>
      </c>
      <c r="F62" s="17">
        <f t="shared" si="3"/>
        <v>1.80800688297608</v>
      </c>
    </row>
    <row r="63" spans="1:6">
      <c r="A63" s="4"/>
      <c r="B63" s="4" t="s">
        <v>11</v>
      </c>
      <c r="C63" s="4">
        <v>113</v>
      </c>
      <c r="D63" s="4">
        <v>114.4</v>
      </c>
      <c r="E63" s="4">
        <v>109.2</v>
      </c>
      <c r="F63" s="17">
        <f t="shared" si="3"/>
        <v>2.19696760710454</v>
      </c>
    </row>
    <row r="64" spans="1:6">
      <c r="A64" s="4"/>
      <c r="B64" s="4" t="s">
        <v>12</v>
      </c>
      <c r="C64" s="4">
        <v>106</v>
      </c>
      <c r="D64" s="4">
        <v>108.1</v>
      </c>
      <c r="E64" s="4">
        <v>104.1</v>
      </c>
      <c r="F64" s="17">
        <f t="shared" si="3"/>
        <v>1.63367343397905</v>
      </c>
    </row>
    <row r="65" spans="1:6">
      <c r="A65" s="4"/>
      <c r="B65" s="4" t="s">
        <v>13</v>
      </c>
      <c r="C65" s="4">
        <v>129</v>
      </c>
      <c r="D65" s="4">
        <v>130.2</v>
      </c>
      <c r="E65" s="4">
        <v>125.1</v>
      </c>
      <c r="F65" s="17">
        <f t="shared" si="3"/>
        <v>2.17715410570772</v>
      </c>
    </row>
    <row r="66" spans="1:6">
      <c r="A66" s="4"/>
      <c r="B66" s="4" t="s">
        <v>14</v>
      </c>
      <c r="C66" s="4">
        <v>125</v>
      </c>
      <c r="D66" s="4">
        <v>126.5</v>
      </c>
      <c r="E66" s="4">
        <v>121.5</v>
      </c>
      <c r="F66" s="17">
        <f t="shared" si="3"/>
        <v>2.09496751499609</v>
      </c>
    </row>
    <row r="67" spans="1:6">
      <c r="A67" s="4"/>
      <c r="B67" s="4" t="s">
        <v>15</v>
      </c>
      <c r="C67" s="4">
        <v>107</v>
      </c>
      <c r="D67" s="4">
        <v>109</v>
      </c>
      <c r="E67" s="4">
        <v>104.7</v>
      </c>
      <c r="F67" s="17">
        <f t="shared" si="3"/>
        <v>1.75689119374726</v>
      </c>
    </row>
    <row r="68" spans="1:6">
      <c r="A68" s="4"/>
      <c r="B68" s="4" t="s">
        <v>16</v>
      </c>
      <c r="C68" s="4">
        <v>101</v>
      </c>
      <c r="D68" s="4">
        <v>103.4</v>
      </c>
      <c r="E68" s="4">
        <v>99.7</v>
      </c>
      <c r="F68" s="17">
        <f t="shared" si="3"/>
        <v>1.53260852434302</v>
      </c>
    </row>
    <row r="69" spans="1:1">
      <c r="A69" s="4"/>
    </row>
    <row r="70" spans="1:5">
      <c r="A70" s="4"/>
      <c r="B70" s="4" t="s">
        <v>29</v>
      </c>
      <c r="C70" s="4">
        <f>AVERAGE(C57:C68)</f>
        <v>113</v>
      </c>
      <c r="D70" s="17">
        <f>AVERAGE(D57:D68)</f>
        <v>114.625</v>
      </c>
      <c r="E70" s="17">
        <f>AVERAGE(E57:E68)</f>
        <v>110.116666666667</v>
      </c>
    </row>
  </sheetData>
  <mergeCells count="5">
    <mergeCell ref="B1:F1"/>
    <mergeCell ref="B19:D19"/>
    <mergeCell ref="B37:D37"/>
    <mergeCell ref="B55:D55"/>
    <mergeCell ref="A1:A70"/>
  </mergeCells>
  <pageMargins left="0.75" right="0.75" top="1" bottom="1" header="0.5" footer="0.5"/>
  <headerFooter/>
  <ignoredErrors>
    <ignoredError sqref="D17:E17 C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F13" sqref="F13"/>
    </sheetView>
  </sheetViews>
  <sheetFormatPr defaultColWidth="8.88888888888889" defaultRowHeight="13.2" outlineLevelCol="5"/>
  <cols>
    <col min="1" max="1" width="50.8888888888889" style="1" customWidth="1"/>
    <col min="2" max="2" width="35.1111111111111" style="1" customWidth="1"/>
    <col min="3" max="4" width="39.2222222222222" style="1" customWidth="1"/>
    <col min="5" max="5" width="38.7777777777778" style="1" customWidth="1"/>
    <col min="6" max="6" width="23.1111111111111" style="1" customWidth="1"/>
    <col min="7" max="16384" width="8.88888888888889" style="1"/>
  </cols>
  <sheetData>
    <row r="1" spans="1:4">
      <c r="A1" s="2" t="s">
        <v>30</v>
      </c>
      <c r="B1" s="3" t="s">
        <v>31</v>
      </c>
      <c r="C1" s="3"/>
      <c r="D1" s="3"/>
    </row>
    <row r="2" spans="1:5">
      <c r="A2" s="4"/>
      <c r="B2" s="4" t="s">
        <v>32</v>
      </c>
      <c r="C2" s="4" t="s">
        <v>33</v>
      </c>
      <c r="D2" s="4" t="s">
        <v>34</v>
      </c>
      <c r="E2" s="4" t="s">
        <v>35</v>
      </c>
    </row>
    <row r="3" spans="1:5">
      <c r="A3" s="4"/>
      <c r="B3" s="4">
        <v>-200</v>
      </c>
      <c r="C3" s="4">
        <v>2136</v>
      </c>
      <c r="D3" s="4">
        <v>864</v>
      </c>
      <c r="E3" s="13">
        <f>((C3-D3)/C3)*100</f>
        <v>59.5505617977528</v>
      </c>
    </row>
    <row r="4" spans="1:5">
      <c r="A4" s="4"/>
      <c r="B4" s="4">
        <v>-250</v>
      </c>
      <c r="C4" s="4">
        <v>2233</v>
      </c>
      <c r="D4" s="4">
        <v>767</v>
      </c>
      <c r="E4" s="13">
        <f>((C4-D4)/C4)*100</f>
        <v>65.6515897895208</v>
      </c>
    </row>
    <row r="5" spans="1:5">
      <c r="A5" s="4"/>
      <c r="B5" s="4">
        <v>-300</v>
      </c>
      <c r="C5" s="4">
        <v>2315</v>
      </c>
      <c r="D5" s="4">
        <v>685</v>
      </c>
      <c r="E5" s="13">
        <f>((C5-D5)/C5)*100</f>
        <v>70.4103671706264</v>
      </c>
    </row>
    <row r="6" spans="1:5">
      <c r="A6" s="4"/>
      <c r="B6" s="4">
        <v>-350</v>
      </c>
      <c r="C6" s="4">
        <v>2382</v>
      </c>
      <c r="D6" s="4">
        <v>618</v>
      </c>
      <c r="E6" s="13">
        <f>((C6-D6)/C6)*100</f>
        <v>74.0554156171285</v>
      </c>
    </row>
    <row r="7" spans="1:5">
      <c r="A7" s="4"/>
      <c r="B7" s="4">
        <v>-400</v>
      </c>
      <c r="C7" s="4">
        <v>2427</v>
      </c>
      <c r="D7" s="4">
        <v>573</v>
      </c>
      <c r="E7" s="13">
        <f>((C7-D7)/C7)*100</f>
        <v>76.3906056860321</v>
      </c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  <row r="10" spans="1:5">
      <c r="A10" s="4"/>
      <c r="B10" s="3" t="s">
        <v>36</v>
      </c>
      <c r="C10" s="3"/>
      <c r="D10" s="3"/>
      <c r="E10" s="3"/>
    </row>
    <row r="11" spans="1:6">
      <c r="A11" s="4"/>
      <c r="B11" s="4" t="s">
        <v>37</v>
      </c>
      <c r="C11" s="4" t="s">
        <v>38</v>
      </c>
      <c r="D11" s="4" t="s">
        <v>33</v>
      </c>
      <c r="E11" s="4" t="s">
        <v>34</v>
      </c>
      <c r="F11" s="4" t="s">
        <v>35</v>
      </c>
    </row>
    <row r="12" spans="1:6">
      <c r="A12" s="4"/>
      <c r="B12" s="4">
        <v>-350</v>
      </c>
      <c r="C12" s="4">
        <v>-100</v>
      </c>
      <c r="D12" s="4">
        <v>2935</v>
      </c>
      <c r="E12" s="4">
        <v>85</v>
      </c>
      <c r="F12" s="13">
        <f>((D12-E12)/D12)*100</f>
        <v>97.1039182282794</v>
      </c>
    </row>
    <row r="13" spans="1:6">
      <c r="A13" s="4"/>
      <c r="B13" s="4">
        <v>-350</v>
      </c>
      <c r="C13" s="4">
        <v>-150</v>
      </c>
      <c r="D13" s="4">
        <v>2977</v>
      </c>
      <c r="E13" s="4">
        <v>23</v>
      </c>
      <c r="F13" s="13">
        <f>((D13-E13)/D13)*100</f>
        <v>99.2274101444407</v>
      </c>
    </row>
    <row r="14" spans="1:6">
      <c r="A14" s="4"/>
      <c r="B14" s="4">
        <v>-350</v>
      </c>
      <c r="C14" s="4">
        <v>-200</v>
      </c>
      <c r="D14" s="4">
        <v>2884</v>
      </c>
      <c r="E14" s="4">
        <v>116</v>
      </c>
      <c r="F14" s="13">
        <f>((D14-E14)/D14)*100</f>
        <v>95.9778085991678</v>
      </c>
    </row>
    <row r="15" spans="1:6">
      <c r="A15" s="4"/>
      <c r="B15" s="4">
        <v>-350</v>
      </c>
      <c r="C15" s="4">
        <v>-250</v>
      </c>
      <c r="D15" s="4">
        <v>2779</v>
      </c>
      <c r="E15" s="4">
        <v>221</v>
      </c>
      <c r="F15" s="13">
        <f>((D15-E15)/D15)*100</f>
        <v>92.0474991003958</v>
      </c>
    </row>
  </sheetData>
  <mergeCells count="3">
    <mergeCell ref="B1:D1"/>
    <mergeCell ref="B10:E10"/>
    <mergeCell ref="A1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opLeftCell="B1" workbookViewId="0">
      <selection activeCell="J30" sqref="J30"/>
    </sheetView>
  </sheetViews>
  <sheetFormatPr defaultColWidth="8.88888888888889" defaultRowHeight="13.2"/>
  <cols>
    <col min="1" max="1" width="40" style="1" customWidth="1"/>
    <col min="2" max="2" width="38" style="1" customWidth="1"/>
    <col min="3" max="5" width="8.27777777777778" style="1" customWidth="1"/>
    <col min="6" max="6" width="11.7777777777778" style="1" customWidth="1"/>
    <col min="7" max="9" width="8.27777777777778" style="1" customWidth="1"/>
    <col min="10" max="10" width="11.7777777777778" style="1" customWidth="1"/>
    <col min="11" max="13" width="8.27777777777778" style="1" customWidth="1"/>
    <col min="14" max="14" width="11.7777777777778" style="1" customWidth="1"/>
    <col min="15" max="16" width="8.27777777777778" style="1" customWidth="1"/>
    <col min="17" max="17" width="7.66666666666667" style="1" customWidth="1"/>
    <col min="18" max="18" width="17.6666666666667" style="1" customWidth="1"/>
    <col min="19" max="19" width="19.4444444444444" style="1" customWidth="1"/>
    <col min="20" max="16384" width="8.88888888888889" style="1"/>
  </cols>
  <sheetData>
    <row r="1" spans="1:19">
      <c r="A1" s="2" t="s">
        <v>39</v>
      </c>
      <c r="B1" s="3" t="s">
        <v>40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>
      <c r="A2" s="4"/>
      <c r="B2" s="5" t="s">
        <v>41</v>
      </c>
      <c r="C2" s="5" t="s">
        <v>42</v>
      </c>
      <c r="D2" s="5"/>
      <c r="E2" s="5"/>
      <c r="F2" s="5" t="s">
        <v>28</v>
      </c>
      <c r="G2" s="5" t="s">
        <v>43</v>
      </c>
      <c r="H2" s="5"/>
      <c r="I2" s="5"/>
      <c r="J2" s="5" t="s">
        <v>28</v>
      </c>
      <c r="K2" s="5" t="s">
        <v>44</v>
      </c>
      <c r="L2" s="5"/>
      <c r="M2" s="5"/>
      <c r="N2" s="5" t="s">
        <v>28</v>
      </c>
      <c r="O2" s="5" t="s">
        <v>45</v>
      </c>
      <c r="P2" s="5"/>
      <c r="Q2" s="5"/>
      <c r="R2" s="5" t="s">
        <v>28</v>
      </c>
      <c r="S2" s="4" t="s">
        <v>46</v>
      </c>
    </row>
    <row r="3" spans="1:19">
      <c r="A3" s="4"/>
      <c r="B3" s="5"/>
      <c r="C3" s="5">
        <v>1</v>
      </c>
      <c r="D3" s="5">
        <v>2</v>
      </c>
      <c r="E3" s="5">
        <v>3</v>
      </c>
      <c r="F3" s="5"/>
      <c r="G3" s="5">
        <v>1</v>
      </c>
      <c r="H3" s="5">
        <v>2</v>
      </c>
      <c r="I3" s="5">
        <v>3</v>
      </c>
      <c r="J3" s="5"/>
      <c r="K3" s="5">
        <v>1</v>
      </c>
      <c r="L3" s="5">
        <v>2</v>
      </c>
      <c r="M3" s="5">
        <v>3</v>
      </c>
      <c r="N3" s="5"/>
      <c r="O3" s="5">
        <v>1</v>
      </c>
      <c r="P3" s="5">
        <v>2</v>
      </c>
      <c r="Q3" s="5">
        <v>3</v>
      </c>
      <c r="R3" s="5"/>
      <c r="S3" s="4"/>
    </row>
    <row r="4" spans="1:19">
      <c r="A4" s="4"/>
      <c r="B4" s="5" t="s">
        <v>9</v>
      </c>
      <c r="C4" s="6">
        <v>6.3</v>
      </c>
      <c r="D4" s="6">
        <v>6.5</v>
      </c>
      <c r="E4" s="5">
        <v>5.92</v>
      </c>
      <c r="F4" s="7">
        <f>STDEVP(C4:E4)</f>
        <v>0.240554914035583</v>
      </c>
      <c r="G4" s="6">
        <v>6.84</v>
      </c>
      <c r="H4" s="6">
        <v>7.12</v>
      </c>
      <c r="I4" s="6">
        <v>6.34</v>
      </c>
      <c r="J4" s="7">
        <f>STDEVP(G4:I4)</f>
        <v>0.322628096868343</v>
      </c>
      <c r="K4" s="6">
        <v>0.13</v>
      </c>
      <c r="L4" s="5">
        <v>0.137</v>
      </c>
      <c r="M4" s="5">
        <v>0.124</v>
      </c>
      <c r="N4" s="11">
        <f>STDEVP(K4:M4)</f>
        <v>0.00531245915016975</v>
      </c>
      <c r="O4" s="7">
        <v>0.15</v>
      </c>
      <c r="P4" s="5">
        <v>0.157</v>
      </c>
      <c r="Q4" s="5">
        <v>0.142</v>
      </c>
      <c r="R4" s="11">
        <f>STDEVP(O4:Q4)</f>
        <v>0.00612825877028342</v>
      </c>
      <c r="S4" s="4">
        <f>((C4-K4)+(G4-O4))/(C4+G4)</f>
        <v>0.97869101978691</v>
      </c>
    </row>
    <row r="5" spans="1:19">
      <c r="A5" s="4"/>
      <c r="B5" s="5" t="s">
        <v>10</v>
      </c>
      <c r="C5" s="6">
        <v>6.4</v>
      </c>
      <c r="D5" s="6">
        <v>6.76</v>
      </c>
      <c r="E5" s="5">
        <v>6.11</v>
      </c>
      <c r="F5" s="7">
        <f>STDEVP(C5:E5)</f>
        <v>0.265873821368123</v>
      </c>
      <c r="G5" s="6">
        <v>6.89</v>
      </c>
      <c r="H5" s="6">
        <v>7.18</v>
      </c>
      <c r="I5" s="6">
        <v>6.38</v>
      </c>
      <c r="J5" s="7">
        <f>STDEVP(G5:I5)</f>
        <v>0.330689515339624</v>
      </c>
      <c r="K5" s="6">
        <v>0.17</v>
      </c>
      <c r="L5" s="5">
        <v>0.176</v>
      </c>
      <c r="M5" s="5">
        <v>0.162</v>
      </c>
      <c r="N5" s="11">
        <f>STDEVP(K5:M5)</f>
        <v>0.00573488351136175</v>
      </c>
      <c r="O5" s="7">
        <v>0.2</v>
      </c>
      <c r="P5" s="5">
        <v>0.214</v>
      </c>
      <c r="Q5" s="5">
        <v>0.191</v>
      </c>
      <c r="R5" s="11">
        <f>STDEVP(O5:Q5)</f>
        <v>0.00946337971105226</v>
      </c>
      <c r="S5" s="4">
        <f>((C5-K5)+(G5-O5))/(C5+G5)</f>
        <v>0.972159518434914</v>
      </c>
    </row>
    <row r="6" spans="1:19">
      <c r="A6" s="4"/>
      <c r="B6" s="5" t="s">
        <v>11</v>
      </c>
      <c r="C6" s="6">
        <v>6.35</v>
      </c>
      <c r="D6" s="6">
        <v>6.64</v>
      </c>
      <c r="E6" s="5">
        <v>6.02</v>
      </c>
      <c r="F6" s="7">
        <f>STDEVP(C6:E6)</f>
        <v>0.253289469886838</v>
      </c>
      <c r="G6" s="6">
        <v>6.82</v>
      </c>
      <c r="H6" s="6">
        <v>7.1</v>
      </c>
      <c r="I6" s="6">
        <v>6.29</v>
      </c>
      <c r="J6" s="7">
        <f>STDEVP(G6:I6)</f>
        <v>0.335890193697616</v>
      </c>
      <c r="K6" s="6">
        <v>0.11</v>
      </c>
      <c r="L6" s="5">
        <v>0.115</v>
      </c>
      <c r="M6" s="5">
        <v>0.104</v>
      </c>
      <c r="N6" s="11">
        <f>STDEVP(K6:M6)</f>
        <v>0.00449691252107735</v>
      </c>
      <c r="O6" s="7">
        <v>0.13</v>
      </c>
      <c r="P6" s="5">
        <v>0.137</v>
      </c>
      <c r="Q6" s="5">
        <v>0.123</v>
      </c>
      <c r="R6" s="11">
        <f>STDEVP(O6:Q6)</f>
        <v>0.00571547606649409</v>
      </c>
      <c r="S6" s="4">
        <f>((C6-K6)+(G6-O6))/(C6+G6)</f>
        <v>0.981776765375854</v>
      </c>
    </row>
    <row r="7" spans="1:19">
      <c r="A7" s="4"/>
      <c r="B7" s="5" t="s">
        <v>12</v>
      </c>
      <c r="C7" s="6">
        <v>6.5</v>
      </c>
      <c r="D7" s="6">
        <v>6.83</v>
      </c>
      <c r="E7" s="5">
        <v>6.16</v>
      </c>
      <c r="F7" s="7">
        <f>STDEVP(C7:E7)</f>
        <v>0.273536509852382</v>
      </c>
      <c r="G7" s="6">
        <v>6.92</v>
      </c>
      <c r="H7" s="6">
        <v>7.25</v>
      </c>
      <c r="I7" s="6">
        <v>6.4</v>
      </c>
      <c r="J7" s="7">
        <f>STDEVP(G7:I7)</f>
        <v>0.349888871246603</v>
      </c>
      <c r="K7" s="6">
        <v>0.15</v>
      </c>
      <c r="L7" s="5">
        <v>0.154</v>
      </c>
      <c r="M7" s="5">
        <v>0.142</v>
      </c>
      <c r="N7" s="11">
        <f>STDEVP(K7:M7)</f>
        <v>0.00498887651569859</v>
      </c>
      <c r="O7" s="7">
        <v>0.17</v>
      </c>
      <c r="P7" s="7">
        <v>0.175</v>
      </c>
      <c r="Q7" s="5">
        <v>0.162</v>
      </c>
      <c r="R7" s="11">
        <f>STDEVP(O7:Q7)</f>
        <v>0.00535412613473633</v>
      </c>
      <c r="S7" s="4">
        <f>((C7-K7)+(G7-O7))/(C7+G7)</f>
        <v>0.976154992548435</v>
      </c>
    </row>
    <row r="8" spans="1:19">
      <c r="A8" s="4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47</v>
      </c>
      <c r="S8" s="4">
        <f>(S4+S5+S6+S7)/4</f>
        <v>0.977195574036528</v>
      </c>
    </row>
    <row r="9" spans="1:19">
      <c r="A9" s="4"/>
      <c r="B9" s="8" t="s">
        <v>48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4"/>
    </row>
    <row r="10" spans="1:18">
      <c r="A10" s="4"/>
      <c r="B10" s="5" t="s">
        <v>49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>
      <c r="A11" s="4"/>
      <c r="B11" s="5"/>
      <c r="C11" s="5" t="s">
        <v>50</v>
      </c>
      <c r="D11" s="5"/>
      <c r="E11" s="5"/>
      <c r="F11" s="4" t="s">
        <v>28</v>
      </c>
      <c r="G11" s="5" t="s">
        <v>51</v>
      </c>
      <c r="H11" s="5"/>
      <c r="I11" s="5"/>
      <c r="J11" s="4" t="s">
        <v>28</v>
      </c>
      <c r="K11" s="5" t="s">
        <v>52</v>
      </c>
      <c r="L11" s="5"/>
      <c r="M11" s="5"/>
      <c r="N11" s="4" t="s">
        <v>28</v>
      </c>
      <c r="O11" s="5" t="s">
        <v>53</v>
      </c>
      <c r="P11" s="5"/>
      <c r="Q11" s="5"/>
      <c r="R11" s="4" t="s">
        <v>28</v>
      </c>
    </row>
    <row r="12" spans="1:18">
      <c r="A12" s="4"/>
      <c r="C12" s="5">
        <v>1</v>
      </c>
      <c r="D12" s="5">
        <v>2</v>
      </c>
      <c r="E12" s="5">
        <v>3</v>
      </c>
      <c r="F12" s="4"/>
      <c r="G12" s="5">
        <v>1</v>
      </c>
      <c r="H12" s="5">
        <v>2</v>
      </c>
      <c r="I12" s="5">
        <v>3</v>
      </c>
      <c r="J12" s="4"/>
      <c r="K12" s="5">
        <v>1</v>
      </c>
      <c r="L12" s="5">
        <v>2</v>
      </c>
      <c r="M12" s="5">
        <v>3</v>
      </c>
      <c r="N12" s="4"/>
      <c r="O12" s="5">
        <v>1</v>
      </c>
      <c r="P12" s="5">
        <v>2</v>
      </c>
      <c r="Q12" s="5">
        <v>3</v>
      </c>
      <c r="R12" s="4"/>
    </row>
    <row r="13" spans="1:18">
      <c r="A13" s="4"/>
      <c r="B13" s="5" t="s">
        <v>9</v>
      </c>
      <c r="C13" s="9">
        <v>0.08</v>
      </c>
      <c r="D13" s="9">
        <v>0.091</v>
      </c>
      <c r="E13" s="9">
        <v>0.0695</v>
      </c>
      <c r="F13" s="9">
        <f>STDEVP(C13:E13)</f>
        <v>0.00877812938817579</v>
      </c>
      <c r="G13" s="9">
        <v>0.39</v>
      </c>
      <c r="H13" s="9">
        <v>0.412</v>
      </c>
      <c r="I13" s="9">
        <v>0.368</v>
      </c>
      <c r="J13" s="9">
        <f>STDEVP(G13:I13)</f>
        <v>0.01796292478041</v>
      </c>
      <c r="K13" s="9">
        <v>0.46</v>
      </c>
      <c r="L13" s="9">
        <v>0.485</v>
      </c>
      <c r="M13" s="9">
        <v>0.427</v>
      </c>
      <c r="N13" s="9">
        <f>STDEVP(K13:M13)</f>
        <v>0.0237533623350932</v>
      </c>
      <c r="O13" s="9">
        <v>0.07</v>
      </c>
      <c r="P13" s="9">
        <v>0.081</v>
      </c>
      <c r="Q13" s="9">
        <v>0.0598</v>
      </c>
      <c r="R13" s="9">
        <f>STDEVP(O13:Q13)</f>
        <v>0.00865691759359082</v>
      </c>
    </row>
    <row r="14" spans="1:18">
      <c r="A14" s="4"/>
      <c r="B14" s="5" t="s">
        <v>10</v>
      </c>
      <c r="C14" s="9">
        <v>0.06</v>
      </c>
      <c r="D14" s="9">
        <v>0.072</v>
      </c>
      <c r="E14" s="9">
        <v>0.05</v>
      </c>
      <c r="F14" s="9">
        <f>STDEVP(C14:E14)</f>
        <v>0.00899382504215469</v>
      </c>
      <c r="G14" s="9">
        <v>0.36</v>
      </c>
      <c r="H14" s="9">
        <v>0.39</v>
      </c>
      <c r="I14" s="9">
        <v>0.328</v>
      </c>
      <c r="J14" s="9">
        <f>STDEVP(G14:I14)</f>
        <v>0.02531578339473</v>
      </c>
      <c r="K14" s="9">
        <v>0.48</v>
      </c>
      <c r="L14" s="9">
        <v>0.515</v>
      </c>
      <c r="M14" s="9">
        <v>0.443</v>
      </c>
      <c r="N14" s="9">
        <f>STDEVP(K14:M14)</f>
        <v>0.0293976567471325</v>
      </c>
      <c r="O14" s="9">
        <v>0.1</v>
      </c>
      <c r="P14" s="9">
        <v>0.1125</v>
      </c>
      <c r="Q14" s="9">
        <v>0.0865</v>
      </c>
      <c r="R14" s="9">
        <f>STDEVP(O14:Q14)</f>
        <v>0.0106170722057553</v>
      </c>
    </row>
    <row r="15" spans="1:18">
      <c r="A15" s="4"/>
      <c r="B15" s="5" t="s">
        <v>11</v>
      </c>
      <c r="C15" s="9">
        <v>0.07</v>
      </c>
      <c r="D15" s="9">
        <v>0.083</v>
      </c>
      <c r="E15" s="9">
        <v>0.0578</v>
      </c>
      <c r="F15" s="9">
        <f>STDEVP(C15:E15)</f>
        <v>0.010289584809678</v>
      </c>
      <c r="G15" s="9">
        <v>0.38</v>
      </c>
      <c r="H15" s="9">
        <v>0.416</v>
      </c>
      <c r="I15" s="9">
        <v>0.36</v>
      </c>
      <c r="J15" s="9">
        <f>STDEVP(G15:I15)</f>
        <v>0.0231708629293104</v>
      </c>
      <c r="K15" s="9">
        <v>0.48</v>
      </c>
      <c r="L15" s="9">
        <v>0.513</v>
      </c>
      <c r="M15" s="9">
        <v>0.427</v>
      </c>
      <c r="N15" s="9">
        <f>STDEVP(K15:M15)</f>
        <v>0.0354244109180222</v>
      </c>
      <c r="O15" s="9">
        <v>0.49</v>
      </c>
      <c r="P15" s="9">
        <v>0.5332</v>
      </c>
      <c r="Q15" s="9">
        <v>0.4668</v>
      </c>
      <c r="R15" s="9">
        <f>STDEVP(O15:Q15)</f>
        <v>0.0275145214184963</v>
      </c>
    </row>
    <row r="16" spans="1:18">
      <c r="A16" s="4"/>
      <c r="B16" s="5" t="s">
        <v>12</v>
      </c>
      <c r="C16" s="9">
        <v>0.07</v>
      </c>
      <c r="D16" s="9">
        <v>0.086</v>
      </c>
      <c r="E16" s="9">
        <v>0.054</v>
      </c>
      <c r="F16" s="9">
        <f>STDEVP(C16:E16)</f>
        <v>0.0130639452948436</v>
      </c>
      <c r="G16" s="9">
        <v>0.1</v>
      </c>
      <c r="H16" s="9">
        <v>0.111</v>
      </c>
      <c r="I16" s="9">
        <v>0.087</v>
      </c>
      <c r="J16" s="9">
        <f>STDEVP(G16:I16)</f>
        <v>0.00980929264637478</v>
      </c>
      <c r="K16" s="9">
        <v>0.07</v>
      </c>
      <c r="L16" s="9">
        <v>0.078</v>
      </c>
      <c r="M16" s="9">
        <v>0.067</v>
      </c>
      <c r="N16" s="9">
        <f>STDEVP(K16:M16)</f>
        <v>0.0046427960923947</v>
      </c>
      <c r="O16" s="9">
        <v>0.11</v>
      </c>
      <c r="P16" s="9">
        <v>0.1252</v>
      </c>
      <c r="Q16" s="9">
        <v>0.0968</v>
      </c>
      <c r="R16" s="9">
        <f>STDEVP(O16:Q16)</f>
        <v>0.0116038307850851</v>
      </c>
    </row>
    <row r="17" spans="1:18">
      <c r="A17" s="4"/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>
      <c r="A18" s="4"/>
      <c r="B18" s="8" t="s">
        <v>54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>
      <c r="A19" s="4"/>
      <c r="B19" s="5" t="s">
        <v>49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>
      <c r="A20" s="4"/>
      <c r="B20" s="5"/>
      <c r="C20" s="5" t="s">
        <v>50</v>
      </c>
      <c r="D20" s="5"/>
      <c r="E20" s="5"/>
      <c r="F20" s="4" t="s">
        <v>28</v>
      </c>
      <c r="G20" s="5" t="s">
        <v>55</v>
      </c>
      <c r="H20" s="5"/>
      <c r="I20" s="5"/>
      <c r="J20" s="4" t="s">
        <v>28</v>
      </c>
      <c r="K20" s="5" t="s">
        <v>52</v>
      </c>
      <c r="L20" s="5"/>
      <c r="M20" s="5"/>
      <c r="N20" s="4" t="s">
        <v>28</v>
      </c>
      <c r="O20" s="5" t="s">
        <v>53</v>
      </c>
      <c r="P20" s="5"/>
      <c r="Q20" s="5"/>
      <c r="R20" s="4" t="s">
        <v>28</v>
      </c>
    </row>
    <row r="21" spans="1:18">
      <c r="A21" s="4"/>
      <c r="C21" s="5">
        <v>1</v>
      </c>
      <c r="D21" s="5">
        <v>2</v>
      </c>
      <c r="E21" s="5">
        <v>3</v>
      </c>
      <c r="F21" s="4"/>
      <c r="G21" s="5">
        <v>1</v>
      </c>
      <c r="H21" s="5">
        <v>2</v>
      </c>
      <c r="I21" s="5">
        <v>3</v>
      </c>
      <c r="J21" s="4"/>
      <c r="K21" s="5">
        <v>1</v>
      </c>
      <c r="L21" s="5">
        <v>2</v>
      </c>
      <c r="M21" s="5">
        <v>3</v>
      </c>
      <c r="N21" s="4"/>
      <c r="O21" s="5">
        <v>1</v>
      </c>
      <c r="P21" s="5">
        <v>2</v>
      </c>
      <c r="Q21" s="5">
        <v>3</v>
      </c>
      <c r="R21" s="4"/>
    </row>
    <row r="22" spans="1:18">
      <c r="A22" s="4"/>
      <c r="B22" s="5" t="s">
        <v>9</v>
      </c>
      <c r="C22" s="9">
        <v>0</v>
      </c>
      <c r="D22" s="9">
        <v>0</v>
      </c>
      <c r="E22" s="9">
        <v>0</v>
      </c>
      <c r="F22" s="9">
        <f>STDEVP(C22:E22)</f>
        <v>0</v>
      </c>
      <c r="G22" s="9">
        <v>0.02</v>
      </c>
      <c r="H22" s="10">
        <v>0.0212</v>
      </c>
      <c r="I22" s="10">
        <v>0.0186</v>
      </c>
      <c r="J22" s="12">
        <f>STDEVP(G22:I22)</f>
        <v>0.00106249183003395</v>
      </c>
      <c r="K22" s="9">
        <v>0.05</v>
      </c>
      <c r="L22" s="10">
        <v>0.0545</v>
      </c>
      <c r="M22" s="10">
        <v>0.0445</v>
      </c>
      <c r="N22" s="9">
        <f>STDEVP(K22:M22)</f>
        <v>0.00408928138212843</v>
      </c>
      <c r="O22" s="9">
        <v>0.93</v>
      </c>
      <c r="P22" s="10">
        <v>0.9623</v>
      </c>
      <c r="Q22" s="10">
        <v>0.8777</v>
      </c>
      <c r="R22" s="9">
        <f>STDEVP(O22:Q22)</f>
        <v>0.0348580295229409</v>
      </c>
    </row>
    <row r="23" spans="1:18">
      <c r="A23" s="4"/>
      <c r="B23" s="5" t="s">
        <v>10</v>
      </c>
      <c r="C23" s="9">
        <v>0</v>
      </c>
      <c r="D23" s="9">
        <v>0</v>
      </c>
      <c r="E23" s="9">
        <v>0</v>
      </c>
      <c r="F23" s="9">
        <f>STDEVP(C23:E23)</f>
        <v>0</v>
      </c>
      <c r="G23" s="9">
        <v>0</v>
      </c>
      <c r="H23" s="9">
        <f>0</f>
        <v>0</v>
      </c>
      <c r="I23" s="9">
        <v>0</v>
      </c>
      <c r="J23" s="12">
        <f>STDEVP(G23:I23)</f>
        <v>0</v>
      </c>
      <c r="K23" s="9">
        <v>0.04</v>
      </c>
      <c r="L23" s="10">
        <v>0.0455</v>
      </c>
      <c r="M23" s="10">
        <v>0.0365</v>
      </c>
      <c r="N23" s="9">
        <f>STDEVP(K23:M23)</f>
        <v>0.00370435179514881</v>
      </c>
      <c r="O23" s="9">
        <v>0.96</v>
      </c>
      <c r="P23" s="10">
        <v>0.9832</v>
      </c>
      <c r="Q23" s="10">
        <v>0.8768</v>
      </c>
      <c r="R23" s="9">
        <f>STDEVP(O23:Q23)</f>
        <v>0.0456817979797935</v>
      </c>
    </row>
    <row r="24" spans="1:18">
      <c r="A24" s="4"/>
      <c r="B24" s="5" t="s">
        <v>11</v>
      </c>
      <c r="C24" s="9">
        <v>0</v>
      </c>
      <c r="D24" s="9">
        <v>0</v>
      </c>
      <c r="E24" s="9">
        <v>0</v>
      </c>
      <c r="F24" s="9">
        <f>STDEVP(C24:E24)</f>
        <v>0</v>
      </c>
      <c r="G24" s="9">
        <v>0.02</v>
      </c>
      <c r="H24" s="10">
        <v>0.0221</v>
      </c>
      <c r="I24" s="10">
        <v>0.0185</v>
      </c>
      <c r="J24" s="12">
        <f>STDEVP(G24:I24)</f>
        <v>0.00147648230602334</v>
      </c>
      <c r="K24" s="9">
        <v>0.06</v>
      </c>
      <c r="L24" s="10">
        <v>0.0652</v>
      </c>
      <c r="M24" s="10">
        <v>0.0538</v>
      </c>
      <c r="N24" s="9">
        <f>STDEVP(K24:M24)</f>
        <v>0.00465999523128034</v>
      </c>
      <c r="O24" s="9">
        <v>0.92</v>
      </c>
      <c r="P24" s="10">
        <v>0.9636</v>
      </c>
      <c r="Q24" s="10">
        <v>0.8744</v>
      </c>
      <c r="R24" s="9">
        <f>STDEVP(O24:Q24)</f>
        <v>0.0364187985645997</v>
      </c>
    </row>
    <row r="25" spans="1:18">
      <c r="A25" s="4"/>
      <c r="B25" s="5" t="s">
        <v>12</v>
      </c>
      <c r="C25" s="9">
        <v>0</v>
      </c>
      <c r="D25" s="9">
        <v>0</v>
      </c>
      <c r="E25" s="9">
        <v>0</v>
      </c>
      <c r="F25" s="9">
        <f>STDEVP(C25:E25)</f>
        <v>0</v>
      </c>
      <c r="G25" s="9">
        <v>0.01</v>
      </c>
      <c r="H25" s="10">
        <v>0.0113</v>
      </c>
      <c r="I25" s="10">
        <v>0.0096</v>
      </c>
      <c r="J25" s="12">
        <f>STDEVP(G25:I25)</f>
        <v>0.000725718035235908</v>
      </c>
      <c r="K25" s="9">
        <v>0.05</v>
      </c>
      <c r="L25" s="10">
        <v>0.0544</v>
      </c>
      <c r="M25" s="10">
        <v>0.0436</v>
      </c>
      <c r="N25" s="9">
        <f>STDEVP(K25:M25)</f>
        <v>0.0044342104395509</v>
      </c>
      <c r="O25" s="9">
        <v>0.94</v>
      </c>
      <c r="P25" s="10">
        <v>0.9855</v>
      </c>
      <c r="Q25" s="10">
        <v>0.8875</v>
      </c>
      <c r="R25" s="9">
        <f>STDEVP(O25:Q25)</f>
        <v>0.0400423387040379</v>
      </c>
    </row>
  </sheetData>
  <mergeCells count="16">
    <mergeCell ref="B1:R1"/>
    <mergeCell ref="C2:E2"/>
    <mergeCell ref="G2:I2"/>
    <mergeCell ref="K2:M2"/>
    <mergeCell ref="O2:Q2"/>
    <mergeCell ref="B9:R9"/>
    <mergeCell ref="C11:E11"/>
    <mergeCell ref="G11:I11"/>
    <mergeCell ref="K11:M11"/>
    <mergeCell ref="O11:Q11"/>
    <mergeCell ref="B18:R18"/>
    <mergeCell ref="C20:E20"/>
    <mergeCell ref="G20:I20"/>
    <mergeCell ref="K20:M20"/>
    <mergeCell ref="O20:Q20"/>
    <mergeCell ref="A1:A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The data in Fig. 5</vt:lpstr>
      <vt:lpstr>Tables 1 and 2</vt:lpstr>
      <vt:lpstr>The data in Fig. 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幽梦影</cp:lastModifiedBy>
  <dcterms:created xsi:type="dcterms:W3CDTF">2023-07-06T14:43:00Z</dcterms:created>
  <dcterms:modified xsi:type="dcterms:W3CDTF">2023-10-23T07:08:16Z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A79B254227184452AABEA20340E70B81_13</vt:lpwstr>
  </property>
  <property fmtid="{D5CDD505-2E9C-101B-9397-08002B2CF9AE}" pid="3" name="KSOProductBuildVer">
    <vt:lpwstr>2052-11.1.0.14309</vt:lpwstr>
  </property>
</Properties>
</file>